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4340" windowHeight="9432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185" i="1"/>
  <c r="F180"/>
  <c r="F169" s="1"/>
  <c r="F167"/>
  <c r="F161" s="1"/>
  <c r="F155"/>
  <c r="F76"/>
  <c r="F159"/>
  <c r="F157" s="1"/>
  <c r="F71"/>
  <c r="F70"/>
  <c r="F69"/>
  <c r="F67"/>
  <c r="F66"/>
  <c r="F58"/>
  <c r="F57"/>
  <c r="F56"/>
  <c r="F54"/>
  <c r="F61"/>
  <c r="F60"/>
  <c r="F64"/>
  <c r="F63"/>
  <c r="F52"/>
  <c r="F51"/>
  <c r="F49"/>
  <c r="F48"/>
  <c r="F47"/>
  <c r="F45"/>
  <c r="F44"/>
  <c r="F42"/>
  <c r="F41"/>
  <c r="F39"/>
  <c r="F38"/>
  <c r="F35"/>
  <c r="F34"/>
  <c r="F32"/>
  <c r="F30"/>
  <c r="F29"/>
  <c r="F28"/>
  <c r="F26"/>
  <c r="F25"/>
  <c r="F23"/>
  <c r="F21"/>
  <c r="F18"/>
  <c r="F16" s="1"/>
  <c r="D72"/>
  <c r="F190"/>
  <c r="F126"/>
  <c r="F120"/>
  <c r="F116" s="1"/>
  <c r="F78"/>
  <c r="D182"/>
  <c r="D169"/>
  <c r="D190"/>
  <c r="F182"/>
  <c r="F148"/>
  <c r="D126"/>
  <c r="F108"/>
  <c r="F99"/>
  <c r="D99"/>
  <c r="F90"/>
  <c r="F80"/>
  <c r="D27"/>
  <c r="D16"/>
  <c r="D19"/>
  <c r="D90"/>
  <c r="D148"/>
  <c r="D108"/>
  <c r="D80"/>
  <c r="D62"/>
  <c r="D53"/>
  <c r="D24"/>
  <c r="F19" l="1"/>
  <c r="F24"/>
  <c r="F27"/>
  <c r="F62"/>
  <c r="F53"/>
  <c r="F72"/>
  <c r="D195"/>
  <c r="F195" l="1"/>
</calcChain>
</file>

<file path=xl/sharedStrings.xml><?xml version="1.0" encoding="utf-8"?>
<sst xmlns="http://schemas.openxmlformats.org/spreadsheetml/2006/main" count="181" uniqueCount="87">
  <si>
    <t>Кількість штатних посад</t>
  </si>
  <si>
    <t>Керівник</t>
  </si>
  <si>
    <t>заступник Керівника</t>
  </si>
  <si>
    <t>помічник</t>
  </si>
  <si>
    <t>керівник відділу</t>
  </si>
  <si>
    <t>головний консультант</t>
  </si>
  <si>
    <t xml:space="preserve">відділ організації та забезпечення документообігу керівника державної служби </t>
  </si>
  <si>
    <t xml:space="preserve">сектор приймання та реєстрації документів </t>
  </si>
  <si>
    <t>завідувач сектору</t>
  </si>
  <si>
    <t xml:space="preserve">сектор опрацювання вихідної кореспонденції </t>
  </si>
  <si>
    <t xml:space="preserve">відділ документального забезпечення кадрової роботи </t>
  </si>
  <si>
    <t xml:space="preserve">відділ редагування та підготовки документів </t>
  </si>
  <si>
    <t xml:space="preserve">відділ контролю виконавської дисципліни та доступу до публічної інформації </t>
  </si>
  <si>
    <t>заступник керівника відділу</t>
  </si>
  <si>
    <t xml:space="preserve">сектор оперативного контролю </t>
  </si>
  <si>
    <t>керівник управління</t>
  </si>
  <si>
    <t xml:space="preserve">відділ фінансування бюджетних програм </t>
  </si>
  <si>
    <t xml:space="preserve">відділ з питань оплати праці суб’єктів господарювання </t>
  </si>
  <si>
    <t>заступник керівника управління</t>
  </si>
  <si>
    <t xml:space="preserve">відділ оплати праці </t>
  </si>
  <si>
    <t xml:space="preserve">відділ бухгалтерського обліку та зведеної звітності </t>
  </si>
  <si>
    <t xml:space="preserve">відділ авіаційно-транспортного забезпечення </t>
  </si>
  <si>
    <t xml:space="preserve">відділ автотранспортного забезпечення </t>
  </si>
  <si>
    <t xml:space="preserve">відділ технічного захисту </t>
  </si>
  <si>
    <t xml:space="preserve">відділ систем зв’язку‚ інформатизації та технічного забезпечення заходів </t>
  </si>
  <si>
    <t xml:space="preserve">відділ інвестиційних проектів </t>
  </si>
  <si>
    <t xml:space="preserve">відділ управління майном </t>
  </si>
  <si>
    <t xml:space="preserve">відділ юридичного супроводження </t>
  </si>
  <si>
    <t xml:space="preserve">відділ нормативно-правової роботи </t>
  </si>
  <si>
    <t xml:space="preserve">відділ забезпечення протокольних заходів </t>
  </si>
  <si>
    <t xml:space="preserve">сектор з питань підготовки та проведення протокольних заходів </t>
  </si>
  <si>
    <t xml:space="preserve">протокольно-організаційний відділ </t>
  </si>
  <si>
    <t xml:space="preserve">сектор державної атрибутики та сувенірної продукції </t>
  </si>
  <si>
    <t xml:space="preserve">сектор державних нагород </t>
  </si>
  <si>
    <t xml:space="preserve">відділ планування </t>
  </si>
  <si>
    <t xml:space="preserve">відділ звітності та економічного аналізу </t>
  </si>
  <si>
    <t xml:space="preserve">відділ планування‚ житлового забезпечення та комунального господарства </t>
  </si>
  <si>
    <t xml:space="preserve">сектор комунального господарства та житлового забезпечення </t>
  </si>
  <si>
    <t xml:space="preserve">відділ технічного контролю та технічного нагляду </t>
  </si>
  <si>
    <t xml:space="preserve">сектор санаторно-курортних закладів </t>
  </si>
  <si>
    <t>ШТАТНИЙ РОЗПИС</t>
  </si>
  <si>
    <t xml:space="preserve">Державного управління справами </t>
  </si>
  <si>
    <t xml:space="preserve">1.  Керівництво </t>
  </si>
  <si>
    <t>№ з/п</t>
  </si>
  <si>
    <t>Посадовий оклад  (гривень)</t>
  </si>
  <si>
    <t>Фонд заробітної плати на місяць за посадовими окладами (гривень)</t>
  </si>
  <si>
    <t xml:space="preserve">3.  Режимно-секретний відділ </t>
  </si>
  <si>
    <t xml:space="preserve">5.  Управління фінансів </t>
  </si>
  <si>
    <t xml:space="preserve">6.  Управління бухгалтерського обліку </t>
  </si>
  <si>
    <t xml:space="preserve">9.  Управління логістичного забезпечення </t>
  </si>
  <si>
    <t xml:space="preserve">10. Управління спецтелекомунікацій та систем захисту </t>
  </si>
  <si>
    <t xml:space="preserve">11. Управління майном та інвестиційними проектами </t>
  </si>
  <si>
    <t xml:space="preserve">12. Управління юридичного забезпечення </t>
  </si>
  <si>
    <t xml:space="preserve">14. Управління планування та економічного аналізу </t>
  </si>
  <si>
    <t xml:space="preserve">15. Відділ державних закупівель </t>
  </si>
  <si>
    <t xml:space="preserve">16. Управління внутрішнього аудиту </t>
  </si>
  <si>
    <t xml:space="preserve">17. Управління капітального будівництва та житлово-комунального господарства </t>
  </si>
  <si>
    <t>заступник керівника відділу – завідувач сектору</t>
  </si>
  <si>
    <t>заступник керівника управління – керівник відділу</t>
  </si>
  <si>
    <t>керівник управління – головний бухгалтер</t>
  </si>
  <si>
    <t>Усього:</t>
  </si>
  <si>
    <t>Група помічників Президентів України‚ строк повноважень яких закінчився</t>
  </si>
  <si>
    <t>радник</t>
  </si>
  <si>
    <t xml:space="preserve">2. Патронатна служба </t>
  </si>
  <si>
    <t xml:space="preserve">7.  Управління підготовки та господарського  забезпечення заходів </t>
  </si>
  <si>
    <t xml:space="preserve">відділ з питань функціонування  культурного фонду </t>
  </si>
  <si>
    <t xml:space="preserve">відділ з питань функціонування мистецького фонду </t>
  </si>
  <si>
    <t xml:space="preserve">13. Управління протокольного  забезпечення  заходів </t>
  </si>
  <si>
    <t xml:space="preserve">заступник керівника управління </t>
  </si>
  <si>
    <t xml:space="preserve">сектор державних резиденцій та організації прийому іноземних делегацій </t>
  </si>
  <si>
    <t xml:space="preserve">18. Управління охорони здоров’я </t>
  </si>
  <si>
    <t>19. Управління санаторно-курортних закладів</t>
  </si>
  <si>
    <t>відділ прикріплення на медичне обслуговування, освіти та науки</t>
  </si>
  <si>
    <t>Група радників Керівника Державного управління справами</t>
  </si>
  <si>
    <t xml:space="preserve">8.  Управління культурно-мистецького фонду </t>
  </si>
  <si>
    <t>на 2019 рік</t>
  </si>
  <si>
    <t>відділ підготовки заходів</t>
  </si>
  <si>
    <t>відділ організаційно-господарського забезпечення заходів</t>
  </si>
  <si>
    <t>відділ організації медичної допомоги  та супроводу</t>
  </si>
  <si>
    <t>керівник  секретаріату (керівник департаменту)</t>
  </si>
  <si>
    <t>заступник керівника секретаріату (керівника департаменту)</t>
  </si>
  <si>
    <t>заступник керівника секретаріату (керівника департаменту)  –  уповноважений з питань запобігання та протидії корупції</t>
  </si>
  <si>
    <t>заступник керівника секретаріату (керівника департаменту)  – керівник відділу</t>
  </si>
  <si>
    <t>4.  Секретаріат роботи з персоналом та організаційного забезпечення діяльності керівника державної служби (на правах департаменту)</t>
  </si>
  <si>
    <t>відділ аудиту діяльності розпорядників  та одержувачів бюджетних коштів</t>
  </si>
  <si>
    <t>відділ аудиту діяльності підприємств</t>
  </si>
  <si>
    <t>Назва структурного підрозділу та посади</t>
  </si>
</sst>
</file>

<file path=xl/styles.xml><?xml version="1.0" encoding="utf-8"?>
<styleSheet xmlns="http://schemas.openxmlformats.org/spreadsheetml/2006/main">
  <fonts count="17">
    <font>
      <sz val="10"/>
      <name val="Arial Cyr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u/>
      <sz val="10"/>
      <name val="Arial Cyr"/>
      <charset val="204"/>
    </font>
    <font>
      <b/>
      <u/>
      <sz val="13"/>
      <name val="Times New Roman"/>
      <family val="1"/>
      <charset val="204"/>
    </font>
    <font>
      <sz val="8"/>
      <name val="Arial Cyr"/>
      <charset val="204"/>
    </font>
    <font>
      <sz val="14"/>
      <name val="Arial Cyr"/>
      <charset val="204"/>
    </font>
    <font>
      <b/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Arial Cyr"/>
      <charset val="204"/>
    </font>
    <font>
      <sz val="11"/>
      <color theme="1"/>
      <name val="Times New Roman"/>
      <family val="1"/>
      <charset val="204"/>
    </font>
    <font>
      <b/>
      <u/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3" fillId="0" borderId="0" xfId="0" applyFont="1" applyFill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1" fontId="0" fillId="0" borderId="0" xfId="0" applyNumberFormat="1" applyAlignment="1">
      <alignment horizontal="right"/>
    </xf>
    <xf numFmtId="49" fontId="2" fillId="0" borderId="1" xfId="0" applyNumberFormat="1" applyFont="1" applyFill="1" applyBorder="1" applyAlignment="1">
      <alignment horizontal="center" vertical="center" textRotation="90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/>
    <xf numFmtId="0" fontId="4" fillId="0" borderId="0" xfId="0" applyFont="1" applyBorder="1" applyAlignment="1">
      <alignment horizontal="left" vertical="center" wrapText="1"/>
    </xf>
    <xf numFmtId="0" fontId="9" fillId="0" borderId="0" xfId="0" applyFont="1"/>
    <xf numFmtId="0" fontId="2" fillId="0" borderId="0" xfId="0" applyFont="1"/>
    <xf numFmtId="0" fontId="3" fillId="0" borderId="0" xfId="0" applyFont="1"/>
    <xf numFmtId="1" fontId="3" fillId="0" borderId="0" xfId="0" applyNumberFormat="1" applyFont="1" applyAlignment="1">
      <alignment horizontal="right"/>
    </xf>
    <xf numFmtId="0" fontId="10" fillId="0" borderId="1" xfId="0" applyFont="1" applyBorder="1"/>
    <xf numFmtId="2" fontId="10" fillId="0" borderId="1" xfId="0" applyNumberFormat="1" applyFont="1" applyBorder="1"/>
    <xf numFmtId="0" fontId="11" fillId="0" borderId="1" xfId="0" applyFont="1" applyBorder="1"/>
    <xf numFmtId="0" fontId="11" fillId="0" borderId="1" xfId="0" applyFont="1" applyBorder="1" applyAlignment="1">
      <alignment horizontal="left" vertical="center" wrapText="1"/>
    </xf>
    <xf numFmtId="2" fontId="11" fillId="0" borderId="1" xfId="0" applyNumberFormat="1" applyFont="1" applyBorder="1" applyAlignment="1">
      <alignment horizontal="right"/>
    </xf>
    <xf numFmtId="2" fontId="10" fillId="0" borderId="1" xfId="0" applyNumberFormat="1" applyFont="1" applyBorder="1" applyAlignment="1">
      <alignment horizontal="right"/>
    </xf>
    <xf numFmtId="0" fontId="10" fillId="0" borderId="3" xfId="0" applyFont="1" applyBorder="1" applyAlignment="1">
      <alignment wrapText="1"/>
    </xf>
    <xf numFmtId="0" fontId="11" fillId="0" borderId="1" xfId="0" applyFont="1" applyBorder="1" applyAlignment="1">
      <alignment wrapText="1"/>
    </xf>
    <xf numFmtId="2" fontId="11" fillId="0" borderId="0" xfId="0" applyNumberFormat="1" applyFont="1"/>
    <xf numFmtId="2" fontId="11" fillId="0" borderId="1" xfId="0" applyNumberFormat="1" applyFont="1" applyBorder="1"/>
    <xf numFmtId="1" fontId="10" fillId="0" borderId="1" xfId="0" applyNumberFormat="1" applyFont="1" applyBorder="1" applyAlignment="1">
      <alignment horizontal="right"/>
    </xf>
    <xf numFmtId="0" fontId="11" fillId="0" borderId="0" xfId="0" applyFont="1" applyBorder="1"/>
    <xf numFmtId="0" fontId="11" fillId="0" borderId="0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/>
    <xf numFmtId="0" fontId="10" fillId="0" borderId="3" xfId="0" applyFont="1" applyBorder="1"/>
    <xf numFmtId="0" fontId="13" fillId="0" borderId="1" xfId="0" applyFont="1" applyBorder="1"/>
    <xf numFmtId="2" fontId="13" fillId="0" borderId="1" xfId="0" applyNumberFormat="1" applyFont="1" applyBorder="1" applyAlignment="1">
      <alignment horizontal="right"/>
    </xf>
    <xf numFmtId="2" fontId="13" fillId="0" borderId="1" xfId="0" applyNumberFormat="1" applyFont="1" applyBorder="1"/>
    <xf numFmtId="2" fontId="11" fillId="0" borderId="0" xfId="0" applyNumberFormat="1" applyFont="1" applyBorder="1" applyAlignment="1">
      <alignment horizontal="right"/>
    </xf>
    <xf numFmtId="2" fontId="11" fillId="0" borderId="0" xfId="0" applyNumberFormat="1" applyFont="1" applyBorder="1"/>
    <xf numFmtId="2" fontId="15" fillId="0" borderId="1" xfId="0" applyNumberFormat="1" applyFont="1" applyBorder="1" applyAlignment="1">
      <alignment horizontal="right"/>
    </xf>
    <xf numFmtId="0" fontId="11" fillId="0" borderId="3" xfId="0" applyFont="1" applyBorder="1"/>
    <xf numFmtId="0" fontId="16" fillId="0" borderId="2" xfId="0" applyFont="1" applyBorder="1"/>
    <xf numFmtId="2" fontId="16" fillId="0" borderId="2" xfId="0" applyNumberFormat="1" applyFont="1" applyBorder="1"/>
    <xf numFmtId="0" fontId="11" fillId="0" borderId="2" xfId="0" applyFont="1" applyBorder="1"/>
    <xf numFmtId="0" fontId="16" fillId="0" borderId="1" xfId="0" applyFont="1" applyBorder="1"/>
    <xf numFmtId="1" fontId="16" fillId="0" borderId="1" xfId="0" applyNumberFormat="1" applyFont="1" applyBorder="1" applyAlignment="1">
      <alignment horizontal="right"/>
    </xf>
    <xf numFmtId="2" fontId="11" fillId="0" borderId="5" xfId="0" applyNumberFormat="1" applyFont="1" applyBorder="1" applyAlignment="1">
      <alignment horizontal="right"/>
    </xf>
    <xf numFmtId="2" fontId="11" fillId="0" borderId="6" xfId="0" applyNumberFormat="1" applyFont="1" applyBorder="1" applyAlignment="1">
      <alignment horizontal="right"/>
    </xf>
    <xf numFmtId="0" fontId="0" fillId="0" borderId="0" xfId="0" applyAlignment="1">
      <alignment horizontal="left" vertical="justify" wrapText="1" indent="35"/>
    </xf>
    <xf numFmtId="0" fontId="0" fillId="0" borderId="0" xfId="0" applyAlignment="1">
      <alignment horizontal="left" vertical="justify" wrapText="1" indent="30"/>
    </xf>
    <xf numFmtId="0" fontId="11" fillId="0" borderId="5" xfId="0" applyFont="1" applyBorder="1"/>
    <xf numFmtId="0" fontId="11" fillId="0" borderId="5" xfId="0" applyFont="1" applyBorder="1" applyAlignment="1">
      <alignment horizontal="left" vertical="center" wrapText="1"/>
    </xf>
    <xf numFmtId="0" fontId="11" fillId="0" borderId="0" xfId="0" applyFont="1" applyFill="1" applyBorder="1"/>
    <xf numFmtId="0" fontId="11" fillId="0" borderId="7" xfId="0" applyFont="1" applyBorder="1"/>
    <xf numFmtId="0" fontId="11" fillId="0" borderId="6" xfId="0" applyFont="1" applyBorder="1"/>
    <xf numFmtId="0" fontId="11" fillId="0" borderId="6" xfId="0" applyFont="1" applyBorder="1" applyAlignment="1">
      <alignment horizontal="left" vertical="center" wrapText="1"/>
    </xf>
    <xf numFmtId="2" fontId="16" fillId="0" borderId="1" xfId="0" applyNumberFormat="1" applyFont="1" applyBorder="1"/>
    <xf numFmtId="0" fontId="2" fillId="0" borderId="0" xfId="0" applyFont="1" applyFill="1" applyBorder="1" applyAlignment="1">
      <alignment horizontal="left" vertical="justify" wrapText="1" indent="35"/>
    </xf>
    <xf numFmtId="0" fontId="0" fillId="0" borderId="0" xfId="0" applyAlignment="1">
      <alignment horizontal="left" vertical="justify" wrapText="1" indent="35"/>
    </xf>
    <xf numFmtId="0" fontId="11" fillId="0" borderId="10" xfId="0" applyFont="1" applyBorder="1" applyAlignment="1"/>
    <xf numFmtId="0" fontId="0" fillId="0" borderId="7" xfId="0" applyBorder="1" applyAlignment="1"/>
    <xf numFmtId="0" fontId="0" fillId="0" borderId="11" xfId="0" applyBorder="1" applyAlignment="1"/>
    <xf numFmtId="0" fontId="0" fillId="0" borderId="8" xfId="0" applyBorder="1" applyAlignment="1"/>
    <xf numFmtId="0" fontId="0" fillId="0" borderId="4" xfId="0" applyBorder="1" applyAlignment="1"/>
    <xf numFmtId="0" fontId="0" fillId="0" borderId="9" xfId="0" applyBorder="1" applyAlignment="1"/>
    <xf numFmtId="0" fontId="12" fillId="0" borderId="1" xfId="0" applyFont="1" applyBorder="1" applyAlignment="1">
      <alignment wrapText="1"/>
    </xf>
    <xf numFmtId="0" fontId="0" fillId="0" borderId="1" xfId="0" applyBorder="1" applyAlignment="1"/>
    <xf numFmtId="0" fontId="12" fillId="0" borderId="10" xfId="0" applyFont="1" applyBorder="1" applyAlignment="1"/>
    <xf numFmtId="0" fontId="10" fillId="0" borderId="3" xfId="0" applyFont="1" applyBorder="1"/>
    <xf numFmtId="0" fontId="10" fillId="0" borderId="2" xfId="0" applyFont="1" applyBorder="1"/>
    <xf numFmtId="0" fontId="11" fillId="0" borderId="3" xfId="0" applyFont="1" applyBorder="1"/>
    <xf numFmtId="0" fontId="11" fillId="0" borderId="2" xfId="0" applyFont="1" applyBorder="1"/>
    <xf numFmtId="0" fontId="11" fillId="0" borderId="3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0" fillId="0" borderId="3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12" fillId="0" borderId="3" xfId="0" applyFont="1" applyBorder="1" applyAlignment="1">
      <alignment horizontal="left" wrapText="1"/>
    </xf>
    <xf numFmtId="0" fontId="12" fillId="0" borderId="2" xfId="0" applyFont="1" applyBorder="1" applyAlignment="1">
      <alignment horizontal="left" wrapText="1"/>
    </xf>
    <xf numFmtId="0" fontId="2" fillId="0" borderId="4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12" fillId="0" borderId="3" xfId="0" applyFont="1" applyBorder="1"/>
    <xf numFmtId="0" fontId="12" fillId="0" borderId="2" xfId="0" applyFont="1" applyBorder="1"/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1" fillId="0" borderId="3" xfId="0" applyFont="1" applyBorder="1" applyAlignment="1"/>
    <xf numFmtId="0" fontId="13" fillId="0" borderId="2" xfId="0" applyFont="1" applyBorder="1" applyAlignment="1"/>
    <xf numFmtId="0" fontId="11" fillId="0" borderId="3" xfId="0" applyFont="1" applyFill="1" applyBorder="1" applyAlignment="1">
      <alignment horizontal="left" vertic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3657600</xdr:colOff>
      <xdr:row>0</xdr:row>
      <xdr:rowOff>47624</xdr:rowOff>
    </xdr:from>
    <xdr:to>
      <xdr:col>5</xdr:col>
      <xdr:colOff>924560</xdr:colOff>
      <xdr:row>8</xdr:row>
      <xdr:rowOff>995680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3901440" y="47624"/>
          <a:ext cx="3048000" cy="257365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12"/>
  <sheetViews>
    <sheetView tabSelected="1" view="pageLayout" topLeftCell="B1" zoomScale="75" zoomScaleNormal="100" zoomScalePageLayoutView="75" workbookViewId="0">
      <selection activeCell="B198" sqref="B198:G206"/>
    </sheetView>
  </sheetViews>
  <sheetFormatPr defaultRowHeight="13.2"/>
  <cols>
    <col min="1" max="1" width="48.6640625" hidden="1" customWidth="1"/>
    <col min="2" max="2" width="3.44140625" customWidth="1"/>
    <col min="3" max="3" width="65.5546875" customWidth="1"/>
    <col min="4" max="4" width="5.44140625" customWidth="1"/>
    <col min="5" max="5" width="11.44140625" style="7" customWidth="1"/>
    <col min="6" max="6" width="13.44140625" customWidth="1"/>
    <col min="7" max="7" width="3.88671875" bestFit="1" customWidth="1"/>
  </cols>
  <sheetData>
    <row r="1" spans="1:6" s="47" customFormat="1" ht="18.75" customHeight="1">
      <c r="A1" s="56"/>
      <c r="B1" s="57"/>
      <c r="C1" s="57"/>
      <c r="D1" s="57"/>
      <c r="E1" s="57"/>
      <c r="F1" s="57"/>
    </row>
    <row r="2" spans="1:6" s="47" customFormat="1" ht="15.6" customHeight="1">
      <c r="A2" s="57"/>
      <c r="B2" s="57"/>
      <c r="C2" s="57"/>
      <c r="D2" s="57"/>
      <c r="E2" s="57"/>
      <c r="F2" s="57"/>
    </row>
    <row r="3" spans="1:6" s="47" customFormat="1" ht="18.600000000000001" hidden="1" customHeight="1">
      <c r="A3" s="57"/>
      <c r="B3" s="57"/>
      <c r="C3" s="57"/>
      <c r="D3" s="57"/>
      <c r="E3" s="57"/>
      <c r="F3" s="57"/>
    </row>
    <row r="4" spans="1:6" s="47" customFormat="1" ht="18.600000000000001" hidden="1" customHeight="1">
      <c r="A4" s="57"/>
      <c r="B4" s="57"/>
      <c r="C4" s="57"/>
      <c r="D4" s="57"/>
      <c r="E4" s="57"/>
      <c r="F4" s="57"/>
    </row>
    <row r="5" spans="1:6" s="47" customFormat="1" ht="13.8" hidden="1" customHeight="1">
      <c r="A5" s="57"/>
      <c r="B5" s="57"/>
      <c r="C5" s="57"/>
      <c r="D5" s="57"/>
      <c r="E5" s="57"/>
      <c r="F5" s="57"/>
    </row>
    <row r="6" spans="1:6" s="47" customFormat="1" hidden="1">
      <c r="A6" s="57"/>
      <c r="B6" s="57"/>
      <c r="C6" s="57"/>
      <c r="D6" s="57"/>
      <c r="E6" s="57"/>
      <c r="F6" s="57"/>
    </row>
    <row r="7" spans="1:6" s="47" customFormat="1" hidden="1">
      <c r="A7" s="57"/>
      <c r="B7" s="57"/>
      <c r="C7" s="57"/>
      <c r="D7" s="57"/>
      <c r="E7" s="57"/>
      <c r="F7" s="57"/>
    </row>
    <row r="8" spans="1:6" s="47" customFormat="1" hidden="1">
      <c r="A8" s="57"/>
      <c r="B8" s="57"/>
      <c r="C8" s="57"/>
      <c r="D8" s="57"/>
      <c r="E8" s="57"/>
      <c r="F8" s="57"/>
    </row>
    <row r="9" spans="1:6" s="47" customFormat="1" ht="79.8" hidden="1" customHeight="1">
      <c r="A9" s="57"/>
      <c r="B9" s="57"/>
      <c r="C9" s="57"/>
      <c r="D9" s="57"/>
      <c r="E9" s="57"/>
      <c r="F9" s="57"/>
    </row>
    <row r="10" spans="1:6" s="47" customFormat="1" ht="19.5" customHeight="1">
      <c r="A10" s="48"/>
      <c r="B10" s="48"/>
      <c r="C10" s="48"/>
      <c r="D10" s="48"/>
      <c r="E10" s="48"/>
      <c r="F10" s="48"/>
    </row>
    <row r="11" spans="1:6" ht="17.399999999999999">
      <c r="A11" s="78" t="s">
        <v>40</v>
      </c>
      <c r="B11" s="78"/>
      <c r="C11" s="78"/>
      <c r="D11" s="78"/>
      <c r="E11" s="78"/>
      <c r="F11" s="78"/>
    </row>
    <row r="12" spans="1:6" ht="18" customHeight="1">
      <c r="A12" s="78" t="s">
        <v>41</v>
      </c>
      <c r="B12" s="78"/>
      <c r="C12" s="78"/>
      <c r="D12" s="78"/>
      <c r="E12" s="78"/>
      <c r="F12" s="78"/>
    </row>
    <row r="13" spans="1:6" ht="18" customHeight="1">
      <c r="A13" s="78" t="s">
        <v>75</v>
      </c>
      <c r="B13" s="78"/>
      <c r="C13" s="78"/>
      <c r="D13" s="78"/>
      <c r="E13" s="78"/>
      <c r="F13" s="78"/>
    </row>
    <row r="14" spans="1:6" ht="12.6" customHeight="1">
      <c r="A14" s="2"/>
      <c r="B14" s="77"/>
      <c r="C14" s="77"/>
      <c r="D14" s="77"/>
      <c r="E14" s="77"/>
      <c r="F14" s="77"/>
    </row>
    <row r="15" spans="1:6" s="3" customFormat="1" ht="162" customHeight="1">
      <c r="B15" s="8" t="s">
        <v>43</v>
      </c>
      <c r="C15" s="9" t="s">
        <v>86</v>
      </c>
      <c r="D15" s="8" t="s">
        <v>0</v>
      </c>
      <c r="E15" s="8" t="s">
        <v>44</v>
      </c>
      <c r="F15" s="8" t="s">
        <v>45</v>
      </c>
    </row>
    <row r="16" spans="1:6" s="5" customFormat="1" ht="16.8">
      <c r="A16" s="6"/>
      <c r="B16" s="67" t="s">
        <v>42</v>
      </c>
      <c r="C16" s="68"/>
      <c r="D16" s="17">
        <f>D17+D18</f>
        <v>4</v>
      </c>
      <c r="E16" s="17"/>
      <c r="F16" s="18">
        <f>F17+F18</f>
        <v>105075</v>
      </c>
    </row>
    <row r="17" spans="1:8" ht="16.8">
      <c r="A17" s="3"/>
      <c r="B17" s="19"/>
      <c r="C17" s="20" t="s">
        <v>1</v>
      </c>
      <c r="D17" s="19">
        <v>1</v>
      </c>
      <c r="E17" s="21">
        <v>30000</v>
      </c>
      <c r="F17" s="21">
        <v>30000</v>
      </c>
    </row>
    <row r="18" spans="1:8" ht="16.8">
      <c r="A18" s="3"/>
      <c r="B18" s="19"/>
      <c r="C18" s="20" t="s">
        <v>2</v>
      </c>
      <c r="D18" s="19">
        <v>3</v>
      </c>
      <c r="E18" s="21">
        <v>25025</v>
      </c>
      <c r="F18" s="21">
        <f>D18*E18</f>
        <v>75075</v>
      </c>
      <c r="H18" s="10"/>
    </row>
    <row r="19" spans="1:8" s="5" customFormat="1" ht="15" customHeight="1">
      <c r="A19" s="6"/>
      <c r="B19" s="73" t="s">
        <v>63</v>
      </c>
      <c r="C19" s="74"/>
      <c r="D19" s="17">
        <f>D21+D23</f>
        <v>6</v>
      </c>
      <c r="E19" s="18"/>
      <c r="F19" s="18">
        <f>F21+F23</f>
        <v>46440</v>
      </c>
    </row>
    <row r="20" spans="1:8" s="5" customFormat="1" ht="19.5" customHeight="1">
      <c r="A20" s="6"/>
      <c r="B20" s="75" t="s">
        <v>73</v>
      </c>
      <c r="C20" s="76"/>
      <c r="D20" s="17"/>
      <c r="E20" s="22"/>
      <c r="F20" s="18"/>
    </row>
    <row r="21" spans="1:8" s="5" customFormat="1" ht="16.5" customHeight="1">
      <c r="A21" s="6"/>
      <c r="B21" s="23"/>
      <c r="C21" s="24" t="s">
        <v>62</v>
      </c>
      <c r="D21" s="19">
        <v>2</v>
      </c>
      <c r="E21" s="25">
        <v>10400</v>
      </c>
      <c r="F21" s="21">
        <f>D21*E21</f>
        <v>20800</v>
      </c>
    </row>
    <row r="22" spans="1:8" s="5" customFormat="1" ht="27" customHeight="1">
      <c r="A22" s="6"/>
      <c r="B22" s="75" t="s">
        <v>61</v>
      </c>
      <c r="C22" s="76"/>
      <c r="D22" s="19"/>
      <c r="E22" s="22"/>
      <c r="F22" s="26"/>
    </row>
    <row r="23" spans="1:8" s="5" customFormat="1" ht="12.75" customHeight="1">
      <c r="A23" s="6"/>
      <c r="B23" s="23"/>
      <c r="C23" s="20" t="s">
        <v>3</v>
      </c>
      <c r="D23" s="19">
        <v>4</v>
      </c>
      <c r="E23" s="21">
        <v>6410</v>
      </c>
      <c r="F23" s="21">
        <f>D23*E23</f>
        <v>25640</v>
      </c>
    </row>
    <row r="24" spans="1:8" s="5" customFormat="1" ht="16.8">
      <c r="A24" s="6"/>
      <c r="B24" s="67" t="s">
        <v>46</v>
      </c>
      <c r="C24" s="68"/>
      <c r="D24" s="17">
        <f>D25+D26</f>
        <v>3</v>
      </c>
      <c r="E24" s="22"/>
      <c r="F24" s="18">
        <f>F25+F26</f>
        <v>34362.5</v>
      </c>
    </row>
    <row r="25" spans="1:8" ht="16.8">
      <c r="A25" s="3"/>
      <c r="B25" s="19"/>
      <c r="C25" s="20" t="s">
        <v>4</v>
      </c>
      <c r="D25" s="19">
        <v>1</v>
      </c>
      <c r="E25" s="21">
        <v>14362.5</v>
      </c>
      <c r="F25" s="21">
        <f t="shared" ref="F25:F26" si="0">D25*E25</f>
        <v>14362.5</v>
      </c>
    </row>
    <row r="26" spans="1:8" ht="17.25" customHeight="1">
      <c r="A26" s="3"/>
      <c r="B26" s="19"/>
      <c r="C26" s="20" t="s">
        <v>5</v>
      </c>
      <c r="D26" s="19">
        <v>2</v>
      </c>
      <c r="E26" s="21">
        <v>10000</v>
      </c>
      <c r="F26" s="21">
        <f t="shared" si="0"/>
        <v>20000</v>
      </c>
    </row>
    <row r="27" spans="1:8" ht="28.8" customHeight="1">
      <c r="A27" s="3"/>
      <c r="B27" s="73" t="s">
        <v>83</v>
      </c>
      <c r="C27" s="74"/>
      <c r="D27" s="17">
        <f>D28+D29+D30+D31+D32+D33+D34+D35+D36+D37+D38+D39+D40+D41+D42+D43+D44+D45+D46+D47+D48+D49+D50+D51+D52</f>
        <v>29</v>
      </c>
      <c r="E27" s="27"/>
      <c r="F27" s="18">
        <f>F28+F29+F30+F31+F32+F33+F34+F35+F36+F37+F38+F39+F40+F41+F42+F43+F44+F45+F46+F47+F48+F49+F50+F51+F52</f>
        <v>326175</v>
      </c>
    </row>
    <row r="28" spans="1:8" ht="16.8">
      <c r="A28" s="3"/>
      <c r="B28" s="19"/>
      <c r="C28" s="20" t="s">
        <v>79</v>
      </c>
      <c r="D28" s="19">
        <v>1</v>
      </c>
      <c r="E28" s="21">
        <v>18150</v>
      </c>
      <c r="F28" s="21">
        <f t="shared" ref="F28:F54" si="1">D28*E28</f>
        <v>18150</v>
      </c>
    </row>
    <row r="29" spans="1:8" ht="16.8">
      <c r="A29" s="3"/>
      <c r="B29" s="19"/>
      <c r="C29" s="20" t="s">
        <v>80</v>
      </c>
      <c r="D29" s="19">
        <v>1</v>
      </c>
      <c r="E29" s="21">
        <v>14625</v>
      </c>
      <c r="F29" s="21">
        <f t="shared" si="1"/>
        <v>14625</v>
      </c>
    </row>
    <row r="30" spans="1:8" ht="33.75" customHeight="1">
      <c r="A30" s="3"/>
      <c r="B30" s="19"/>
      <c r="C30" s="20" t="s">
        <v>81</v>
      </c>
      <c r="D30" s="19">
        <v>1</v>
      </c>
      <c r="E30" s="21">
        <v>14625</v>
      </c>
      <c r="F30" s="21">
        <f t="shared" si="1"/>
        <v>14625</v>
      </c>
    </row>
    <row r="31" spans="1:8" ht="25.5" customHeight="1">
      <c r="A31" s="3"/>
      <c r="B31" s="71" t="s">
        <v>6</v>
      </c>
      <c r="C31" s="72"/>
      <c r="D31" s="19"/>
      <c r="E31" s="21"/>
      <c r="F31" s="21"/>
    </row>
    <row r="32" spans="1:8" ht="27.6">
      <c r="A32" s="3"/>
      <c r="B32" s="19"/>
      <c r="C32" s="20" t="s">
        <v>82</v>
      </c>
      <c r="D32" s="19">
        <v>1</v>
      </c>
      <c r="E32" s="21">
        <v>14625</v>
      </c>
      <c r="F32" s="21">
        <f t="shared" si="1"/>
        <v>14625</v>
      </c>
    </row>
    <row r="33" spans="1:6" ht="16.8">
      <c r="A33" s="3"/>
      <c r="B33" s="79" t="s">
        <v>7</v>
      </c>
      <c r="C33" s="80"/>
      <c r="D33" s="19"/>
      <c r="E33" s="21"/>
      <c r="F33" s="21"/>
    </row>
    <row r="34" spans="1:6" ht="16.8">
      <c r="A34" s="3"/>
      <c r="B34" s="19"/>
      <c r="C34" s="20" t="s">
        <v>8</v>
      </c>
      <c r="D34" s="19">
        <v>1</v>
      </c>
      <c r="E34" s="21">
        <v>11012.5</v>
      </c>
      <c r="F34" s="21">
        <f t="shared" si="1"/>
        <v>11012.5</v>
      </c>
    </row>
    <row r="35" spans="1:6" ht="16.8">
      <c r="A35" s="3"/>
      <c r="B35" s="49"/>
      <c r="C35" s="50" t="s">
        <v>5</v>
      </c>
      <c r="D35" s="49">
        <v>2</v>
      </c>
      <c r="E35" s="45">
        <v>10000</v>
      </c>
      <c r="F35" s="45">
        <f t="shared" si="1"/>
        <v>20000</v>
      </c>
    </row>
    <row r="36" spans="1:6" ht="10.5" customHeight="1">
      <c r="A36" s="3"/>
      <c r="B36" s="66" t="s">
        <v>9</v>
      </c>
      <c r="C36" s="59"/>
      <c r="D36" s="59"/>
      <c r="E36" s="59"/>
      <c r="F36" s="60"/>
    </row>
    <row r="37" spans="1:6" ht="7.8" customHeight="1">
      <c r="A37" s="3"/>
      <c r="B37" s="61"/>
      <c r="C37" s="62"/>
      <c r="D37" s="62"/>
      <c r="E37" s="62"/>
      <c r="F37" s="63"/>
    </row>
    <row r="38" spans="1:6" ht="16.8">
      <c r="A38" s="3"/>
      <c r="B38" s="53"/>
      <c r="C38" s="54" t="s">
        <v>8</v>
      </c>
      <c r="D38" s="53">
        <v>1</v>
      </c>
      <c r="E38" s="46">
        <v>11012.5</v>
      </c>
      <c r="F38" s="46">
        <f t="shared" si="1"/>
        <v>11012.5</v>
      </c>
    </row>
    <row r="39" spans="1:6" ht="16.8">
      <c r="A39" s="3"/>
      <c r="B39" s="19"/>
      <c r="C39" s="20" t="s">
        <v>5</v>
      </c>
      <c r="D39" s="19">
        <v>2</v>
      </c>
      <c r="E39" s="21">
        <v>10000</v>
      </c>
      <c r="F39" s="21">
        <f t="shared" si="1"/>
        <v>20000</v>
      </c>
    </row>
    <row r="40" spans="1:6" ht="19.5" customHeight="1">
      <c r="A40" s="3"/>
      <c r="B40" s="71" t="s">
        <v>10</v>
      </c>
      <c r="C40" s="72"/>
      <c r="D40" s="19"/>
      <c r="E40" s="21"/>
      <c r="F40" s="21"/>
    </row>
    <row r="41" spans="1:6" ht="27.6">
      <c r="A41" s="3"/>
      <c r="B41" s="19"/>
      <c r="C41" s="20" t="s">
        <v>82</v>
      </c>
      <c r="D41" s="19">
        <v>1</v>
      </c>
      <c r="E41" s="21">
        <v>14625</v>
      </c>
      <c r="F41" s="21">
        <f t="shared" si="1"/>
        <v>14625</v>
      </c>
    </row>
    <row r="42" spans="1:6" ht="16.8">
      <c r="A42" s="3"/>
      <c r="B42" s="19"/>
      <c r="C42" s="20" t="s">
        <v>5</v>
      </c>
      <c r="D42" s="19">
        <v>4</v>
      </c>
      <c r="E42" s="21">
        <v>10000</v>
      </c>
      <c r="F42" s="21">
        <f t="shared" si="1"/>
        <v>40000</v>
      </c>
    </row>
    <row r="43" spans="1:6" ht="16.8">
      <c r="A43" s="3"/>
      <c r="B43" s="71" t="s">
        <v>11</v>
      </c>
      <c r="C43" s="72"/>
      <c r="D43" s="19"/>
      <c r="E43" s="21"/>
      <c r="F43" s="21"/>
    </row>
    <row r="44" spans="1:6" ht="16.8">
      <c r="A44" s="3"/>
      <c r="B44" s="19"/>
      <c r="C44" s="20" t="s">
        <v>4</v>
      </c>
      <c r="D44" s="19">
        <v>1</v>
      </c>
      <c r="E44" s="21">
        <v>12512.5</v>
      </c>
      <c r="F44" s="21">
        <f t="shared" si="1"/>
        <v>12512.5</v>
      </c>
    </row>
    <row r="45" spans="1:6" ht="16.8">
      <c r="A45" s="3"/>
      <c r="B45" s="19"/>
      <c r="C45" s="20" t="s">
        <v>5</v>
      </c>
      <c r="D45" s="19">
        <v>2</v>
      </c>
      <c r="E45" s="21">
        <v>10000</v>
      </c>
      <c r="F45" s="21">
        <f t="shared" si="1"/>
        <v>20000</v>
      </c>
    </row>
    <row r="46" spans="1:6" ht="16.2" customHeight="1">
      <c r="A46" s="3"/>
      <c r="B46" s="71" t="s">
        <v>12</v>
      </c>
      <c r="C46" s="72"/>
      <c r="D46" s="19"/>
      <c r="E46" s="21"/>
      <c r="F46" s="21"/>
    </row>
    <row r="47" spans="1:6" ht="16.8">
      <c r="A47" s="3"/>
      <c r="B47" s="19"/>
      <c r="C47" s="20" t="s">
        <v>4</v>
      </c>
      <c r="D47" s="19">
        <v>1</v>
      </c>
      <c r="E47" s="21">
        <v>12512.5</v>
      </c>
      <c r="F47" s="21">
        <f t="shared" si="1"/>
        <v>12512.5</v>
      </c>
    </row>
    <row r="48" spans="1:6" ht="16.8">
      <c r="A48" s="3"/>
      <c r="B48" s="19"/>
      <c r="C48" s="20" t="s">
        <v>13</v>
      </c>
      <c r="D48" s="19">
        <v>1</v>
      </c>
      <c r="E48" s="21">
        <v>11237.5</v>
      </c>
      <c r="F48" s="21">
        <f t="shared" si="1"/>
        <v>11237.5</v>
      </c>
    </row>
    <row r="49" spans="1:6" ht="16.8">
      <c r="A49" s="3"/>
      <c r="B49" s="19"/>
      <c r="C49" s="20" t="s">
        <v>5</v>
      </c>
      <c r="D49" s="19">
        <v>4</v>
      </c>
      <c r="E49" s="21">
        <v>10000</v>
      </c>
      <c r="F49" s="21">
        <f t="shared" si="1"/>
        <v>40000</v>
      </c>
    </row>
    <row r="50" spans="1:6" ht="16.8">
      <c r="A50" s="3"/>
      <c r="B50" s="79" t="s">
        <v>14</v>
      </c>
      <c r="C50" s="80"/>
      <c r="D50" s="19"/>
      <c r="E50" s="21"/>
      <c r="F50" s="21"/>
    </row>
    <row r="51" spans="1:6" ht="16.8">
      <c r="A51" s="3"/>
      <c r="B51" s="19"/>
      <c r="C51" s="20" t="s">
        <v>57</v>
      </c>
      <c r="D51" s="19">
        <v>1</v>
      </c>
      <c r="E51" s="21">
        <v>11237.5</v>
      </c>
      <c r="F51" s="21">
        <f t="shared" si="1"/>
        <v>11237.5</v>
      </c>
    </row>
    <row r="52" spans="1:6" ht="16.8">
      <c r="A52" s="3"/>
      <c r="B52" s="19"/>
      <c r="C52" s="20" t="s">
        <v>5</v>
      </c>
      <c r="D52" s="19">
        <v>4</v>
      </c>
      <c r="E52" s="21">
        <v>10000</v>
      </c>
      <c r="F52" s="21">
        <f t="shared" si="1"/>
        <v>40000</v>
      </c>
    </row>
    <row r="53" spans="1:6" s="5" customFormat="1" ht="16.8">
      <c r="A53" s="6"/>
      <c r="B53" s="67" t="s">
        <v>47</v>
      </c>
      <c r="C53" s="68"/>
      <c r="D53" s="17">
        <f>D54+D56+D57+D58+D60+D61</f>
        <v>11</v>
      </c>
      <c r="E53" s="22"/>
      <c r="F53" s="18">
        <f>F54+F55+F56+F57+F58+F60+F61</f>
        <v>124225</v>
      </c>
    </row>
    <row r="54" spans="1:6" ht="16.8">
      <c r="A54" s="3"/>
      <c r="B54" s="19"/>
      <c r="C54" s="20" t="s">
        <v>15</v>
      </c>
      <c r="D54" s="19">
        <v>1</v>
      </c>
      <c r="E54" s="21">
        <v>15237.5</v>
      </c>
      <c r="F54" s="21">
        <f t="shared" si="1"/>
        <v>15237.5</v>
      </c>
    </row>
    <row r="55" spans="1:6" ht="16.8">
      <c r="A55" s="3"/>
      <c r="B55" s="69" t="s">
        <v>16</v>
      </c>
      <c r="C55" s="70"/>
      <c r="D55" s="19"/>
      <c r="E55" s="21"/>
      <c r="F55" s="26"/>
    </row>
    <row r="56" spans="1:6" ht="16.8">
      <c r="A56" s="3"/>
      <c r="B56" s="19"/>
      <c r="C56" s="20" t="s">
        <v>58</v>
      </c>
      <c r="D56" s="19">
        <v>1</v>
      </c>
      <c r="E56" s="21">
        <v>13875</v>
      </c>
      <c r="F56" s="21">
        <f t="shared" ref="F56:F58" si="2">D56*E56</f>
        <v>13875</v>
      </c>
    </row>
    <row r="57" spans="1:6" ht="16.8">
      <c r="A57" s="3"/>
      <c r="B57" s="19"/>
      <c r="C57" s="20" t="s">
        <v>13</v>
      </c>
      <c r="D57" s="19">
        <v>1</v>
      </c>
      <c r="E57" s="21">
        <v>11237.5</v>
      </c>
      <c r="F57" s="21">
        <f t="shared" si="2"/>
        <v>11237.5</v>
      </c>
    </row>
    <row r="58" spans="1:6" ht="16.8">
      <c r="A58" s="3"/>
      <c r="B58" s="19"/>
      <c r="C58" s="20" t="s">
        <v>5</v>
      </c>
      <c r="D58" s="19">
        <v>5</v>
      </c>
      <c r="E58" s="21">
        <v>10000</v>
      </c>
      <c r="F58" s="21">
        <f t="shared" si="2"/>
        <v>50000</v>
      </c>
    </row>
    <row r="59" spans="1:6" ht="16.8">
      <c r="A59" s="3"/>
      <c r="B59" s="69" t="s">
        <v>17</v>
      </c>
      <c r="C59" s="70"/>
      <c r="D59" s="19"/>
      <c r="E59" s="21"/>
      <c r="F59" s="26"/>
    </row>
    <row r="60" spans="1:6" ht="16.8">
      <c r="A60" s="3"/>
      <c r="B60" s="19"/>
      <c r="C60" s="20" t="s">
        <v>58</v>
      </c>
      <c r="D60" s="19">
        <v>1</v>
      </c>
      <c r="E60" s="21">
        <v>13875</v>
      </c>
      <c r="F60" s="21">
        <f t="shared" ref="F60:F61" si="3">D60*E60</f>
        <v>13875</v>
      </c>
    </row>
    <row r="61" spans="1:6" ht="16.8">
      <c r="A61" s="3"/>
      <c r="B61" s="19"/>
      <c r="C61" s="20" t="s">
        <v>5</v>
      </c>
      <c r="D61" s="19">
        <v>2</v>
      </c>
      <c r="E61" s="21">
        <v>10000</v>
      </c>
      <c r="F61" s="21">
        <f t="shared" si="3"/>
        <v>20000</v>
      </c>
    </row>
    <row r="62" spans="1:6" s="5" customFormat="1" ht="16.8">
      <c r="A62" s="6"/>
      <c r="B62" s="67" t="s">
        <v>48</v>
      </c>
      <c r="C62" s="68"/>
      <c r="D62" s="17">
        <f>D63+D64+D66+D67+D69+D70+D71</f>
        <v>11</v>
      </c>
      <c r="E62" s="22"/>
      <c r="F62" s="18">
        <f>F64+F63+F66+F67+F69+F70+F71</f>
        <v>126737.5</v>
      </c>
    </row>
    <row r="63" spans="1:6" ht="16.8">
      <c r="A63" s="3"/>
      <c r="B63" s="19"/>
      <c r="C63" s="20" t="s">
        <v>59</v>
      </c>
      <c r="D63" s="19">
        <v>1</v>
      </c>
      <c r="E63" s="21">
        <v>15237.5</v>
      </c>
      <c r="F63" s="21">
        <f t="shared" ref="F63:F64" si="4">D63*E63</f>
        <v>15237.5</v>
      </c>
    </row>
    <row r="64" spans="1:6" ht="16.8">
      <c r="A64" s="3"/>
      <c r="B64" s="19"/>
      <c r="C64" s="20" t="s">
        <v>18</v>
      </c>
      <c r="D64" s="19">
        <v>1</v>
      </c>
      <c r="E64" s="21">
        <v>13875</v>
      </c>
      <c r="F64" s="21">
        <f t="shared" si="4"/>
        <v>13875</v>
      </c>
    </row>
    <row r="65" spans="1:6" ht="16.8">
      <c r="A65" s="3"/>
      <c r="B65" s="69" t="s">
        <v>19</v>
      </c>
      <c r="C65" s="70"/>
      <c r="D65" s="19"/>
      <c r="E65" s="21"/>
      <c r="F65" s="26"/>
    </row>
    <row r="66" spans="1:6" ht="16.8">
      <c r="A66" s="3"/>
      <c r="B66" s="19"/>
      <c r="C66" s="20" t="s">
        <v>4</v>
      </c>
      <c r="D66" s="19">
        <v>1</v>
      </c>
      <c r="E66" s="21">
        <v>12512.5</v>
      </c>
      <c r="F66" s="21">
        <f t="shared" ref="F66:F67" si="5">D66*E66</f>
        <v>12512.5</v>
      </c>
    </row>
    <row r="67" spans="1:6" ht="16.8">
      <c r="A67" s="3"/>
      <c r="B67" s="19"/>
      <c r="C67" s="30" t="s">
        <v>5</v>
      </c>
      <c r="D67" s="31">
        <v>2</v>
      </c>
      <c r="E67" s="21">
        <v>10000</v>
      </c>
      <c r="F67" s="21">
        <f t="shared" si="5"/>
        <v>20000</v>
      </c>
    </row>
    <row r="68" spans="1:6" ht="16.8">
      <c r="A68" s="3"/>
      <c r="B68" s="69" t="s">
        <v>20</v>
      </c>
      <c r="C68" s="70"/>
      <c r="D68" s="19"/>
      <c r="E68" s="21"/>
      <c r="F68" s="26"/>
    </row>
    <row r="69" spans="1:6" ht="16.8">
      <c r="A69" s="3"/>
      <c r="B69" s="19"/>
      <c r="C69" s="20" t="s">
        <v>58</v>
      </c>
      <c r="D69" s="19">
        <v>1</v>
      </c>
      <c r="E69" s="21">
        <v>13875</v>
      </c>
      <c r="F69" s="21">
        <f t="shared" ref="F69:F71" si="6">D69*E69</f>
        <v>13875</v>
      </c>
    </row>
    <row r="70" spans="1:6" ht="16.8">
      <c r="A70" s="3"/>
      <c r="B70" s="19"/>
      <c r="C70" s="20" t="s">
        <v>13</v>
      </c>
      <c r="D70" s="19">
        <v>1</v>
      </c>
      <c r="E70" s="21">
        <v>11237.5</v>
      </c>
      <c r="F70" s="21">
        <f t="shared" si="6"/>
        <v>11237.5</v>
      </c>
    </row>
    <row r="71" spans="1:6" ht="16.8">
      <c r="A71" s="3"/>
      <c r="B71" s="19"/>
      <c r="C71" s="20" t="s">
        <v>5</v>
      </c>
      <c r="D71" s="19">
        <v>4</v>
      </c>
      <c r="E71" s="21">
        <v>10000</v>
      </c>
      <c r="F71" s="21">
        <f t="shared" si="6"/>
        <v>40000</v>
      </c>
    </row>
    <row r="72" spans="1:6" s="5" customFormat="1" ht="16.8">
      <c r="A72" s="6"/>
      <c r="B72" s="67" t="s">
        <v>64</v>
      </c>
      <c r="C72" s="68"/>
      <c r="D72" s="17">
        <f>D73+D75+D76+D78+D79</f>
        <v>7</v>
      </c>
      <c r="E72" s="22"/>
      <c r="F72" s="18">
        <f>F73+F75+F76+F78+F79</f>
        <v>82987.5</v>
      </c>
    </row>
    <row r="73" spans="1:6" s="5" customFormat="1" ht="16.8">
      <c r="A73" s="6"/>
      <c r="B73" s="32"/>
      <c r="C73" s="20" t="s">
        <v>15</v>
      </c>
      <c r="D73" s="19">
        <v>1</v>
      </c>
      <c r="E73" s="21">
        <v>15237.5</v>
      </c>
      <c r="F73" s="21">
        <v>15237.5</v>
      </c>
    </row>
    <row r="74" spans="1:6" s="5" customFormat="1" ht="16.8">
      <c r="A74" s="6"/>
      <c r="B74" s="83" t="s">
        <v>76</v>
      </c>
      <c r="C74" s="84"/>
      <c r="D74" s="17"/>
      <c r="E74" s="22"/>
      <c r="F74" s="18"/>
    </row>
    <row r="75" spans="1:6" s="5" customFormat="1" ht="16.8">
      <c r="A75" s="6"/>
      <c r="B75" s="32"/>
      <c r="C75" s="20" t="s">
        <v>58</v>
      </c>
      <c r="D75" s="19">
        <v>1</v>
      </c>
      <c r="E75" s="21">
        <v>13875</v>
      </c>
      <c r="F75" s="21">
        <v>13875</v>
      </c>
    </row>
    <row r="76" spans="1:6" s="5" customFormat="1" ht="16.8">
      <c r="A76" s="6"/>
      <c r="B76" s="32"/>
      <c r="C76" s="20" t="s">
        <v>5</v>
      </c>
      <c r="D76" s="19">
        <v>2</v>
      </c>
      <c r="E76" s="21">
        <v>10000</v>
      </c>
      <c r="F76" s="21">
        <f>E76*D76</f>
        <v>20000</v>
      </c>
    </row>
    <row r="77" spans="1:6" ht="16.8">
      <c r="A77" s="3"/>
      <c r="B77" s="85" t="s">
        <v>77</v>
      </c>
      <c r="C77" s="84"/>
      <c r="D77" s="33"/>
      <c r="E77" s="34"/>
      <c r="F77" s="35"/>
    </row>
    <row r="78" spans="1:6" ht="16.8">
      <c r="A78" s="3"/>
      <c r="B78" s="19"/>
      <c r="C78" s="20" t="s">
        <v>58</v>
      </c>
      <c r="D78" s="19">
        <v>1</v>
      </c>
      <c r="E78" s="21">
        <v>13875</v>
      </c>
      <c r="F78" s="26">
        <f>D78*E78</f>
        <v>13875</v>
      </c>
    </row>
    <row r="79" spans="1:6" ht="16.8">
      <c r="A79" s="3"/>
      <c r="B79" s="19"/>
      <c r="C79" s="20" t="s">
        <v>5</v>
      </c>
      <c r="D79" s="19">
        <v>2</v>
      </c>
      <c r="E79" s="21">
        <v>10000</v>
      </c>
      <c r="F79" s="26">
        <v>20000</v>
      </c>
    </row>
    <row r="80" spans="1:6" s="5" customFormat="1" ht="13.8" customHeight="1">
      <c r="A80" s="6"/>
      <c r="B80" s="73" t="s">
        <v>74</v>
      </c>
      <c r="C80" s="74"/>
      <c r="D80" s="17">
        <f>D81+D82+D84+D85+D87+D88</f>
        <v>6</v>
      </c>
      <c r="E80" s="22"/>
      <c r="F80" s="18">
        <f>F81+F82+F84+F85+F87+F88</f>
        <v>74137.5</v>
      </c>
    </row>
    <row r="81" spans="1:6" ht="16.8">
      <c r="A81" s="3"/>
      <c r="B81" s="19"/>
      <c r="C81" s="20" t="s">
        <v>15</v>
      </c>
      <c r="D81" s="19">
        <v>1</v>
      </c>
      <c r="E81" s="21">
        <v>15237.5</v>
      </c>
      <c r="F81" s="21">
        <v>15237.5</v>
      </c>
    </row>
    <row r="82" spans="1:6" ht="16.8">
      <c r="A82" s="3"/>
      <c r="B82" s="19"/>
      <c r="C82" s="20" t="s">
        <v>18</v>
      </c>
      <c r="D82" s="19">
        <v>1</v>
      </c>
      <c r="E82" s="21">
        <v>13875</v>
      </c>
      <c r="F82" s="21">
        <v>13875</v>
      </c>
    </row>
    <row r="83" spans="1:6" ht="15" customHeight="1">
      <c r="A83" s="3"/>
      <c r="B83" s="71" t="s">
        <v>65</v>
      </c>
      <c r="C83" s="72"/>
      <c r="D83" s="19"/>
      <c r="E83" s="21"/>
      <c r="F83" s="21"/>
    </row>
    <row r="84" spans="1:6" ht="16.8">
      <c r="A84" s="3"/>
      <c r="B84" s="19"/>
      <c r="C84" s="20" t="s">
        <v>4</v>
      </c>
      <c r="D84" s="19">
        <v>1</v>
      </c>
      <c r="E84" s="21">
        <v>12512.5</v>
      </c>
      <c r="F84" s="21">
        <v>12512.5</v>
      </c>
    </row>
    <row r="85" spans="1:6" ht="16.8">
      <c r="A85" s="3"/>
      <c r="B85" s="19"/>
      <c r="C85" s="20" t="s">
        <v>5</v>
      </c>
      <c r="D85" s="19">
        <v>1</v>
      </c>
      <c r="E85" s="21">
        <v>10000</v>
      </c>
      <c r="F85" s="21">
        <v>10000</v>
      </c>
    </row>
    <row r="86" spans="1:6" ht="16.8">
      <c r="A86" s="3"/>
      <c r="B86" s="69" t="s">
        <v>66</v>
      </c>
      <c r="C86" s="70"/>
      <c r="D86" s="19"/>
      <c r="E86" s="21"/>
      <c r="F86" s="21"/>
    </row>
    <row r="87" spans="1:6" ht="16.8">
      <c r="A87" s="3"/>
      <c r="B87" s="19"/>
      <c r="C87" s="20" t="s">
        <v>4</v>
      </c>
      <c r="D87" s="19">
        <v>1</v>
      </c>
      <c r="E87" s="21">
        <v>12512.5</v>
      </c>
      <c r="F87" s="21">
        <v>12512.5</v>
      </c>
    </row>
    <row r="88" spans="1:6" ht="16.8">
      <c r="A88" s="3"/>
      <c r="B88" s="19"/>
      <c r="C88" s="20" t="s">
        <v>5</v>
      </c>
      <c r="D88" s="19">
        <v>1</v>
      </c>
      <c r="E88" s="21">
        <v>10000</v>
      </c>
      <c r="F88" s="21">
        <v>10000</v>
      </c>
    </row>
    <row r="89" spans="1:6" s="10" customFormat="1" ht="16.8" hidden="1">
      <c r="A89" s="11"/>
      <c r="B89" s="28"/>
      <c r="C89" s="29"/>
      <c r="D89" s="28"/>
      <c r="E89" s="36"/>
      <c r="F89" s="37"/>
    </row>
    <row r="90" spans="1:6" s="5" customFormat="1" ht="16.8">
      <c r="A90" s="6"/>
      <c r="B90" s="67" t="s">
        <v>49</v>
      </c>
      <c r="C90" s="68"/>
      <c r="D90" s="17">
        <f>D91+D92+D94+D95+D97+D98</f>
        <v>8</v>
      </c>
      <c r="E90" s="22"/>
      <c r="F90" s="18">
        <f>F91+F92+F94+F95+F97+F98</f>
        <v>94137.5</v>
      </c>
    </row>
    <row r="91" spans="1:6" ht="16.8">
      <c r="A91" s="3"/>
      <c r="B91" s="19"/>
      <c r="C91" s="20" t="s">
        <v>15</v>
      </c>
      <c r="D91" s="19">
        <v>1</v>
      </c>
      <c r="E91" s="21">
        <v>15237.5</v>
      </c>
      <c r="F91" s="21">
        <v>15237.5</v>
      </c>
    </row>
    <row r="92" spans="1:6" ht="16.8">
      <c r="A92" s="3"/>
      <c r="B92" s="19"/>
      <c r="C92" s="20" t="s">
        <v>18</v>
      </c>
      <c r="D92" s="19">
        <v>1</v>
      </c>
      <c r="E92" s="21">
        <v>13875</v>
      </c>
      <c r="F92" s="21">
        <v>13875</v>
      </c>
    </row>
    <row r="93" spans="1:6" ht="16.8">
      <c r="A93" s="3"/>
      <c r="B93" s="69" t="s">
        <v>21</v>
      </c>
      <c r="C93" s="70"/>
      <c r="D93" s="19"/>
      <c r="E93" s="21"/>
      <c r="F93" s="21"/>
    </row>
    <row r="94" spans="1:6" ht="16.8">
      <c r="A94" s="3"/>
      <c r="B94" s="19"/>
      <c r="C94" s="20" t="s">
        <v>4</v>
      </c>
      <c r="D94" s="19">
        <v>1</v>
      </c>
      <c r="E94" s="21">
        <v>12512.5</v>
      </c>
      <c r="F94" s="21">
        <v>12512.5</v>
      </c>
    </row>
    <row r="95" spans="1:6" ht="16.8">
      <c r="A95" s="3"/>
      <c r="B95" s="19"/>
      <c r="C95" s="20" t="s">
        <v>5</v>
      </c>
      <c r="D95" s="19">
        <v>2</v>
      </c>
      <c r="E95" s="21">
        <v>10000</v>
      </c>
      <c r="F95" s="26">
        <v>20000</v>
      </c>
    </row>
    <row r="96" spans="1:6" ht="16.8">
      <c r="A96" s="3"/>
      <c r="B96" s="69" t="s">
        <v>22</v>
      </c>
      <c r="C96" s="70"/>
      <c r="D96" s="19"/>
      <c r="E96" s="21"/>
      <c r="F96" s="26"/>
    </row>
    <row r="97" spans="1:6" ht="16.8">
      <c r="A97" s="3"/>
      <c r="B97" s="19"/>
      <c r="C97" s="20" t="s">
        <v>4</v>
      </c>
      <c r="D97" s="19">
        <v>1</v>
      </c>
      <c r="E97" s="21">
        <v>12512.5</v>
      </c>
      <c r="F97" s="21">
        <v>12512.5</v>
      </c>
    </row>
    <row r="98" spans="1:6" ht="16.8">
      <c r="A98" s="3"/>
      <c r="B98" s="19"/>
      <c r="C98" s="20" t="s">
        <v>5</v>
      </c>
      <c r="D98" s="19">
        <v>2</v>
      </c>
      <c r="E98" s="21">
        <v>10000</v>
      </c>
      <c r="F98" s="26">
        <v>20000</v>
      </c>
    </row>
    <row r="99" spans="1:6" s="5" customFormat="1" ht="16.8">
      <c r="A99" s="6"/>
      <c r="B99" s="67" t="s">
        <v>50</v>
      </c>
      <c r="C99" s="68"/>
      <c r="D99" s="17">
        <f>D100+D102+D103+D105+D106+D107</f>
        <v>12</v>
      </c>
      <c r="E99" s="38"/>
      <c r="F99" s="18">
        <f>F100+F102+F103+F105+F106+F107</f>
        <v>132862.5</v>
      </c>
    </row>
    <row r="100" spans="1:6" ht="16.8">
      <c r="A100" s="3"/>
      <c r="B100" s="19"/>
      <c r="C100" s="20" t="s">
        <v>15</v>
      </c>
      <c r="D100" s="19">
        <v>1</v>
      </c>
      <c r="E100" s="21">
        <v>15237.5</v>
      </c>
      <c r="F100" s="21">
        <v>15237.5</v>
      </c>
    </row>
    <row r="101" spans="1:6" ht="16.8">
      <c r="A101" s="3"/>
      <c r="B101" s="69" t="s">
        <v>23</v>
      </c>
      <c r="C101" s="70"/>
      <c r="D101" s="19"/>
      <c r="E101" s="21"/>
      <c r="F101" s="26"/>
    </row>
    <row r="102" spans="1:6" ht="16.8">
      <c r="A102" s="3"/>
      <c r="B102" s="19"/>
      <c r="C102" s="20" t="s">
        <v>58</v>
      </c>
      <c r="D102" s="19">
        <v>1</v>
      </c>
      <c r="E102" s="21">
        <v>13875</v>
      </c>
      <c r="F102" s="21">
        <v>13875</v>
      </c>
    </row>
    <row r="103" spans="1:6" ht="16.8">
      <c r="A103" s="3"/>
      <c r="B103" s="19"/>
      <c r="C103" s="20" t="s">
        <v>5</v>
      </c>
      <c r="D103" s="19">
        <v>2</v>
      </c>
      <c r="E103" s="21">
        <v>10000</v>
      </c>
      <c r="F103" s="26">
        <v>20000</v>
      </c>
    </row>
    <row r="104" spans="1:6" ht="13.2" customHeight="1">
      <c r="A104" s="3"/>
      <c r="B104" s="71" t="s">
        <v>24</v>
      </c>
      <c r="C104" s="72"/>
      <c r="D104" s="19"/>
      <c r="E104" s="21"/>
      <c r="F104" s="26"/>
    </row>
    <row r="105" spans="1:6" ht="16.8">
      <c r="A105" s="3"/>
      <c r="B105" s="19"/>
      <c r="C105" s="20" t="s">
        <v>4</v>
      </c>
      <c r="D105" s="19">
        <v>1</v>
      </c>
      <c r="E105" s="21">
        <v>12512.5</v>
      </c>
      <c r="F105" s="21">
        <v>12512.5</v>
      </c>
    </row>
    <row r="106" spans="1:6" ht="16.8">
      <c r="A106" s="3"/>
      <c r="B106" s="19"/>
      <c r="C106" s="20" t="s">
        <v>13</v>
      </c>
      <c r="D106" s="19">
        <v>1</v>
      </c>
      <c r="E106" s="21">
        <v>11237.5</v>
      </c>
      <c r="F106" s="21">
        <v>11237.5</v>
      </c>
    </row>
    <row r="107" spans="1:6" ht="16.8">
      <c r="A107" s="3"/>
      <c r="B107" s="19"/>
      <c r="C107" s="20" t="s">
        <v>5</v>
      </c>
      <c r="D107" s="19">
        <v>6</v>
      </c>
      <c r="E107" s="21">
        <v>10000</v>
      </c>
      <c r="F107" s="26">
        <v>60000</v>
      </c>
    </row>
    <row r="108" spans="1:6" s="5" customFormat="1" ht="16.8">
      <c r="A108" s="6"/>
      <c r="B108" s="67" t="s">
        <v>51</v>
      </c>
      <c r="C108" s="68"/>
      <c r="D108" s="17">
        <f>D109+D111+D112+D114+D115</f>
        <v>6</v>
      </c>
      <c r="E108" s="22"/>
      <c r="F108" s="18">
        <f>F109+F111+F112+F114+F115</f>
        <v>71625</v>
      </c>
    </row>
    <row r="109" spans="1:6" ht="16.8">
      <c r="A109" s="3"/>
      <c r="B109" s="19"/>
      <c r="C109" s="20" t="s">
        <v>15</v>
      </c>
      <c r="D109" s="19">
        <v>1</v>
      </c>
      <c r="E109" s="21">
        <v>15237.5</v>
      </c>
      <c r="F109" s="21">
        <v>15237.5</v>
      </c>
    </row>
    <row r="110" spans="1:6" ht="16.8">
      <c r="A110" s="3"/>
      <c r="B110" s="69" t="s">
        <v>25</v>
      </c>
      <c r="C110" s="70"/>
      <c r="D110" s="19"/>
      <c r="E110" s="21"/>
      <c r="F110" s="21"/>
    </row>
    <row r="111" spans="1:6" ht="16.8">
      <c r="A111" s="3"/>
      <c r="B111" s="19"/>
      <c r="C111" s="20" t="s">
        <v>58</v>
      </c>
      <c r="D111" s="19">
        <v>1</v>
      </c>
      <c r="E111" s="21">
        <v>13875</v>
      </c>
      <c r="F111" s="21">
        <v>13875</v>
      </c>
    </row>
    <row r="112" spans="1:6" ht="16.8">
      <c r="A112" s="3"/>
      <c r="B112" s="19"/>
      <c r="C112" s="20" t="s">
        <v>5</v>
      </c>
      <c r="D112" s="19">
        <v>1</v>
      </c>
      <c r="E112" s="21">
        <v>10000</v>
      </c>
      <c r="F112" s="21">
        <v>10000</v>
      </c>
    </row>
    <row r="113" spans="1:6" ht="16.8">
      <c r="A113" s="3"/>
      <c r="B113" s="69" t="s">
        <v>26</v>
      </c>
      <c r="C113" s="70"/>
      <c r="D113" s="19"/>
      <c r="E113" s="21"/>
      <c r="F113" s="21"/>
    </row>
    <row r="114" spans="1:6" ht="16.8">
      <c r="A114" s="3"/>
      <c r="B114" s="19"/>
      <c r="C114" s="20" t="s">
        <v>4</v>
      </c>
      <c r="D114" s="19">
        <v>1</v>
      </c>
      <c r="E114" s="21">
        <v>12512.5</v>
      </c>
      <c r="F114" s="21">
        <v>12512.5</v>
      </c>
    </row>
    <row r="115" spans="1:6" ht="16.8">
      <c r="A115" s="3"/>
      <c r="B115" s="19"/>
      <c r="C115" s="20" t="s">
        <v>5</v>
      </c>
      <c r="D115" s="19">
        <v>2</v>
      </c>
      <c r="E115" s="21">
        <v>10000</v>
      </c>
      <c r="F115" s="26">
        <v>20000</v>
      </c>
    </row>
    <row r="116" spans="1:6" s="5" customFormat="1" ht="16.8">
      <c r="A116" s="6"/>
      <c r="B116" s="67" t="s">
        <v>52</v>
      </c>
      <c r="C116" s="68"/>
      <c r="D116" s="17">
        <v>7</v>
      </c>
      <c r="E116" s="22"/>
      <c r="F116" s="18">
        <f>F117+F119+F120+F121+F123+F124+F125</f>
        <v>82862.5</v>
      </c>
    </row>
    <row r="117" spans="1:6" ht="16.8">
      <c r="A117" s="3"/>
      <c r="B117" s="19"/>
      <c r="C117" s="20" t="s">
        <v>15</v>
      </c>
      <c r="D117" s="19">
        <v>1</v>
      </c>
      <c r="E117" s="21">
        <v>15237.5</v>
      </c>
      <c r="F117" s="21">
        <v>15237.5</v>
      </c>
    </row>
    <row r="118" spans="1:6" ht="16.8">
      <c r="A118" s="3"/>
      <c r="B118" s="69" t="s">
        <v>27</v>
      </c>
      <c r="C118" s="70"/>
      <c r="D118" s="19"/>
      <c r="E118" s="21"/>
      <c r="F118" s="21"/>
    </row>
    <row r="119" spans="1:6" ht="16.8">
      <c r="A119" s="3"/>
      <c r="B119" s="19"/>
      <c r="C119" s="20" t="s">
        <v>58</v>
      </c>
      <c r="D119" s="19">
        <v>1</v>
      </c>
      <c r="E119" s="21">
        <v>13875</v>
      </c>
      <c r="F119" s="21">
        <v>13875</v>
      </c>
    </row>
    <row r="120" spans="1:6" ht="16.8">
      <c r="A120" s="3"/>
      <c r="B120" s="19"/>
      <c r="C120" s="20" t="s">
        <v>13</v>
      </c>
      <c r="D120" s="19">
        <v>1</v>
      </c>
      <c r="E120" s="21">
        <v>11237.5</v>
      </c>
      <c r="F120" s="21">
        <f>E120*D120</f>
        <v>11237.5</v>
      </c>
    </row>
    <row r="121" spans="1:6" ht="16.8">
      <c r="A121" s="3"/>
      <c r="B121" s="19"/>
      <c r="C121" s="20" t="s">
        <v>5</v>
      </c>
      <c r="D121" s="19">
        <v>1</v>
      </c>
      <c r="E121" s="21">
        <v>10000</v>
      </c>
      <c r="F121" s="21">
        <v>10000</v>
      </c>
    </row>
    <row r="122" spans="1:6" ht="16.8">
      <c r="A122" s="3"/>
      <c r="B122" s="69" t="s">
        <v>28</v>
      </c>
      <c r="C122" s="70"/>
      <c r="D122" s="19"/>
      <c r="E122" s="21"/>
      <c r="F122" s="21"/>
    </row>
    <row r="123" spans="1:6" ht="16.8">
      <c r="A123" s="3"/>
      <c r="B123" s="19"/>
      <c r="C123" s="20" t="s">
        <v>4</v>
      </c>
      <c r="D123" s="19">
        <v>1</v>
      </c>
      <c r="E123" s="21">
        <v>12512.5</v>
      </c>
      <c r="F123" s="21">
        <v>12512.5</v>
      </c>
    </row>
    <row r="124" spans="1:6" ht="16.8">
      <c r="A124" s="3"/>
      <c r="B124" s="19"/>
      <c r="C124" s="20" t="s">
        <v>5</v>
      </c>
      <c r="D124" s="19">
        <v>2</v>
      </c>
      <c r="E124" s="21">
        <v>10000</v>
      </c>
      <c r="F124" s="21">
        <v>20000</v>
      </c>
    </row>
    <row r="125" spans="1:6" ht="24.6" hidden="1" customHeight="1">
      <c r="A125" s="3"/>
      <c r="B125" s="52"/>
      <c r="C125" s="29"/>
      <c r="D125" s="51"/>
      <c r="E125" s="36"/>
      <c r="F125" s="36"/>
    </row>
    <row r="126" spans="1:6" s="5" customFormat="1" ht="16.8">
      <c r="A126" s="6"/>
      <c r="B126" s="67" t="s">
        <v>67</v>
      </c>
      <c r="C126" s="68"/>
      <c r="D126" s="17">
        <f>D127+D128+D130+D133+D134+D138+D139+D141+D143+D144+D146+D147</f>
        <v>13</v>
      </c>
      <c r="E126" s="22"/>
      <c r="F126" s="18">
        <f>F127+F128+F130+F133+F134+F138+F139+F141+F143+F144+F146+F147</f>
        <v>150912.5</v>
      </c>
    </row>
    <row r="127" spans="1:6" ht="16.8">
      <c r="A127" s="3"/>
      <c r="B127" s="19"/>
      <c r="C127" s="20" t="s">
        <v>15</v>
      </c>
      <c r="D127" s="19">
        <v>1</v>
      </c>
      <c r="E127" s="21">
        <v>15237.5</v>
      </c>
      <c r="F127" s="21">
        <v>15237.5</v>
      </c>
    </row>
    <row r="128" spans="1:6" ht="16.8">
      <c r="A128" s="3"/>
      <c r="B128" s="39"/>
      <c r="C128" s="20" t="s">
        <v>68</v>
      </c>
      <c r="D128" s="19">
        <v>1</v>
      </c>
      <c r="E128" s="21">
        <v>13875</v>
      </c>
      <c r="F128" s="21">
        <v>13875</v>
      </c>
    </row>
    <row r="129" spans="1:6" ht="19.5" customHeight="1">
      <c r="A129" s="3"/>
      <c r="B129" s="69" t="s">
        <v>29</v>
      </c>
      <c r="C129" s="70"/>
      <c r="D129" s="19"/>
      <c r="E129" s="21"/>
      <c r="F129" s="21"/>
    </row>
    <row r="130" spans="1:6" ht="18" customHeight="1">
      <c r="A130" s="3"/>
      <c r="B130" s="19"/>
      <c r="C130" s="20" t="s">
        <v>58</v>
      </c>
      <c r="D130" s="19">
        <v>1</v>
      </c>
      <c r="E130" s="21">
        <v>13875</v>
      </c>
      <c r="F130" s="21">
        <v>13875</v>
      </c>
    </row>
    <row r="131" spans="1:6" ht="12.75" customHeight="1">
      <c r="A131" s="3"/>
      <c r="B131" s="64" t="s">
        <v>30</v>
      </c>
      <c r="C131" s="65"/>
      <c r="D131" s="65"/>
      <c r="E131" s="65"/>
      <c r="F131" s="65"/>
    </row>
    <row r="132" spans="1:6" ht="5.4" customHeight="1">
      <c r="A132" s="3"/>
      <c r="B132" s="65"/>
      <c r="C132" s="65"/>
      <c r="D132" s="65"/>
      <c r="E132" s="65"/>
      <c r="F132" s="65"/>
    </row>
    <row r="133" spans="1:6" ht="16.8">
      <c r="A133" s="3"/>
      <c r="B133" s="19"/>
      <c r="C133" s="20" t="s">
        <v>8</v>
      </c>
      <c r="D133" s="19">
        <v>1</v>
      </c>
      <c r="E133" s="21">
        <v>11012.5</v>
      </c>
      <c r="F133" s="21">
        <v>11012.5</v>
      </c>
    </row>
    <row r="134" spans="1:6" ht="15.75" customHeight="1">
      <c r="A134" s="3"/>
      <c r="B134" s="19"/>
      <c r="C134" s="20" t="s">
        <v>5</v>
      </c>
      <c r="D134" s="19">
        <v>2</v>
      </c>
      <c r="E134" s="21">
        <v>10000</v>
      </c>
      <c r="F134" s="26">
        <v>20000</v>
      </c>
    </row>
    <row r="135" spans="1:6" s="10" customFormat="1" ht="0.75" hidden="1" customHeight="1">
      <c r="A135" s="11"/>
      <c r="B135" s="28"/>
      <c r="C135" s="29"/>
      <c r="D135" s="28"/>
      <c r="E135" s="36"/>
      <c r="F135" s="37"/>
    </row>
    <row r="136" spans="1:6" s="10" customFormat="1" ht="16.8" hidden="1">
      <c r="A136" s="11"/>
      <c r="B136" s="28"/>
      <c r="C136" s="29"/>
      <c r="D136" s="28"/>
      <c r="E136" s="36"/>
      <c r="F136" s="37"/>
    </row>
    <row r="137" spans="1:6" ht="16.8">
      <c r="A137" s="3"/>
      <c r="B137" s="79" t="s">
        <v>69</v>
      </c>
      <c r="C137" s="80"/>
      <c r="D137" s="19"/>
      <c r="E137" s="21"/>
      <c r="F137" s="26"/>
    </row>
    <row r="138" spans="1:6" ht="16.8">
      <c r="A138" s="3"/>
      <c r="B138" s="19"/>
      <c r="C138" s="20" t="s">
        <v>8</v>
      </c>
      <c r="D138" s="19">
        <v>1</v>
      </c>
      <c r="E138" s="21">
        <v>11012.5</v>
      </c>
      <c r="F138" s="21">
        <v>11012.5</v>
      </c>
    </row>
    <row r="139" spans="1:6" ht="16.8">
      <c r="A139" s="3"/>
      <c r="B139" s="19"/>
      <c r="C139" s="20" t="s">
        <v>5</v>
      </c>
      <c r="D139" s="19">
        <v>1</v>
      </c>
      <c r="E139" s="21">
        <v>10000</v>
      </c>
      <c r="F139" s="21">
        <v>10000</v>
      </c>
    </row>
    <row r="140" spans="1:6" ht="16.8">
      <c r="A140" s="3"/>
      <c r="B140" s="69" t="s">
        <v>31</v>
      </c>
      <c r="C140" s="70"/>
      <c r="D140" s="19"/>
      <c r="E140" s="21"/>
      <c r="F140" s="21"/>
    </row>
    <row r="141" spans="1:6" ht="16.8">
      <c r="A141" s="3"/>
      <c r="B141" s="19"/>
      <c r="C141" s="20" t="s">
        <v>58</v>
      </c>
      <c r="D141" s="19">
        <v>1</v>
      </c>
      <c r="E141" s="21">
        <v>13875</v>
      </c>
      <c r="F141" s="21">
        <v>13875</v>
      </c>
    </row>
    <row r="142" spans="1:6" ht="16.8">
      <c r="A142" s="3"/>
      <c r="B142" s="79" t="s">
        <v>32</v>
      </c>
      <c r="C142" s="80"/>
      <c r="D142" s="19"/>
      <c r="E142" s="21"/>
      <c r="F142" s="21"/>
    </row>
    <row r="143" spans="1:6" ht="16.8">
      <c r="A143" s="3"/>
      <c r="B143" s="19"/>
      <c r="C143" s="20" t="s">
        <v>8</v>
      </c>
      <c r="D143" s="19">
        <v>1</v>
      </c>
      <c r="E143" s="21">
        <v>11012.5</v>
      </c>
      <c r="F143" s="21">
        <v>11012.5</v>
      </c>
    </row>
    <row r="144" spans="1:6" ht="16.8">
      <c r="A144" s="3"/>
      <c r="B144" s="19"/>
      <c r="C144" s="20" t="s">
        <v>5</v>
      </c>
      <c r="D144" s="19">
        <v>1</v>
      </c>
      <c r="E144" s="21">
        <v>10000</v>
      </c>
      <c r="F144" s="21">
        <v>10000</v>
      </c>
    </row>
    <row r="145" spans="1:6" ht="16.8">
      <c r="A145" s="3"/>
      <c r="B145" s="79" t="s">
        <v>33</v>
      </c>
      <c r="C145" s="80"/>
      <c r="D145" s="19"/>
      <c r="E145" s="21"/>
      <c r="F145" s="21"/>
    </row>
    <row r="146" spans="1:6" ht="16.8">
      <c r="A146" s="3"/>
      <c r="B146" s="19"/>
      <c r="C146" s="20" t="s">
        <v>8</v>
      </c>
      <c r="D146" s="19">
        <v>1</v>
      </c>
      <c r="E146" s="21">
        <v>11012.5</v>
      </c>
      <c r="F146" s="21">
        <v>11012.5</v>
      </c>
    </row>
    <row r="147" spans="1:6" ht="16.8">
      <c r="A147" s="3"/>
      <c r="B147" s="19"/>
      <c r="C147" s="20" t="s">
        <v>5</v>
      </c>
      <c r="D147" s="19">
        <v>1</v>
      </c>
      <c r="E147" s="21">
        <v>10000</v>
      </c>
      <c r="F147" s="21">
        <v>10000</v>
      </c>
    </row>
    <row r="148" spans="1:6" s="5" customFormat="1" ht="16.8">
      <c r="A148" s="6"/>
      <c r="B148" s="67" t="s">
        <v>53</v>
      </c>
      <c r="C148" s="68"/>
      <c r="D148" s="17">
        <f>D149+D150+D152+D153+D155+D156</f>
        <v>8</v>
      </c>
      <c r="E148" s="22"/>
      <c r="F148" s="18">
        <f>F149+F150+F152+F153+F155+F156</f>
        <v>95500</v>
      </c>
    </row>
    <row r="149" spans="1:6" ht="16.8">
      <c r="A149" s="3"/>
      <c r="B149" s="19"/>
      <c r="C149" s="20" t="s">
        <v>15</v>
      </c>
      <c r="D149" s="19">
        <v>1</v>
      </c>
      <c r="E149" s="21">
        <v>15237.5</v>
      </c>
      <c r="F149" s="21">
        <v>15237.5</v>
      </c>
    </row>
    <row r="150" spans="1:6" ht="16.8">
      <c r="A150" s="3"/>
      <c r="B150" s="19"/>
      <c r="C150" s="20" t="s">
        <v>18</v>
      </c>
      <c r="D150" s="19">
        <v>1</v>
      </c>
      <c r="E150" s="21">
        <v>13875</v>
      </c>
      <c r="F150" s="21">
        <v>13875</v>
      </c>
    </row>
    <row r="151" spans="1:6" ht="16.8">
      <c r="A151" s="3"/>
      <c r="B151" s="69" t="s">
        <v>34</v>
      </c>
      <c r="C151" s="70"/>
      <c r="D151" s="19"/>
      <c r="E151" s="21"/>
      <c r="F151" s="21"/>
    </row>
    <row r="152" spans="1:6" ht="16.8">
      <c r="A152" s="3"/>
      <c r="B152" s="19"/>
      <c r="C152" s="20" t="s">
        <v>58</v>
      </c>
      <c r="D152" s="19">
        <v>1</v>
      </c>
      <c r="E152" s="21">
        <v>13875</v>
      </c>
      <c r="F152" s="21">
        <v>13875</v>
      </c>
    </row>
    <row r="153" spans="1:6" ht="16.8">
      <c r="A153" s="3"/>
      <c r="B153" s="19"/>
      <c r="C153" s="20" t="s">
        <v>5</v>
      </c>
      <c r="D153" s="19">
        <v>2</v>
      </c>
      <c r="E153" s="21">
        <v>10000</v>
      </c>
      <c r="F153" s="26">
        <v>20000</v>
      </c>
    </row>
    <row r="154" spans="1:6" ht="16.8">
      <c r="A154" s="3"/>
      <c r="B154" s="69" t="s">
        <v>35</v>
      </c>
      <c r="C154" s="70"/>
      <c r="D154" s="19"/>
      <c r="E154" s="21"/>
      <c r="F154" s="26"/>
    </row>
    <row r="155" spans="1:6" ht="16.8">
      <c r="A155" s="3"/>
      <c r="B155" s="19"/>
      <c r="C155" s="20" t="s">
        <v>4</v>
      </c>
      <c r="D155" s="19">
        <v>1</v>
      </c>
      <c r="E155" s="21">
        <v>12512.5</v>
      </c>
      <c r="F155" s="21">
        <f>E155*D155</f>
        <v>12512.5</v>
      </c>
    </row>
    <row r="156" spans="1:6" ht="16.8">
      <c r="A156" s="3"/>
      <c r="B156" s="19"/>
      <c r="C156" s="20" t="s">
        <v>5</v>
      </c>
      <c r="D156" s="19">
        <v>2</v>
      </c>
      <c r="E156" s="21">
        <v>10000</v>
      </c>
      <c r="F156" s="26">
        <v>20000</v>
      </c>
    </row>
    <row r="157" spans="1:6" s="5" customFormat="1" ht="16.8">
      <c r="A157" s="6"/>
      <c r="B157" s="67" t="s">
        <v>54</v>
      </c>
      <c r="C157" s="68"/>
      <c r="D157" s="17">
        <v>5</v>
      </c>
      <c r="E157" s="22"/>
      <c r="F157" s="18">
        <f>F158+F159+F160</f>
        <v>57750</v>
      </c>
    </row>
    <row r="158" spans="1:6" ht="16.8">
      <c r="A158" s="3"/>
      <c r="B158" s="19"/>
      <c r="C158" s="20" t="s">
        <v>4</v>
      </c>
      <c r="D158" s="19">
        <v>1</v>
      </c>
      <c r="E158" s="21">
        <v>14362.5</v>
      </c>
      <c r="F158" s="21">
        <v>14362.5</v>
      </c>
    </row>
    <row r="159" spans="1:6" ht="16.8">
      <c r="A159" s="3"/>
      <c r="B159" s="19"/>
      <c r="C159" s="20" t="s">
        <v>13</v>
      </c>
      <c r="D159" s="19">
        <v>1</v>
      </c>
      <c r="E159" s="21">
        <v>13387.5</v>
      </c>
      <c r="F159" s="21">
        <f>E159*D159</f>
        <v>13387.5</v>
      </c>
    </row>
    <row r="160" spans="1:6" ht="16.8">
      <c r="A160" s="3"/>
      <c r="B160" s="19"/>
      <c r="C160" s="20" t="s">
        <v>5</v>
      </c>
      <c r="D160" s="19">
        <v>3</v>
      </c>
      <c r="E160" s="21">
        <v>10000</v>
      </c>
      <c r="F160" s="26">
        <v>30000</v>
      </c>
    </row>
    <row r="161" spans="1:6" s="5" customFormat="1" ht="16.8">
      <c r="A161" s="6"/>
      <c r="B161" s="67" t="s">
        <v>55</v>
      </c>
      <c r="C161" s="68"/>
      <c r="D161" s="17">
        <v>7</v>
      </c>
      <c r="E161" s="22"/>
      <c r="F161" s="18">
        <f>F162+F164+F165+F167+F168</f>
        <v>81625</v>
      </c>
    </row>
    <row r="162" spans="1:6" ht="16.8">
      <c r="A162" s="3"/>
      <c r="B162" s="19"/>
      <c r="C162" s="20" t="s">
        <v>15</v>
      </c>
      <c r="D162" s="19">
        <v>1</v>
      </c>
      <c r="E162" s="21">
        <v>15237.5</v>
      </c>
      <c r="F162" s="21">
        <v>15237.5</v>
      </c>
    </row>
    <row r="163" spans="1:6" ht="19.5" customHeight="1">
      <c r="A163" s="3"/>
      <c r="B163" s="71" t="s">
        <v>84</v>
      </c>
      <c r="C163" s="72"/>
      <c r="D163" s="19"/>
      <c r="E163" s="21"/>
      <c r="F163" s="21"/>
    </row>
    <row r="164" spans="1:6" ht="16.8">
      <c r="A164" s="3"/>
      <c r="B164" s="19"/>
      <c r="C164" s="20" t="s">
        <v>58</v>
      </c>
      <c r="D164" s="19">
        <v>1</v>
      </c>
      <c r="E164" s="21">
        <v>13875</v>
      </c>
      <c r="F164" s="21">
        <v>13875</v>
      </c>
    </row>
    <row r="165" spans="1:6" ht="16.8">
      <c r="A165" s="3"/>
      <c r="B165" s="19"/>
      <c r="C165" s="20" t="s">
        <v>5</v>
      </c>
      <c r="D165" s="19">
        <v>2</v>
      </c>
      <c r="E165" s="21">
        <v>10000</v>
      </c>
      <c r="F165" s="26">
        <v>20000</v>
      </c>
    </row>
    <row r="166" spans="1:6" ht="16.8">
      <c r="A166" s="3"/>
      <c r="B166" s="69" t="s">
        <v>85</v>
      </c>
      <c r="C166" s="70"/>
      <c r="D166" s="19"/>
      <c r="E166" s="21"/>
      <c r="F166" s="26"/>
    </row>
    <row r="167" spans="1:6" ht="16.8">
      <c r="A167" s="3"/>
      <c r="B167" s="19"/>
      <c r="C167" s="20" t="s">
        <v>4</v>
      </c>
      <c r="D167" s="19">
        <v>1</v>
      </c>
      <c r="E167" s="21">
        <v>12512.5</v>
      </c>
      <c r="F167" s="21">
        <f>E167*D167</f>
        <v>12512.5</v>
      </c>
    </row>
    <row r="168" spans="1:6" ht="16.8">
      <c r="A168" s="3"/>
      <c r="B168" s="19"/>
      <c r="C168" s="20" t="s">
        <v>5</v>
      </c>
      <c r="D168" s="19">
        <v>2</v>
      </c>
      <c r="E168" s="21">
        <v>10000</v>
      </c>
      <c r="F168" s="26">
        <v>20000</v>
      </c>
    </row>
    <row r="169" spans="1:6" s="5" customFormat="1" ht="33" customHeight="1">
      <c r="A169" s="6"/>
      <c r="B169" s="73" t="s">
        <v>56</v>
      </c>
      <c r="C169" s="74"/>
      <c r="D169" s="17">
        <f>D170+D172+D173+D175+D176+D179+D180+D181</f>
        <v>9</v>
      </c>
      <c r="E169" s="22"/>
      <c r="F169" s="18">
        <f>F170+F172+F173+F175+F176+F179+F180+F181</f>
        <v>105237.5</v>
      </c>
    </row>
    <row r="170" spans="1:6" ht="16.8">
      <c r="A170" s="3"/>
      <c r="B170" s="19"/>
      <c r="C170" s="20" t="s">
        <v>15</v>
      </c>
      <c r="D170" s="19">
        <v>1</v>
      </c>
      <c r="E170" s="21">
        <v>15237.5</v>
      </c>
      <c r="F170" s="21">
        <v>15237.5</v>
      </c>
    </row>
    <row r="171" spans="1:6" ht="18" customHeight="1">
      <c r="A171" s="3"/>
      <c r="B171" s="71" t="s">
        <v>36</v>
      </c>
      <c r="C171" s="72"/>
      <c r="D171" s="19"/>
      <c r="E171" s="21"/>
      <c r="F171" s="21"/>
    </row>
    <row r="172" spans="1:6" ht="16.8">
      <c r="A172" s="3"/>
      <c r="B172" s="19"/>
      <c r="C172" s="20" t="s">
        <v>58</v>
      </c>
      <c r="D172" s="19">
        <v>1</v>
      </c>
      <c r="E172" s="21">
        <v>13875</v>
      </c>
      <c r="F172" s="21">
        <v>13875</v>
      </c>
    </row>
    <row r="173" spans="1:6" ht="16.8">
      <c r="A173" s="3"/>
      <c r="B173" s="19"/>
      <c r="C173" s="20" t="s">
        <v>5</v>
      </c>
      <c r="D173" s="19">
        <v>1</v>
      </c>
      <c r="E173" s="21">
        <v>10000</v>
      </c>
      <c r="F173" s="21">
        <v>10000</v>
      </c>
    </row>
    <row r="174" spans="1:6" ht="16.8">
      <c r="A174" s="3"/>
      <c r="B174" s="79" t="s">
        <v>37</v>
      </c>
      <c r="C174" s="80"/>
      <c r="D174" s="19"/>
      <c r="E174" s="21"/>
      <c r="F174" s="21"/>
    </row>
    <row r="175" spans="1:6" ht="16.8">
      <c r="A175" s="3"/>
      <c r="B175" s="19"/>
      <c r="C175" s="20" t="s">
        <v>8</v>
      </c>
      <c r="D175" s="19">
        <v>1</v>
      </c>
      <c r="E175" s="21">
        <v>11012.5</v>
      </c>
      <c r="F175" s="21">
        <v>11012.5</v>
      </c>
    </row>
    <row r="176" spans="1:6" ht="18" customHeight="1">
      <c r="A176" s="3"/>
      <c r="B176" s="19"/>
      <c r="C176" s="20" t="s">
        <v>5</v>
      </c>
      <c r="D176" s="19">
        <v>1</v>
      </c>
      <c r="E176" s="21">
        <v>10000</v>
      </c>
      <c r="F176" s="21">
        <v>10000</v>
      </c>
    </row>
    <row r="177" spans="1:6" ht="9.75" customHeight="1">
      <c r="A177" s="3"/>
      <c r="B177" s="58" t="s">
        <v>38</v>
      </c>
      <c r="C177" s="59"/>
      <c r="D177" s="59"/>
      <c r="E177" s="59"/>
      <c r="F177" s="60"/>
    </row>
    <row r="178" spans="1:6" ht="9.6" customHeight="1">
      <c r="A178" s="3"/>
      <c r="B178" s="61"/>
      <c r="C178" s="62"/>
      <c r="D178" s="62"/>
      <c r="E178" s="62"/>
      <c r="F178" s="63"/>
    </row>
    <row r="179" spans="1:6" ht="16.8">
      <c r="A179" s="3"/>
      <c r="B179" s="19"/>
      <c r="C179" s="20" t="s">
        <v>58</v>
      </c>
      <c r="D179" s="19">
        <v>1</v>
      </c>
      <c r="E179" s="21">
        <v>13875</v>
      </c>
      <c r="F179" s="21">
        <v>13875</v>
      </c>
    </row>
    <row r="180" spans="1:6" ht="16.8">
      <c r="A180" s="3"/>
      <c r="B180" s="19"/>
      <c r="C180" s="20" t="s">
        <v>13</v>
      </c>
      <c r="D180" s="19">
        <v>1</v>
      </c>
      <c r="E180" s="21">
        <v>11237.5</v>
      </c>
      <c r="F180" s="21">
        <f>E180*D180</f>
        <v>11237.5</v>
      </c>
    </row>
    <row r="181" spans="1:6" ht="16.8">
      <c r="A181" s="3"/>
      <c r="B181" s="19"/>
      <c r="C181" s="20" t="s">
        <v>5</v>
      </c>
      <c r="D181" s="19">
        <v>2</v>
      </c>
      <c r="E181" s="21">
        <v>10000</v>
      </c>
      <c r="F181" s="26">
        <v>20000</v>
      </c>
    </row>
    <row r="182" spans="1:6" s="5" customFormat="1" ht="18" customHeight="1">
      <c r="A182" s="6"/>
      <c r="B182" s="73" t="s">
        <v>70</v>
      </c>
      <c r="C182" s="74"/>
      <c r="D182" s="17">
        <f>D183+D185+D186+D188+D189</f>
        <v>8</v>
      </c>
      <c r="E182" s="22"/>
      <c r="F182" s="18">
        <f>F183+F185+F186+F188+F189</f>
        <v>91625</v>
      </c>
    </row>
    <row r="183" spans="1:6" ht="16.8">
      <c r="A183" s="3"/>
      <c r="B183" s="19"/>
      <c r="C183" s="20" t="s">
        <v>15</v>
      </c>
      <c r="D183" s="19">
        <v>1</v>
      </c>
      <c r="E183" s="21">
        <v>15237.5</v>
      </c>
      <c r="F183" s="21">
        <v>15237.5</v>
      </c>
    </row>
    <row r="184" spans="1:6" ht="16.8">
      <c r="A184" s="3"/>
      <c r="B184" s="69" t="s">
        <v>72</v>
      </c>
      <c r="C184" s="70"/>
      <c r="D184" s="19"/>
      <c r="E184" s="21"/>
      <c r="F184" s="21"/>
    </row>
    <row r="185" spans="1:6" ht="16.8">
      <c r="A185" s="3"/>
      <c r="B185" s="19"/>
      <c r="C185" s="20" t="s">
        <v>4</v>
      </c>
      <c r="D185" s="19">
        <v>1</v>
      </c>
      <c r="E185" s="21">
        <v>12512.5</v>
      </c>
      <c r="F185" s="21">
        <f>E185*D185</f>
        <v>12512.5</v>
      </c>
    </row>
    <row r="186" spans="1:6" ht="16.8">
      <c r="A186" s="3"/>
      <c r="B186" s="19"/>
      <c r="C186" s="20" t="s">
        <v>5</v>
      </c>
      <c r="D186" s="19">
        <v>2</v>
      </c>
      <c r="E186" s="21">
        <v>10000</v>
      </c>
      <c r="F186" s="26">
        <v>20000</v>
      </c>
    </row>
    <row r="187" spans="1:6" ht="16.8">
      <c r="A187" s="3"/>
      <c r="B187" s="69" t="s">
        <v>78</v>
      </c>
      <c r="C187" s="70"/>
      <c r="D187" s="19"/>
      <c r="E187" s="21"/>
      <c r="F187" s="26"/>
    </row>
    <row r="188" spans="1:6" ht="16.8">
      <c r="A188" s="3"/>
      <c r="B188" s="19"/>
      <c r="C188" s="20" t="s">
        <v>58</v>
      </c>
      <c r="D188" s="19">
        <v>1</v>
      </c>
      <c r="E188" s="21">
        <v>13875</v>
      </c>
      <c r="F188" s="21">
        <v>13875</v>
      </c>
    </row>
    <row r="189" spans="1:6" ht="29.4" customHeight="1">
      <c r="A189" s="3"/>
      <c r="B189" s="19"/>
      <c r="C189" s="20" t="s">
        <v>5</v>
      </c>
      <c r="D189" s="19">
        <v>3</v>
      </c>
      <c r="E189" s="21">
        <v>10000</v>
      </c>
      <c r="F189" s="26">
        <v>30000</v>
      </c>
    </row>
    <row r="190" spans="1:6" ht="16.5" customHeight="1">
      <c r="A190" s="3"/>
      <c r="B190" s="73" t="s">
        <v>71</v>
      </c>
      <c r="C190" s="74"/>
      <c r="D190" s="40">
        <f>D191+D193+D194</f>
        <v>5</v>
      </c>
      <c r="E190" s="21"/>
      <c r="F190" s="41">
        <f>F191+F193+F194</f>
        <v>56250</v>
      </c>
    </row>
    <row r="191" spans="1:6" ht="16.8">
      <c r="A191" s="3"/>
      <c r="B191" s="23"/>
      <c r="C191" s="20" t="s">
        <v>15</v>
      </c>
      <c r="D191" s="42">
        <v>1</v>
      </c>
      <c r="E191" s="21">
        <v>15237.5</v>
      </c>
      <c r="F191" s="21">
        <v>15237.5</v>
      </c>
    </row>
    <row r="192" spans="1:6" ht="15.75" customHeight="1">
      <c r="A192" s="3"/>
      <c r="B192" s="79" t="s">
        <v>39</v>
      </c>
      <c r="C192" s="80"/>
      <c r="D192" s="19"/>
      <c r="E192" s="21"/>
      <c r="F192" s="21"/>
    </row>
    <row r="193" spans="1:7" ht="16.8">
      <c r="A193" s="3"/>
      <c r="B193" s="19"/>
      <c r="C193" s="20" t="s">
        <v>8</v>
      </c>
      <c r="D193" s="19">
        <v>1</v>
      </c>
      <c r="E193" s="21">
        <v>11012.5</v>
      </c>
      <c r="F193" s="21">
        <v>11012.5</v>
      </c>
    </row>
    <row r="194" spans="1:7" ht="16.8">
      <c r="A194" s="3"/>
      <c r="B194" s="19"/>
      <c r="C194" s="20" t="s">
        <v>5</v>
      </c>
      <c r="D194" s="19">
        <v>3</v>
      </c>
      <c r="E194" s="21">
        <v>10000</v>
      </c>
      <c r="F194" s="26">
        <v>30000</v>
      </c>
    </row>
    <row r="195" spans="1:7" s="1" customFormat="1" ht="16.8">
      <c r="A195" s="4"/>
      <c r="B195" s="43"/>
      <c r="C195" s="43" t="s">
        <v>60</v>
      </c>
      <c r="D195" s="43">
        <f>D190+D182+D169+D161+D157+D148+D126+D116+D108+D99+D90+D80+D72+D62+D53+D27+D24+D19+D16</f>
        <v>165</v>
      </c>
      <c r="E195" s="44"/>
      <c r="F195" s="55">
        <f>F190+F182+F169+F161+F157+F148+F126+F116+F108+F99+F90+F80+F72+F62+F53+F27+F24+F19+F16</f>
        <v>1940527.5</v>
      </c>
    </row>
    <row r="198" spans="1:7" ht="16.5" customHeight="1">
      <c r="B198" s="82"/>
      <c r="C198" s="82"/>
      <c r="D198" s="12"/>
      <c r="E198" s="12"/>
      <c r="F198" s="12"/>
      <c r="G198" s="12"/>
    </row>
    <row r="199" spans="1:7" ht="16.5" customHeight="1">
      <c r="B199" s="82"/>
      <c r="C199" s="82"/>
      <c r="D199" s="12"/>
      <c r="E199" s="12"/>
      <c r="F199" s="12"/>
      <c r="G199" s="12"/>
    </row>
    <row r="200" spans="1:7" ht="16.5" customHeight="1">
      <c r="B200" s="82"/>
      <c r="C200" s="82"/>
      <c r="D200" s="12"/>
      <c r="E200" s="12"/>
      <c r="F200" s="12"/>
      <c r="G200" s="12"/>
    </row>
    <row r="201" spans="1:7" ht="16.5" customHeight="1">
      <c r="B201" s="82"/>
      <c r="C201" s="82"/>
      <c r="D201" s="81"/>
      <c r="E201" s="81"/>
      <c r="F201" s="81"/>
      <c r="G201" s="81"/>
    </row>
    <row r="203" spans="1:7" ht="18">
      <c r="B203" s="14"/>
      <c r="C203" s="14"/>
      <c r="F203" s="13"/>
    </row>
    <row r="205" spans="1:7" ht="18">
      <c r="B205" s="14"/>
      <c r="C205" s="14"/>
      <c r="D205" s="15"/>
      <c r="E205" s="16"/>
      <c r="F205" s="1"/>
    </row>
    <row r="208" spans="1:7" ht="16.8">
      <c r="B208" s="12"/>
      <c r="C208" s="12"/>
      <c r="D208" s="12"/>
      <c r="E208" s="12"/>
      <c r="F208" s="12"/>
      <c r="G208" s="12"/>
    </row>
    <row r="209" spans="2:7" ht="16.8">
      <c r="B209" s="12"/>
      <c r="C209" s="12"/>
      <c r="D209" s="12"/>
      <c r="E209" s="12"/>
      <c r="F209" s="12"/>
      <c r="G209" s="12"/>
    </row>
    <row r="210" spans="2:7" ht="16.8">
      <c r="B210" s="12"/>
      <c r="C210" s="12"/>
      <c r="D210" s="12"/>
      <c r="E210" s="12"/>
      <c r="F210" s="12"/>
      <c r="G210" s="12"/>
    </row>
    <row r="211" spans="2:7" ht="16.8">
      <c r="B211" s="12"/>
      <c r="C211" s="12"/>
      <c r="D211" s="12"/>
      <c r="E211" s="12"/>
      <c r="F211" s="12"/>
      <c r="G211" s="12"/>
    </row>
    <row r="212" spans="2:7" ht="16.8">
      <c r="B212" s="12"/>
      <c r="C212" s="12"/>
      <c r="D212" s="12"/>
      <c r="E212" s="12"/>
      <c r="F212" s="12"/>
      <c r="G212" s="12"/>
    </row>
  </sheetData>
  <mergeCells count="70">
    <mergeCell ref="B68:C68"/>
    <mergeCell ref="B151:C151"/>
    <mergeCell ref="B72:C72"/>
    <mergeCell ref="B74:C74"/>
    <mergeCell ref="B77:C77"/>
    <mergeCell ref="B104:C104"/>
    <mergeCell ref="B184:C184"/>
    <mergeCell ref="B140:C140"/>
    <mergeCell ref="B137:C137"/>
    <mergeCell ref="B129:C129"/>
    <mergeCell ref="B171:C171"/>
    <mergeCell ref="B157:C157"/>
    <mergeCell ref="B169:C169"/>
    <mergeCell ref="B154:C154"/>
    <mergeCell ref="B199:C199"/>
    <mergeCell ref="B198:C198"/>
    <mergeCell ref="B192:C192"/>
    <mergeCell ref="B187:C187"/>
    <mergeCell ref="B190:C190"/>
    <mergeCell ref="D201:G201"/>
    <mergeCell ref="B200:C200"/>
    <mergeCell ref="B59:C59"/>
    <mergeCell ref="B55:C55"/>
    <mergeCell ref="B126:C126"/>
    <mergeCell ref="B182:C182"/>
    <mergeCell ref="B93:C93"/>
    <mergeCell ref="B142:C142"/>
    <mergeCell ref="B145:C145"/>
    <mergeCell ref="B122:C122"/>
    <mergeCell ref="B118:C118"/>
    <mergeCell ref="B166:C166"/>
    <mergeCell ref="B163:C163"/>
    <mergeCell ref="B161:C161"/>
    <mergeCell ref="B174:C174"/>
    <mergeCell ref="B201:C201"/>
    <mergeCell ref="B22:C22"/>
    <mergeCell ref="B24:C24"/>
    <mergeCell ref="B33:C33"/>
    <mergeCell ref="B62:C62"/>
    <mergeCell ref="B65:C65"/>
    <mergeCell ref="B40:C40"/>
    <mergeCell ref="B43:C43"/>
    <mergeCell ref="B46:C46"/>
    <mergeCell ref="B27:C27"/>
    <mergeCell ref="B53:C53"/>
    <mergeCell ref="B31:C31"/>
    <mergeCell ref="B50:C50"/>
    <mergeCell ref="B20:C20"/>
    <mergeCell ref="B14:F14"/>
    <mergeCell ref="B16:C16"/>
    <mergeCell ref="B19:C19"/>
    <mergeCell ref="A11:F11"/>
    <mergeCell ref="A12:F12"/>
    <mergeCell ref="A13:F13"/>
    <mergeCell ref="A1:F9"/>
    <mergeCell ref="B177:F178"/>
    <mergeCell ref="B131:F132"/>
    <mergeCell ref="B36:F37"/>
    <mergeCell ref="B148:C148"/>
    <mergeCell ref="B96:C96"/>
    <mergeCell ref="B86:C86"/>
    <mergeCell ref="B83:C83"/>
    <mergeCell ref="B80:C80"/>
    <mergeCell ref="B99:C99"/>
    <mergeCell ref="B113:C113"/>
    <mergeCell ref="B116:C116"/>
    <mergeCell ref="B108:C108"/>
    <mergeCell ref="B90:C90"/>
    <mergeCell ref="B110:C110"/>
    <mergeCell ref="B101:C101"/>
  </mergeCells>
  <phoneticPr fontId="8" type="noConversion"/>
  <pageMargins left="0.35433070866141736" right="0.2638888888888889" top="0.55118110236220474" bottom="0.31496062992125984" header="0.35433070866141736" footer="0.27559055118110237"/>
  <pageSetup paperSize="9" orientation="portrait" r:id="rId1"/>
  <headerFooter differentOddEven="1" differentFirst="1">
    <oddHeader>&amp;C&amp;P</oddHeader>
    <evenHeader>&amp;C&amp;P</even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kadryuser004</dc:creator>
  <cp:lastModifiedBy>555</cp:lastModifiedBy>
  <cp:lastPrinted>2019-05-06T09:48:10Z</cp:lastPrinted>
  <dcterms:created xsi:type="dcterms:W3CDTF">2017-01-05T15:27:02Z</dcterms:created>
  <dcterms:modified xsi:type="dcterms:W3CDTF">2019-05-11T09:20:01Z</dcterms:modified>
</cp:coreProperties>
</file>