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ДНЗ № 129\"/>
    </mc:Choice>
  </mc:AlternateContent>
  <bookViews>
    <workbookView xWindow="0" yWindow="0" windowWidth="21600" windowHeight="9600" tabRatio="490"/>
  </bookViews>
  <sheets>
    <sheet name="2220 (2)" sheetId="69" r:id="rId1"/>
    <sheet name="2282" sheetId="67" r:id="rId2"/>
    <sheet name="2800" sheetId="65" r:id="rId3"/>
    <sheet name="2240" sheetId="56" r:id="rId4"/>
    <sheet name="2220" sheetId="61" r:id="rId5"/>
    <sheet name="2210" sheetId="54" r:id="rId6"/>
  </sheets>
  <definedNames>
    <definedName name="_xlnm.Print_Area" localSheetId="5">'2210'!$A$1:$DR$13</definedName>
    <definedName name="_xlnm.Print_Area" localSheetId="4">'2220'!$A$1:$CC$10</definedName>
    <definedName name="_xlnm.Print_Area" localSheetId="0">'2220 (2)'!$A$1:$G$9</definedName>
    <definedName name="_xlnm.Print_Area" localSheetId="3">'2240'!$A$1:$CR$19</definedName>
  </definedNames>
  <calcPr calcId="162913" calcOnSave="0"/>
</workbook>
</file>

<file path=xl/calcChain.xml><?xml version="1.0" encoding="utf-8"?>
<calcChain xmlns="http://schemas.openxmlformats.org/spreadsheetml/2006/main">
  <c r="CK12" i="54" l="1"/>
  <c r="CZ11" i="54"/>
  <c r="CZ12" i="54" s="1"/>
  <c r="CQ11" i="54"/>
  <c r="CQ12" i="54" s="1"/>
  <c r="AX11" i="54"/>
  <c r="AL11" i="54"/>
  <c r="AL12" i="54" s="1"/>
  <c r="AI11" i="54"/>
  <c r="AI12" i="54" s="1"/>
  <c r="AF11" i="54"/>
  <c r="AF12" i="54" s="1"/>
  <c r="AC11" i="54"/>
  <c r="AC12" i="54" s="1"/>
  <c r="Z11" i="54"/>
  <c r="Z12" i="54" s="1"/>
  <c r="S11" i="54"/>
  <c r="G11" i="54"/>
  <c r="G12" i="54" s="1"/>
  <c r="D11" i="54"/>
  <c r="D12" i="54" s="1"/>
  <c r="J11" i="54"/>
  <c r="J12" i="54" s="1"/>
  <c r="M11" i="54"/>
  <c r="M12" i="54" s="1"/>
  <c r="P11" i="54"/>
  <c r="P12" i="54" s="1"/>
  <c r="V11" i="54"/>
  <c r="V12" i="54" s="1"/>
  <c r="AO11" i="54"/>
  <c r="AO12" i="54" s="1"/>
  <c r="CW11" i="54"/>
  <c r="CW12" i="54" s="1"/>
  <c r="BA11" i="54"/>
  <c r="BA12" i="54" s="1"/>
  <c r="BM11" i="54"/>
  <c r="BM12" i="54" s="1"/>
  <c r="BY11" i="54"/>
  <c r="BY12" i="54" s="1"/>
  <c r="CB11" i="54"/>
  <c r="CB12" i="54" s="1"/>
  <c r="AU11" i="54"/>
  <c r="AU12" i="54" s="1"/>
  <c r="AR11" i="54"/>
  <c r="AR12" i="54" s="1"/>
  <c r="BD11" i="54"/>
  <c r="BD12" i="54" s="1"/>
  <c r="CH11" i="54"/>
  <c r="CH12" i="54" s="1"/>
  <c r="CT11" i="54"/>
  <c r="CT12" i="54" s="1"/>
  <c r="CE11" i="54"/>
  <c r="CE12" i="54" s="1"/>
  <c r="CN11" i="54"/>
  <c r="CN12" i="54" s="1"/>
  <c r="BV11" i="54"/>
  <c r="BV12" i="54" s="1"/>
  <c r="BG11" i="54"/>
  <c r="BG12" i="54" s="1"/>
  <c r="DC11" i="54"/>
  <c r="DC12" i="54" s="1"/>
  <c r="BP11" i="54"/>
  <c r="BP12" i="54" s="1"/>
  <c r="BJ11" i="54"/>
  <c r="BJ12" i="54" s="1"/>
  <c r="DI11" i="54"/>
  <c r="DI12" i="54" s="1"/>
  <c r="BS11" i="54"/>
  <c r="BS12" i="54" s="1"/>
  <c r="DF11" i="54"/>
  <c r="DF12" i="54" s="1"/>
  <c r="DP12" i="54"/>
  <c r="DD12" i="54"/>
  <c r="BQ12" i="54"/>
  <c r="DG12" i="54"/>
  <c r="BN12" i="54"/>
  <c r="BH12" i="54"/>
  <c r="DA12" i="54"/>
  <c r="BE12" i="54"/>
  <c r="BT12" i="54"/>
  <c r="CL12" i="54"/>
  <c r="CC12" i="54"/>
  <c r="CR12" i="54"/>
  <c r="CF12" i="54"/>
  <c r="BB12" i="54"/>
  <c r="AS12" i="54"/>
  <c r="AP12" i="54"/>
  <c r="BZ12" i="54"/>
  <c r="BW12" i="54"/>
  <c r="BK12" i="54"/>
  <c r="AY12" i="54"/>
  <c r="CU12" i="54"/>
  <c r="AM12" i="54"/>
  <c r="CI12" i="54"/>
  <c r="CA18" i="56"/>
  <c r="BU18" i="56"/>
  <c r="CB18" i="56"/>
  <c r="CP17" i="56"/>
  <c r="CM17" i="56"/>
  <c r="CM18" i="56" s="1"/>
  <c r="CF17" i="56"/>
  <c r="CI17" i="56"/>
  <c r="BS18" i="56"/>
  <c r="BP18" i="56"/>
  <c r="BO18" i="56"/>
  <c r="BN18" i="56"/>
  <c r="BK18" i="56"/>
  <c r="BJ18" i="56"/>
  <c r="BI18" i="56"/>
  <c r="BH18" i="56"/>
  <c r="BG18" i="56"/>
  <c r="BF18" i="56"/>
  <c r="BE17" i="56"/>
  <c r="BE18" i="56" s="1"/>
  <c r="AZ18" i="56"/>
  <c r="AY18" i="56"/>
  <c r="AX18" i="56"/>
  <c r="AW18" i="56"/>
  <c r="AV17" i="56"/>
  <c r="AV18" i="56" s="1"/>
  <c r="AS17" i="56"/>
  <c r="AS18" i="56" s="1"/>
  <c r="AP17" i="56"/>
  <c r="AP18" i="56" s="1"/>
  <c r="AM17" i="56"/>
  <c r="AM18" i="56" s="1"/>
  <c r="X17" i="56"/>
  <c r="X18" i="56" s="1"/>
  <c r="U17" i="56"/>
  <c r="P17" i="56"/>
  <c r="P18" i="56" s="1"/>
  <c r="M17" i="56"/>
  <c r="M18" i="56" s="1"/>
  <c r="J17" i="56"/>
  <c r="J18" i="56" s="1"/>
  <c r="G17" i="56"/>
  <c r="G18" i="56" s="1"/>
  <c r="D17" i="56"/>
  <c r="D18" i="56" s="1"/>
  <c r="BL18" i="56"/>
  <c r="BM18" i="56"/>
  <c r="BQ18" i="56"/>
  <c r="BZ18" i="56"/>
  <c r="BY18" i="56"/>
  <c r="BX18" i="56"/>
  <c r="BW18" i="56"/>
  <c r="BV18" i="56"/>
  <c r="BT18" i="56"/>
  <c r="BR18" i="56"/>
  <c r="J8" i="61"/>
  <c r="S8" i="61"/>
  <c r="S9" i="61" s="1"/>
  <c r="Y8" i="61"/>
  <c r="AB8" i="61"/>
  <c r="AE8" i="61"/>
  <c r="AH8" i="61"/>
  <c r="AH9" i="61" s="1"/>
  <c r="AN8" i="61"/>
  <c r="AN9" i="61" s="1"/>
  <c r="AQ8" i="61"/>
  <c r="AQ9" i="61" s="1"/>
  <c r="AW8" i="61"/>
  <c r="AZ8" i="61"/>
  <c r="AZ9" i="61" s="1"/>
  <c r="BF8" i="61"/>
  <c r="BF9" i="61" s="1"/>
  <c r="BX8" i="61"/>
  <c r="BX9" i="61" s="1"/>
  <c r="CA8" i="61"/>
  <c r="BU8" i="61"/>
  <c r="AW9" i="61"/>
  <c r="BR8" i="61"/>
  <c r="BR9" i="61" s="1"/>
  <c r="BO8" i="61"/>
  <c r="BO9" i="61" s="1"/>
  <c r="BL8" i="61"/>
  <c r="BI8" i="61"/>
  <c r="BC8" i="61"/>
  <c r="BC9" i="61" s="1"/>
  <c r="BI9" i="61"/>
  <c r="AT8" i="61"/>
  <c r="Y9" i="61"/>
  <c r="AK8" i="61"/>
  <c r="AK9" i="61" s="1"/>
  <c r="J9" i="61"/>
  <c r="V8" i="61"/>
  <c r="V9" i="61" s="1"/>
  <c r="P8" i="61"/>
  <c r="P9" i="61" s="1"/>
  <c r="M8" i="61"/>
  <c r="M9" i="61" s="1"/>
  <c r="G8" i="61"/>
  <c r="D8" i="61"/>
  <c r="G9" i="61"/>
  <c r="CS18" i="56"/>
  <c r="DO12" i="54"/>
  <c r="DN12" i="54"/>
  <c r="DM12" i="54"/>
  <c r="DL12" i="54"/>
  <c r="DK12" i="54"/>
  <c r="DJ12" i="54"/>
  <c r="AX12" i="54"/>
  <c r="AJ12" i="54"/>
  <c r="AG12" i="54"/>
  <c r="AD12" i="54"/>
  <c r="CF18" i="56"/>
  <c r="CI18" i="56"/>
  <c r="S18" i="56"/>
  <c r="E15" i="65"/>
  <c r="E7" i="69"/>
  <c r="E8" i="69" s="1"/>
  <c r="D10" i="67"/>
  <c r="D11" i="67" s="1"/>
  <c r="C15" i="65"/>
  <c r="AQ18" i="56"/>
  <c r="AN18" i="56"/>
  <c r="AK18" i="56"/>
  <c r="AA12" i="54"/>
  <c r="X12" i="54"/>
  <c r="T12" i="54"/>
  <c r="Q12" i="54"/>
  <c r="N12" i="54"/>
  <c r="K12" i="54"/>
  <c r="H12" i="54"/>
  <c r="E12" i="54"/>
  <c r="CO12" i="54"/>
  <c r="N18" i="56"/>
  <c r="CP18" i="56"/>
  <c r="CJ18" i="56"/>
  <c r="BD18" i="56"/>
  <c r="BC18" i="56"/>
  <c r="BB18" i="56"/>
  <c r="BA18" i="56"/>
  <c r="K18" i="56"/>
  <c r="H18" i="56"/>
  <c r="E18" i="56"/>
  <c r="Y17" i="56"/>
  <c r="D8" i="69"/>
  <c r="AE9" i="61"/>
  <c r="BL9" i="61"/>
  <c r="CB9" i="61"/>
  <c r="CD9" i="61"/>
  <c r="CX12" i="54"/>
  <c r="CG18" i="56"/>
  <c r="AT18" i="56"/>
  <c r="AB18" i="56"/>
  <c r="T18" i="56"/>
  <c r="R18" i="56"/>
  <c r="Q18" i="56"/>
  <c r="W18" i="56"/>
  <c r="AF18" i="56"/>
  <c r="AD18" i="56"/>
  <c r="AG18" i="56"/>
  <c r="BU9" i="61"/>
  <c r="AT9" i="61"/>
  <c r="AB9" i="61"/>
  <c r="D9" i="61"/>
  <c r="Y18" i="56"/>
  <c r="B18" i="56"/>
  <c r="CN18" i="56"/>
  <c r="CK18" i="56"/>
  <c r="CD18" i="56"/>
  <c r="BY9" i="61"/>
  <c r="BV9" i="61"/>
  <c r="BS9" i="61"/>
  <c r="BP9" i="61"/>
  <c r="BM9" i="61"/>
  <c r="BJ9" i="61"/>
  <c r="Z18" i="56"/>
  <c r="BG9" i="61"/>
  <c r="BD9" i="61"/>
  <c r="BA9" i="61"/>
  <c r="AX9" i="61"/>
  <c r="AU9" i="61"/>
  <c r="AR9" i="61"/>
  <c r="AO9" i="61"/>
  <c r="AL9" i="61"/>
  <c r="AI9" i="61"/>
  <c r="AF9" i="61"/>
  <c r="AC9" i="61"/>
  <c r="Z9" i="61"/>
  <c r="W9" i="61"/>
  <c r="T9" i="61"/>
  <c r="Q9" i="61"/>
  <c r="N9" i="61"/>
  <c r="K9" i="61"/>
  <c r="H9" i="61"/>
  <c r="E9" i="61"/>
  <c r="B9" i="61"/>
  <c r="AV12" i="54"/>
  <c r="B12" i="54"/>
  <c r="CQ17" i="56" l="1"/>
  <c r="CR17" i="56" s="1"/>
  <c r="CR18" i="56" s="1"/>
  <c r="W11" i="54"/>
  <c r="S12" i="54"/>
  <c r="CC8" i="61"/>
  <c r="CE8" i="61" s="1"/>
  <c r="CQ18" i="56"/>
  <c r="DR11" i="54"/>
  <c r="CA9" i="61"/>
  <c r="U18" i="56"/>
  <c r="W12" i="54" l="1"/>
  <c r="DR12" i="54"/>
  <c r="CC9" i="61"/>
  <c r="CE9" i="61"/>
</calcChain>
</file>

<file path=xl/sharedStrings.xml><?xml version="1.0" encoding="utf-8"?>
<sst xmlns="http://schemas.openxmlformats.org/spreadsheetml/2006/main" count="414" uniqueCount="171">
  <si>
    <t>ДНЗ</t>
  </si>
  <si>
    <t>Всього :</t>
  </si>
  <si>
    <t>Комплект постільний</t>
  </si>
  <si>
    <t>Дитячі стільчики</t>
  </si>
  <si>
    <t>У ТОМУ ЧИСЛІ М'ЯГКИЙ ІНВЕНТАР ТА ОБМУНДИРУВАННЯ"</t>
  </si>
  <si>
    <t>№ ДНЗ</t>
  </si>
  <si>
    <t>Всього</t>
  </si>
  <si>
    <t>К-сть</t>
  </si>
  <si>
    <t>Ціна</t>
  </si>
  <si>
    <t>Сума,грн.</t>
  </si>
  <si>
    <t>Одноразові шприци 2,0</t>
  </si>
  <si>
    <t>Сума</t>
  </si>
  <si>
    <t>ДНЗ №</t>
  </si>
  <si>
    <t>Одноразові шприци 10,0</t>
  </si>
  <si>
    <t>Джгут гумовий</t>
  </si>
  <si>
    <t>Термометр медичний</t>
  </si>
  <si>
    <t>Вартість</t>
  </si>
  <si>
    <t>ПОСЛУГИ ЗВ'ЯЗКУ</t>
  </si>
  <si>
    <t>Рушники махрові</t>
  </si>
  <si>
    <t>Сума, грн.</t>
  </si>
  <si>
    <t>Ціна, грн.</t>
  </si>
  <si>
    <t>Разом послуги зв'язку</t>
  </si>
  <si>
    <t>Сума, в рік</t>
  </si>
  <si>
    <t>Придбання бланків меню</t>
  </si>
  <si>
    <t>Основні телефони</t>
  </si>
  <si>
    <t>Радіоточки</t>
  </si>
  <si>
    <t>Послуги інтернет</t>
  </si>
  <si>
    <t>Збір за спеціальне використання  водних ресурсів</t>
  </si>
  <si>
    <t>Тариф, грн.</t>
  </si>
  <si>
    <t>№  ДНЗ</t>
  </si>
  <si>
    <t>Придбання посуду</t>
  </si>
  <si>
    <t>Обслуговування котельні</t>
  </si>
  <si>
    <t>Обслуговування індивідуального теплового пункту</t>
  </si>
  <si>
    <t>Вивіз сміття</t>
  </si>
  <si>
    <t>Сума в місяць, грн.</t>
  </si>
  <si>
    <t>Сума в рік, грн.</t>
  </si>
  <si>
    <t>ПРОФДЕЗВІДДІЛ</t>
  </si>
  <si>
    <t>Дезенсекція</t>
  </si>
  <si>
    <t>Дератизація</t>
  </si>
  <si>
    <t>Площа, м2</t>
  </si>
  <si>
    <t>Похвилинні розмови</t>
  </si>
  <si>
    <t>ВСЬОГО ПО КЕКВ 2220</t>
  </si>
  <si>
    <t>РАЗОМ КЕКВ 2240</t>
  </si>
  <si>
    <t>Повірка  та заміна лічильників холодної води</t>
  </si>
  <si>
    <t>Повірка та заміна лічильників гарячої води</t>
  </si>
  <si>
    <t>Гідравлічне випробовування систем опалення</t>
  </si>
  <si>
    <t>ВСЬОГО СУМА ПО КЕКВ 2210, ГРН.</t>
  </si>
  <si>
    <t>ВСЬОГО СУМА, ГРН, (М'ЯКИЙ ІНВЕНТАР)</t>
  </si>
  <si>
    <t>Паралельні телефони</t>
  </si>
  <si>
    <t>Придбання будівельних матеріалів</t>
  </si>
  <si>
    <t xml:space="preserve">Всього сума в рік, грн. </t>
  </si>
  <si>
    <t>Повірка ваг</t>
  </si>
  <si>
    <t>Повірка теплових лічильників</t>
  </si>
  <si>
    <t>Навчання та атестація відповідального з електробезпеки на присвоєння ІІ-V групи допуску</t>
  </si>
  <si>
    <t>Ковдри</t>
  </si>
  <si>
    <t>Матраци</t>
  </si>
  <si>
    <t>Подушки</t>
  </si>
  <si>
    <t>Вартість послуг</t>
  </si>
  <si>
    <t>Всього сума в рік, грн.</t>
  </si>
  <si>
    <t>Шпатель одноразовий (штук)</t>
  </si>
  <si>
    <t>ВСЬОГО СУМА, ГРН,</t>
  </si>
  <si>
    <t>Одноразові шприци 5,0</t>
  </si>
  <si>
    <t>Зонд для промиання шлунку</t>
  </si>
  <si>
    <t>Етиловий спирт 96% (50мл)</t>
  </si>
  <si>
    <t>Вата стерильна (кг)</t>
  </si>
  <si>
    <t>Нашатирний спирт (флакон)</t>
  </si>
  <si>
    <t>Розчин йоду (флакон)</t>
  </si>
  <si>
    <t>Розчин брильянтового  (флакон)</t>
  </si>
  <si>
    <t>Бинт стерильний (штуки)</t>
  </si>
  <si>
    <t>Гемостатична губка (тюбик)</t>
  </si>
  <si>
    <t>Адреналін 0,1%- 1 мл (ампули)</t>
  </si>
  <si>
    <t>Преднизолон 1,0 (ампули)</t>
  </si>
  <si>
    <t>Супрастин 0,25 (таблетки)</t>
  </si>
  <si>
    <t>Еуфілін 24% - 1 мл (ампули)</t>
  </si>
  <si>
    <t>Активоване вугілля (таблетки)</t>
  </si>
  <si>
    <t>Парацетамол (таблетки)</t>
  </si>
  <si>
    <t>Регідрон (штуки)</t>
  </si>
  <si>
    <t>Магнія сульфат 25%  (ампули)</t>
  </si>
  <si>
    <t>Сальбутамол - спрей (флакон)</t>
  </si>
  <si>
    <t>Корглікон 0,06% - 1 мл (ампули)</t>
  </si>
  <si>
    <t>Гумові рукавиці (штук)</t>
  </si>
  <si>
    <t>Лейкопластир (штук)</t>
  </si>
  <si>
    <t>Кількість</t>
  </si>
  <si>
    <t>Ліміт куб. м.</t>
  </si>
  <si>
    <t>Перезарядка вогнегасників</t>
  </si>
  <si>
    <t>Ваги до 500 кг, сума, грн.</t>
  </si>
  <si>
    <t>Клеймування гир, сума, грн.</t>
  </si>
  <si>
    <t>Ваги до 20 кг, сума, грн.</t>
  </si>
  <si>
    <t>Повірка ваг, всьоого сума, грн.</t>
  </si>
  <si>
    <t>Зрізка дерев</t>
  </si>
  <si>
    <t>Виготовлення державного акту на землю</t>
  </si>
  <si>
    <t>Придбання дез. засобів</t>
  </si>
  <si>
    <t>Стіл для вихователя</t>
  </si>
  <si>
    <t>ВСЬОГО ПО КЕКВ 2220, СУМА, ГРН.</t>
  </si>
  <si>
    <t>Придбання дезинфікуючих  засобів</t>
  </si>
  <si>
    <t>заміри опору ізоляції</t>
  </si>
  <si>
    <t>Повірка лічильників газу</t>
  </si>
  <si>
    <t>перевірка пожежних кранів</t>
  </si>
  <si>
    <t>Послуги виконання припису обленерго</t>
  </si>
  <si>
    <t>Поточний ремонт комп'ютерної техніки</t>
  </si>
  <si>
    <t>Одіяла</t>
  </si>
  <si>
    <t>Шафа для роздягання трьохдверна</t>
  </si>
  <si>
    <t>Шафа для роздягання чотирьохдверна</t>
  </si>
  <si>
    <t>Шафа для роздягання п'ятидверна</t>
  </si>
  <si>
    <t>Придбання принтера</t>
  </si>
  <si>
    <t>Шафа одягова для вихователя</t>
  </si>
  <si>
    <t>НОУТБУК</t>
  </si>
  <si>
    <t>Придбання миючих засобів на групи</t>
  </si>
  <si>
    <t>Придбання миючих засобів на харчоблок</t>
  </si>
  <si>
    <t>Придбання господарських товарів</t>
  </si>
  <si>
    <t>Повірка та заміна електричних лічильників</t>
  </si>
  <si>
    <t>Виготовлення евакуаційних схем</t>
  </si>
  <si>
    <t>вогнезахист деревяних конструкцій горища</t>
  </si>
  <si>
    <t>чистка димовентканалів</t>
  </si>
  <si>
    <t>Послуги з прання і сухого чищення</t>
  </si>
  <si>
    <t>Послуга з технічного обслуговування  теплоакумуляційного обладнання</t>
  </si>
  <si>
    <t>Послуга з охорони та відеоспостереження</t>
  </si>
  <si>
    <t>Заправка картриджу</t>
  </si>
  <si>
    <t>Послуга з утримання будинків і споруд</t>
  </si>
  <si>
    <t xml:space="preserve"> </t>
  </si>
  <si>
    <t xml:space="preserve"> РОЗШИФРОВКА  ПО КЕКВ 2220 "МЕДИКАМЕНТИ ТА ПЕРЕВ'ЯЗУВАЛЬНІ МАТЕРІАЛИ" ПО КТКВ 0611010 ДОШКІЛЬНА ОСВІТА ГАЛИЦЬКОГО ТА ФРАНКІВСЬКОГО РАЙОНІВ  М. ЛЬВОВА НА 2018 РІК.</t>
  </si>
  <si>
    <t>Сума в місяць, грн. ( 0,2796 коп.)</t>
  </si>
  <si>
    <t>проведення санітарно-гігієнічного дослідження атестації робочих мість  за шкідливі умови праці</t>
  </si>
  <si>
    <t>повірка та заміна теплового лічильника</t>
  </si>
  <si>
    <t>аналіз на граничну концентрацію забруднюючих речовин  у стічних водах</t>
  </si>
  <si>
    <t>придбання газового лічильникп</t>
  </si>
  <si>
    <t>Придбання прального порошку для прання білизни</t>
  </si>
  <si>
    <t>Придбання канцтоварів на ясельну групу</t>
  </si>
  <si>
    <t>Придбання канцтоварів на садову групугрупи</t>
  </si>
  <si>
    <t>придбання печатки</t>
  </si>
  <si>
    <t>Послуга з виготовлення печатки</t>
  </si>
  <si>
    <t>Сума в місяць, грн. ( 0,135 коп., 0,15996 коп.)</t>
  </si>
  <si>
    <t>Встановлення димофону</t>
  </si>
  <si>
    <t>РЕЗЕРВ</t>
  </si>
  <si>
    <t>Послуга з перереєстрації статуту</t>
  </si>
  <si>
    <t>Послуга з поточного ремонту підлоги</t>
  </si>
  <si>
    <t>Послуга з поточного ремонту покрівлі</t>
  </si>
  <si>
    <t>Послуга з поточного ремонту ливневої каналізації</t>
  </si>
  <si>
    <t>Послуга з поточного ремонту із заміни вікон</t>
  </si>
  <si>
    <t>Послуга з поточного ремонту вентиляції</t>
  </si>
  <si>
    <t>Послуга з поточного ремонту системи опалення</t>
  </si>
  <si>
    <t>Послуга з поточного ремонту заміни електроплит</t>
  </si>
  <si>
    <t>Придбання ксерокса</t>
  </si>
  <si>
    <t>Відкриття груп</t>
  </si>
  <si>
    <t xml:space="preserve">Послуга з поточного ремонту обладнання </t>
  </si>
  <si>
    <t>Двері металеві в пральню</t>
  </si>
  <si>
    <t>Крісло офісне</t>
  </si>
  <si>
    <t>Комплект столів</t>
  </si>
  <si>
    <t>Столи кухонні з нержавіючої сталі</t>
  </si>
  <si>
    <t>Мийка кухонна подвійна</t>
  </si>
  <si>
    <t>Двері міжкімнатні</t>
  </si>
  <si>
    <t>Змішувач ( кран )</t>
  </si>
  <si>
    <t>Стіл роздаточний на кухню</t>
  </si>
  <si>
    <t>Комплект меблів для психолога</t>
  </si>
  <si>
    <t>Стіл дитячий прямокутний ( регульований по вмсоті )</t>
  </si>
  <si>
    <t>Опромінювач бактерицидний побутовий</t>
  </si>
  <si>
    <t>Стіл дитячий</t>
  </si>
  <si>
    <t>Придбання лавок в музичний зал</t>
  </si>
  <si>
    <t>Серветки рушникові махрові (30*50)</t>
  </si>
  <si>
    <t>Придбання калькулятора</t>
  </si>
  <si>
    <t>стінка меблева на кухню</t>
  </si>
  <si>
    <t>Придбання ліжок  2-ох ярусних</t>
  </si>
  <si>
    <t xml:space="preserve">РОЗШИФРОВКА   ПО КЕКВ 2210 " ПРЕДМЕТИ,МАТЕРІАЛИ, ОБЛАДНАННЯ ТА ІНВЕНТАР, </t>
  </si>
  <si>
    <t>ПО  КТКВ  0611010 НАДАННЯ ДОШКІЛЬНОЇ ОСВІТИ  ГАЛИЦЬКОГО ТА ФРАНКІВСЬКОГО РАЙОНІВ МІСТА ЛЬВОВА  НА 2018 РІК.</t>
  </si>
  <si>
    <t>РОЗШИФРОВКА   ПО КЕКВ 2240  "ОПЛАТА ПОСЛУГ ( КРІМ КОМУНАЛЬНИХ ) "</t>
  </si>
  <si>
    <t>ПО  КТКВ   0611010   НАДАННЯ ДОШКІЛЬНОЇ ОСВІТИ  ГАЛИЦЬКОГО ТА ФРАНКІВСЬКОГО РАЙОНІВ МІСТА ЛЬВОВА НА 2018 РІК.</t>
  </si>
  <si>
    <t xml:space="preserve">  РОЗШИФРОВКА   ПО  КЕКВ 2800   " ІНШІ ПОТОЧНІ ВИДАТКИ "  ПО КТКВ 0611010 НАДАННЯ ДОШКІЛЬНОЇ ОСВІТИ  ГАЛИЦЬКОГО ТА ФРАНКІВСЬКОГО РАЙОНІВ  М. ЛЬВОВА НА  2018 РІК</t>
  </si>
  <si>
    <t xml:space="preserve">  РОЗШИФРОВКА   ПО КЕКВ 2282 " ОКРЕМІ ЗАХОДИ ПО РЕАЛІЗАЦІЇ ДЕРЖАВНИХ  ( РЕГІОНАЛЬНИХ ) ПРОГРАМ, НЕ ВІДНЕСЕНІ ДО ЗАХОДІВ РОЗВИТКУ"  ПО КТКВ 0611010  НАДАННЯ ДОШКІЛЬНОЇ ОСВІТИ  ГАЛИЦЬКОГО ТА ФРАНКІВСЬКОГО РАЙОНІВ  М. ЛЬВОВА  НА   2018 РІК.</t>
  </si>
  <si>
    <t xml:space="preserve"> РОЗШИФРОВКА ПО КЕКВ 2220 "МЕДИКАМЕНТИ ТА ПЕРЕВ'ЯЗУВАЛЬНІ МАТЕРІАЛИ"  ПО КТКВ 0611010  НАДАННЯ ДОШКІЛЬНОЇ ОСВІТИ ГАЛИЦЬКОГО ТА ФРАНКІВСЬКОГО РАЙОНІВ М. ЛЬВОВА НА 2018 РІК.</t>
  </si>
  <si>
    <t>К-сть груп</t>
  </si>
  <si>
    <t>Ціна в місяць,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</si>
</sst>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0.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0"/>
      <color indexed="10"/>
      <name val="Arial Cyr"/>
      <charset val="204"/>
    </font>
    <font>
      <sz val="10"/>
      <color indexed="10"/>
      <name val="Arial Cyr"/>
      <charset val="204"/>
    </font>
    <font>
      <b/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" fontId="3" fillId="0" borderId="0" xfId="0" applyNumberFormat="1" applyFont="1" applyBorder="1"/>
    <xf numFmtId="0" fontId="7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7" xfId="0" applyFont="1" applyFill="1" applyBorder="1"/>
    <xf numFmtId="0" fontId="3" fillId="2" borderId="3" xfId="0" applyFont="1" applyFill="1" applyBorder="1"/>
    <xf numFmtId="0" fontId="3" fillId="2" borderId="0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7" fillId="2" borderId="0" xfId="0" applyFont="1" applyFill="1" applyBorder="1"/>
    <xf numFmtId="2" fontId="3" fillId="2" borderId="2" xfId="0" applyNumberFormat="1" applyFont="1" applyFill="1" applyBorder="1" applyAlignment="1">
      <alignment horizontal="center"/>
    </xf>
    <xf numFmtId="0" fontId="8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5" fillId="0" borderId="0" xfId="0" applyNumberFormat="1" applyFont="1" applyBorder="1"/>
    <xf numFmtId="0" fontId="5" fillId="0" borderId="0" xfId="0" applyFont="1" applyAlignment="1">
      <alignment vertical="center" wrapText="1"/>
    </xf>
    <xf numFmtId="0" fontId="7" fillId="2" borderId="0" xfId="0" applyFont="1" applyFill="1"/>
    <xf numFmtId="0" fontId="0" fillId="2" borderId="0" xfId="0" applyFill="1"/>
    <xf numFmtId="0" fontId="3" fillId="2" borderId="2" xfId="0" applyFont="1" applyFill="1" applyBorder="1"/>
    <xf numFmtId="0" fontId="3" fillId="2" borderId="1" xfId="0" applyFont="1" applyFill="1" applyBorder="1"/>
    <xf numFmtId="2" fontId="3" fillId="2" borderId="0" xfId="0" applyNumberFormat="1" applyFont="1" applyFill="1" applyBorder="1" applyAlignment="1">
      <alignment horizontal="center"/>
    </xf>
    <xf numFmtId="0" fontId="9" fillId="2" borderId="1" xfId="0" applyFont="1" applyFill="1" applyBorder="1"/>
    <xf numFmtId="0" fontId="9" fillId="2" borderId="2" xfId="0" applyFont="1" applyFill="1" applyBorder="1"/>
    <xf numFmtId="0" fontId="10" fillId="0" borderId="2" xfId="0" applyFont="1" applyBorder="1" applyAlignment="1">
      <alignment horizontal="center"/>
    </xf>
    <xf numFmtId="0" fontId="1" fillId="2" borderId="0" xfId="0" applyFont="1" applyFill="1"/>
    <xf numFmtId="0" fontId="9" fillId="0" borderId="2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0" xfId="0" applyFill="1"/>
    <xf numFmtId="2" fontId="3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4" fillId="2" borderId="0" xfId="0" applyFont="1" applyFill="1"/>
    <xf numFmtId="1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2" fontId="9" fillId="2" borderId="1" xfId="0" applyNumberFormat="1" applyFont="1" applyFill="1" applyBorder="1"/>
    <xf numFmtId="2" fontId="9" fillId="2" borderId="0" xfId="0" applyNumberFormat="1" applyFont="1" applyFill="1"/>
    <xf numFmtId="0" fontId="10" fillId="2" borderId="2" xfId="0" applyFont="1" applyFill="1" applyBorder="1" applyAlignment="1">
      <alignment horizontal="center"/>
    </xf>
    <xf numFmtId="0" fontId="13" fillId="0" borderId="0" xfId="0" applyFont="1"/>
    <xf numFmtId="0" fontId="3" fillId="2" borderId="9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2" fillId="4" borderId="0" xfId="0" applyFont="1" applyFill="1"/>
    <xf numFmtId="0" fontId="2" fillId="4" borderId="0" xfId="0" applyFont="1" applyFill="1" applyAlignment="1">
      <alignment horizontal="left"/>
    </xf>
    <xf numFmtId="0" fontId="0" fillId="4" borderId="0" xfId="0" applyFill="1"/>
    <xf numFmtId="0" fontId="4" fillId="4" borderId="0" xfId="0" applyFont="1" applyFill="1"/>
    <xf numFmtId="0" fontId="3" fillId="4" borderId="11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/>
    <xf numFmtId="166" fontId="3" fillId="4" borderId="2" xfId="0" applyNumberFormat="1" applyFont="1" applyFill="1" applyBorder="1" applyAlignment="1">
      <alignment horizontal="center"/>
    </xf>
    <xf numFmtId="2" fontId="3" fillId="4" borderId="2" xfId="0" applyNumberFormat="1" applyFont="1" applyFill="1" applyBorder="1" applyAlignment="1">
      <alignment horizontal="center" wrapText="1"/>
    </xf>
    <xf numFmtId="2" fontId="3" fillId="4" borderId="1" xfId="0" applyNumberFormat="1" applyFont="1" applyFill="1" applyBorder="1" applyAlignment="1">
      <alignment horizontal="center"/>
    </xf>
    <xf numFmtId="165" fontId="3" fillId="4" borderId="2" xfId="0" applyNumberFormat="1" applyFont="1" applyFill="1" applyBorder="1" applyAlignment="1">
      <alignment horizontal="center"/>
    </xf>
    <xf numFmtId="2" fontId="3" fillId="4" borderId="2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2" fontId="3" fillId="4" borderId="0" xfId="0" applyNumberFormat="1" applyFont="1" applyFill="1" applyBorder="1" applyAlignment="1">
      <alignment horizontal="center"/>
    </xf>
    <xf numFmtId="0" fontId="11" fillId="4" borderId="0" xfId="0" applyFont="1" applyFill="1"/>
    <xf numFmtId="0" fontId="11" fillId="4" borderId="0" xfId="0" applyFont="1" applyFill="1" applyAlignment="1">
      <alignment horizontal="left"/>
    </xf>
    <xf numFmtId="0" fontId="0" fillId="4" borderId="10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12" fillId="4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"/>
  <sheetViews>
    <sheetView tabSelected="1" zoomScaleNormal="100" zoomScaleSheetLayoutView="100" workbookViewId="0">
      <selection activeCell="G18" sqref="G18"/>
    </sheetView>
  </sheetViews>
  <sheetFormatPr defaultRowHeight="12.75" x14ac:dyDescent="0.2"/>
  <cols>
    <col min="3" max="3" width="13.5703125" customWidth="1"/>
    <col min="4" max="4" width="15.85546875" customWidth="1"/>
    <col min="5" max="5" width="12.28515625" customWidth="1"/>
  </cols>
  <sheetData>
    <row r="1" spans="2:13" ht="48" customHeight="1" x14ac:dyDescent="0.2">
      <c r="B1" s="78" t="s">
        <v>120</v>
      </c>
      <c r="C1" s="79"/>
      <c r="D1" s="79"/>
      <c r="E1" s="79"/>
      <c r="F1" s="79"/>
      <c r="G1" s="79"/>
    </row>
    <row r="4" spans="2:13" ht="9" customHeight="1" x14ac:dyDescent="0.2">
      <c r="E4" t="s">
        <v>119</v>
      </c>
    </row>
    <row r="5" spans="2:13" ht="12.75" customHeight="1" x14ac:dyDescent="0.2">
      <c r="C5" s="76" t="s">
        <v>5</v>
      </c>
      <c r="D5" s="74" t="s">
        <v>94</v>
      </c>
      <c r="E5" s="74" t="s">
        <v>93</v>
      </c>
      <c r="F5" s="43"/>
      <c r="G5" s="43"/>
      <c r="H5" s="43"/>
      <c r="I5" s="36"/>
      <c r="J5" s="36"/>
      <c r="K5" s="36"/>
      <c r="L5" s="36"/>
      <c r="M5" s="36"/>
    </row>
    <row r="6" spans="2:13" ht="36" customHeight="1" x14ac:dyDescent="0.2">
      <c r="C6" s="77"/>
      <c r="D6" s="75"/>
      <c r="E6" s="75"/>
      <c r="F6" s="36"/>
      <c r="G6" s="36"/>
      <c r="H6" s="36"/>
      <c r="I6" s="36"/>
      <c r="J6" s="36"/>
      <c r="K6" s="36"/>
      <c r="L6" s="36"/>
      <c r="M6" s="36"/>
    </row>
    <row r="7" spans="2:13" ht="18" x14ac:dyDescent="0.25">
      <c r="C7" s="42">
        <v>129</v>
      </c>
      <c r="D7" s="45">
        <v>1057</v>
      </c>
      <c r="E7" s="45">
        <f t="shared" ref="E7" si="0">D7</f>
        <v>1057</v>
      </c>
      <c r="F7" s="59"/>
    </row>
    <row r="8" spans="2:13" ht="15.75" x14ac:dyDescent="0.25">
      <c r="C8" s="42" t="s">
        <v>6</v>
      </c>
      <c r="D8" s="44">
        <f>SUM(D7:D7)</f>
        <v>1057</v>
      </c>
      <c r="E8" s="44">
        <f>SUM(E7:E7)</f>
        <v>1057</v>
      </c>
      <c r="F8" s="44"/>
    </row>
    <row r="9" spans="2:13" ht="15.75" x14ac:dyDescent="0.25">
      <c r="C9" s="46"/>
      <c r="D9" s="47"/>
      <c r="E9" s="47"/>
    </row>
  </sheetData>
  <mergeCells count="4">
    <mergeCell ref="D5:D6"/>
    <mergeCell ref="C5:C6"/>
    <mergeCell ref="E5:E6"/>
    <mergeCell ref="B1:G1"/>
  </mergeCells>
  <phoneticPr fontId="6" type="noConversion"/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  <rowBreaks count="1" manualBreakCount="1">
    <brk id="12" min="2" max="10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13" sqref="A13:XFD21"/>
    </sheetView>
  </sheetViews>
  <sheetFormatPr defaultRowHeight="12.75" x14ac:dyDescent="0.2"/>
  <cols>
    <col min="2" max="2" width="17.28515625" customWidth="1"/>
    <col min="3" max="3" width="19.28515625" customWidth="1"/>
    <col min="4" max="4" width="15" customWidth="1"/>
  </cols>
  <sheetData>
    <row r="1" spans="1:7" x14ac:dyDescent="0.2">
      <c r="A1" s="29"/>
      <c r="B1" s="29"/>
      <c r="C1" s="29"/>
      <c r="D1" s="11"/>
      <c r="E1" s="8"/>
      <c r="F1" s="29"/>
    </row>
    <row r="2" spans="1:7" x14ac:dyDescent="0.2">
      <c r="A2" s="29"/>
      <c r="B2" s="29"/>
      <c r="C2" s="29"/>
      <c r="D2" s="29"/>
      <c r="E2" s="29"/>
      <c r="F2" s="29"/>
    </row>
    <row r="3" spans="1:7" ht="69" customHeight="1" x14ac:dyDescent="0.2">
      <c r="A3" s="80" t="s">
        <v>167</v>
      </c>
      <c r="B3" s="80"/>
      <c r="C3" s="80"/>
      <c r="D3" s="80"/>
      <c r="E3" s="80"/>
      <c r="F3" s="34"/>
    </row>
    <row r="4" spans="1:7" x14ac:dyDescent="0.2">
      <c r="A4" s="29"/>
      <c r="B4" s="8"/>
      <c r="C4" s="8"/>
      <c r="D4" s="29"/>
      <c r="E4" s="29"/>
      <c r="F4" s="29"/>
    </row>
    <row r="5" spans="1:7" x14ac:dyDescent="0.2">
      <c r="A5" s="29"/>
      <c r="B5" s="8"/>
      <c r="C5" s="8"/>
      <c r="D5" s="8"/>
      <c r="E5" s="29"/>
      <c r="F5" s="29"/>
    </row>
    <row r="6" spans="1:7" x14ac:dyDescent="0.2">
      <c r="A6" s="29"/>
      <c r="B6" s="8"/>
      <c r="C6" s="8"/>
      <c r="D6" s="8"/>
      <c r="E6" s="29"/>
      <c r="F6" s="29"/>
    </row>
    <row r="7" spans="1:7" x14ac:dyDescent="0.2">
      <c r="A7" s="29"/>
      <c r="B7" s="8"/>
      <c r="C7" s="8"/>
      <c r="D7" s="8"/>
      <c r="E7" s="29"/>
      <c r="F7" s="29"/>
    </row>
    <row r="8" spans="1:7" x14ac:dyDescent="0.2">
      <c r="A8" s="29"/>
      <c r="B8" s="29"/>
      <c r="C8" s="29"/>
      <c r="D8" s="29"/>
      <c r="E8" s="29"/>
      <c r="F8" s="29"/>
    </row>
    <row r="9" spans="1:7" ht="76.5" x14ac:dyDescent="0.2">
      <c r="A9" s="29"/>
      <c r="B9" s="30" t="s">
        <v>5</v>
      </c>
      <c r="C9" s="30" t="s">
        <v>53</v>
      </c>
      <c r="D9" s="30" t="s">
        <v>58</v>
      </c>
      <c r="E9" s="29"/>
      <c r="F9" s="29"/>
      <c r="G9" s="1"/>
    </row>
    <row r="10" spans="1:7" x14ac:dyDescent="0.2">
      <c r="A10" s="29"/>
      <c r="B10" s="10">
        <v>129</v>
      </c>
      <c r="C10" s="9">
        <v>300</v>
      </c>
      <c r="D10" s="31">
        <f t="shared" ref="D10" si="0">C10</f>
        <v>300</v>
      </c>
      <c r="E10" s="29"/>
      <c r="F10" s="29"/>
    </row>
    <row r="11" spans="1:7" x14ac:dyDescent="0.2">
      <c r="A11" s="29"/>
      <c r="B11" s="10" t="s">
        <v>1</v>
      </c>
      <c r="C11" s="10"/>
      <c r="D11" s="32">
        <f>SUM(D10:D10)</f>
        <v>300</v>
      </c>
      <c r="E11" s="29"/>
      <c r="F11" s="29"/>
    </row>
    <row r="12" spans="1:7" x14ac:dyDescent="0.2">
      <c r="A12" s="29"/>
      <c r="B12" s="12"/>
      <c r="C12" s="11"/>
      <c r="D12" s="33"/>
      <c r="E12" s="29"/>
      <c r="F12" s="29"/>
    </row>
  </sheetData>
  <mergeCells count="1">
    <mergeCell ref="A3:E3"/>
  </mergeCells>
  <phoneticPr fontId="6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workbookViewId="0">
      <selection activeCell="A17" sqref="A17:XFD24"/>
    </sheetView>
  </sheetViews>
  <sheetFormatPr defaultRowHeight="12.75" x14ac:dyDescent="0.2"/>
  <cols>
    <col min="1" max="1" width="11.28515625" customWidth="1"/>
    <col min="2" max="2" width="17.85546875" customWidth="1"/>
    <col min="3" max="3" width="13.85546875" customWidth="1"/>
    <col min="4" max="4" width="14" customWidth="1"/>
    <col min="5" max="5" width="14.7109375" customWidth="1"/>
  </cols>
  <sheetData>
    <row r="1" spans="2:9" x14ac:dyDescent="0.2">
      <c r="D1" s="6"/>
      <c r="E1" s="6"/>
    </row>
    <row r="3" spans="2:9" x14ac:dyDescent="0.2">
      <c r="B3" s="78" t="s">
        <v>166</v>
      </c>
      <c r="C3" s="79"/>
      <c r="D3" s="79"/>
      <c r="E3" s="79"/>
    </row>
    <row r="4" spans="2:9" x14ac:dyDescent="0.2">
      <c r="B4" s="79"/>
      <c r="C4" s="79"/>
      <c r="D4" s="79"/>
      <c r="E4" s="79"/>
    </row>
    <row r="5" spans="2:9" x14ac:dyDescent="0.2">
      <c r="B5" s="79"/>
      <c r="C5" s="79"/>
      <c r="D5" s="79"/>
      <c r="E5" s="79"/>
    </row>
    <row r="6" spans="2:9" x14ac:dyDescent="0.2">
      <c r="B6" s="79"/>
      <c r="C6" s="79"/>
      <c r="D6" s="79"/>
      <c r="E6" s="79"/>
    </row>
    <row r="7" spans="2:9" x14ac:dyDescent="0.2">
      <c r="B7" s="79"/>
      <c r="C7" s="79"/>
      <c r="D7" s="79"/>
      <c r="E7" s="79"/>
    </row>
    <row r="10" spans="2:9" x14ac:dyDescent="0.2">
      <c r="B10" s="81" t="s">
        <v>29</v>
      </c>
      <c r="C10" s="84" t="s">
        <v>27</v>
      </c>
      <c r="D10" s="85"/>
      <c r="E10" s="86"/>
      <c r="F10" s="6"/>
      <c r="G10" s="6"/>
      <c r="H10" s="6"/>
      <c r="I10" s="6"/>
    </row>
    <row r="11" spans="2:9" x14ac:dyDescent="0.2">
      <c r="B11" s="82"/>
      <c r="C11" s="87"/>
      <c r="D11" s="88"/>
      <c r="E11" s="89"/>
      <c r="F11" s="6"/>
      <c r="G11" s="6"/>
      <c r="H11" s="6"/>
      <c r="I11" s="6"/>
    </row>
    <row r="12" spans="2:9" x14ac:dyDescent="0.2">
      <c r="B12" s="82"/>
      <c r="C12" s="81" t="s">
        <v>83</v>
      </c>
      <c r="D12" s="81" t="s">
        <v>28</v>
      </c>
      <c r="E12" s="81" t="s">
        <v>19</v>
      </c>
    </row>
    <row r="13" spans="2:9" x14ac:dyDescent="0.2">
      <c r="B13" s="83"/>
      <c r="C13" s="90"/>
      <c r="D13" s="90"/>
      <c r="E13" s="90"/>
    </row>
    <row r="14" spans="2:9" x14ac:dyDescent="0.2">
      <c r="B14" s="3">
        <v>129</v>
      </c>
      <c r="C14" s="3">
        <v>1000</v>
      </c>
      <c r="D14" s="3">
        <v>0.30980999999999997</v>
      </c>
      <c r="E14" s="54">
        <v>310</v>
      </c>
    </row>
    <row r="15" spans="2:9" x14ac:dyDescent="0.2">
      <c r="B15" s="3" t="s">
        <v>1</v>
      </c>
      <c r="C15" s="3">
        <f>SUM(C14:C14)</f>
        <v>1000</v>
      </c>
      <c r="D15" s="3"/>
      <c r="E15" s="55">
        <f>SUM(E14:E14)</f>
        <v>310</v>
      </c>
    </row>
    <row r="16" spans="2:9" x14ac:dyDescent="0.2">
      <c r="B16" s="4"/>
      <c r="C16" s="6"/>
      <c r="D16" s="6"/>
      <c r="E16" s="13"/>
    </row>
  </sheetData>
  <mergeCells count="6">
    <mergeCell ref="B3:E7"/>
    <mergeCell ref="B10:B13"/>
    <mergeCell ref="C10:E11"/>
    <mergeCell ref="C12:C13"/>
    <mergeCell ref="D12:D13"/>
    <mergeCell ref="E12:E13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19"/>
  <sheetViews>
    <sheetView zoomScaleNormal="100" zoomScaleSheetLayoutView="100" workbookViewId="0">
      <pane xSplit="1" ySplit="16" topLeftCell="B17" activePane="bottomRight" state="frozen"/>
      <selection pane="topRight" activeCell="B1" sqref="B1"/>
      <selection pane="bottomLeft" activeCell="A17" sqref="A17"/>
      <selection pane="bottomRight" activeCell="BH1" sqref="BH1:BJ1048576"/>
    </sheetView>
  </sheetViews>
  <sheetFormatPr defaultRowHeight="12.75" x14ac:dyDescent="0.2"/>
  <cols>
    <col min="1" max="1" width="10.85546875" customWidth="1"/>
    <col min="2" max="2" width="5.85546875" style="142" customWidth="1"/>
    <col min="3" max="3" width="5.7109375" style="142" customWidth="1"/>
    <col min="4" max="4" width="7.28515625" style="142" customWidth="1"/>
    <col min="5" max="5" width="6" style="142" customWidth="1"/>
    <col min="6" max="6" width="5.85546875" style="142" customWidth="1"/>
    <col min="7" max="7" width="7.28515625" style="142" customWidth="1"/>
    <col min="8" max="8" width="5.7109375" style="142" customWidth="1"/>
    <col min="9" max="9" width="6.7109375" style="142" customWidth="1"/>
    <col min="10" max="10" width="7.28515625" style="142" customWidth="1"/>
    <col min="11" max="12" width="6.7109375" style="142" customWidth="1"/>
    <col min="13" max="13" width="7" style="142" customWidth="1"/>
    <col min="14" max="14" width="6.42578125" style="142" customWidth="1"/>
    <col min="15" max="15" width="6.28515625" style="142" customWidth="1"/>
    <col min="16" max="16" width="7" style="142" customWidth="1"/>
    <col min="17" max="17" width="7.7109375" style="142" customWidth="1"/>
    <col min="18" max="18" width="11" style="142" customWidth="1"/>
    <col min="19" max="19" width="9" style="142" customWidth="1"/>
    <col min="20" max="20" width="10.42578125" style="142" customWidth="1"/>
    <col min="21" max="22" width="10.7109375" style="142" customWidth="1"/>
    <col min="23" max="23" width="11.5703125" style="142" customWidth="1"/>
    <col min="24" max="24" width="11.28515625" style="142" customWidth="1"/>
    <col min="25" max="25" width="0.140625" hidden="1" customWidth="1"/>
    <col min="26" max="26" width="5.140625" hidden="1" customWidth="1"/>
    <col min="27" max="27" width="6.140625" hidden="1" customWidth="1"/>
    <col min="28" max="28" width="10.85546875" hidden="1" customWidth="1"/>
    <col min="29" max="29" width="8.5703125" hidden="1" customWidth="1"/>
    <col min="30" max="30" width="7" hidden="1" customWidth="1"/>
    <col min="31" max="31" width="8.140625" hidden="1" customWidth="1"/>
    <col min="32" max="32" width="8.7109375" hidden="1" customWidth="1"/>
    <col min="33" max="33" width="14.5703125" hidden="1" customWidth="1"/>
    <col min="34" max="36" width="8.5703125" hidden="1" customWidth="1"/>
    <col min="37" max="37" width="6" customWidth="1"/>
    <col min="38" max="38" width="6.7109375" customWidth="1"/>
    <col min="39" max="39" width="8.42578125" customWidth="1"/>
    <col min="40" max="45" width="8.5703125" customWidth="1"/>
    <col min="46" max="48" width="6.7109375" style="49" customWidth="1"/>
    <col min="49" max="49" width="7.85546875" customWidth="1"/>
    <col min="50" max="51" width="9.7109375" customWidth="1"/>
    <col min="52" max="52" width="9" customWidth="1"/>
    <col min="53" max="53" width="8.42578125" hidden="1" customWidth="1"/>
    <col min="54" max="54" width="7.140625" customWidth="1"/>
    <col min="55" max="55" width="11.7109375" customWidth="1"/>
    <col min="56" max="56" width="7.7109375" customWidth="1"/>
    <col min="57" max="57" width="8.5703125" customWidth="1"/>
    <col min="58" max="58" width="7.42578125" customWidth="1"/>
    <col min="59" max="59" width="8.140625" customWidth="1"/>
    <col min="60" max="60" width="7.42578125" style="185" customWidth="1"/>
    <col min="61" max="61" width="8.42578125" style="185" customWidth="1"/>
    <col min="62" max="62" width="7.42578125" style="185" customWidth="1"/>
    <col min="63" max="64" width="7.42578125" customWidth="1"/>
    <col min="65" max="65" width="10" customWidth="1"/>
    <col min="66" max="66" width="12.7109375" customWidth="1"/>
    <col min="67" max="67" width="8.85546875" customWidth="1"/>
    <col min="68" max="70" width="7.7109375" customWidth="1"/>
    <col min="71" max="80" width="11.140625" customWidth="1"/>
    <col min="81" max="81" width="9.7109375" customWidth="1"/>
    <col min="82" max="82" width="5.42578125" customWidth="1"/>
    <col min="83" max="83" width="6.85546875" customWidth="1"/>
    <col min="85" max="85" width="5.42578125" customWidth="1"/>
    <col min="86" max="86" width="6.140625" customWidth="1"/>
    <col min="87" max="87" width="7.42578125" customWidth="1"/>
    <col min="88" max="88" width="6.7109375" customWidth="1"/>
    <col min="89" max="89" width="5.42578125" customWidth="1"/>
    <col min="90" max="90" width="6.42578125" customWidth="1"/>
    <col min="91" max="91" width="7.42578125" customWidth="1"/>
    <col min="92" max="92" width="5.42578125" customWidth="1"/>
    <col min="93" max="93" width="7.5703125" customWidth="1"/>
    <col min="94" max="94" width="8" customWidth="1"/>
    <col min="95" max="95" width="10.42578125" customWidth="1"/>
    <col min="96" max="96" width="11.28515625" customWidth="1"/>
    <col min="97" max="97" width="14" customWidth="1"/>
  </cols>
  <sheetData>
    <row r="1" spans="1:105" x14ac:dyDescent="0.2">
      <c r="C1" s="140" t="s">
        <v>164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180"/>
      <c r="BI1" s="180"/>
      <c r="BJ1" s="180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</row>
    <row r="2" spans="1:105" x14ac:dyDescent="0.2">
      <c r="A2" s="5"/>
      <c r="B2" s="141" t="s">
        <v>165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181"/>
      <c r="BI2" s="181"/>
      <c r="BJ2" s="181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36"/>
      <c r="CS2" s="36"/>
      <c r="CT2" s="36"/>
      <c r="CU2" s="36"/>
      <c r="CV2" s="36"/>
      <c r="CW2" s="36"/>
      <c r="CX2" s="36"/>
      <c r="CY2" s="36"/>
      <c r="CZ2" s="36"/>
      <c r="DA2" s="36"/>
    </row>
    <row r="3" spans="1:105" x14ac:dyDescent="0.2">
      <c r="A3" s="5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180"/>
      <c r="BI3" s="180"/>
      <c r="BJ3" s="180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36"/>
      <c r="CS3" s="36"/>
      <c r="CT3" s="36"/>
      <c r="CU3" s="36"/>
      <c r="CV3" s="36"/>
      <c r="CW3" s="36"/>
      <c r="CX3" s="36"/>
      <c r="CY3" s="36"/>
      <c r="CZ3" s="36"/>
      <c r="DA3" s="36"/>
    </row>
    <row r="4" spans="1:105" ht="0.75" customHeight="1" x14ac:dyDescent="0.2">
      <c r="A4" s="5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180"/>
      <c r="BI4" s="180"/>
      <c r="BJ4" s="180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36"/>
      <c r="CS4" s="36"/>
      <c r="CT4" s="36"/>
      <c r="CU4" s="36"/>
      <c r="CV4" s="36"/>
      <c r="CW4" s="36"/>
      <c r="CX4" s="36"/>
      <c r="CY4" s="36"/>
      <c r="CZ4" s="36"/>
      <c r="DA4" s="36"/>
    </row>
    <row r="5" spans="1:105" hidden="1" x14ac:dyDescent="0.2">
      <c r="A5" s="5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180"/>
      <c r="BI5" s="180"/>
      <c r="BJ5" s="180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36"/>
      <c r="CS5" s="36"/>
      <c r="CT5" s="36"/>
      <c r="CU5" s="36"/>
      <c r="CV5" s="36"/>
      <c r="CW5" s="36"/>
      <c r="CX5" s="36"/>
      <c r="CY5" s="36"/>
      <c r="CZ5" s="36"/>
      <c r="DA5" s="36"/>
    </row>
    <row r="6" spans="1:105" hidden="1" x14ac:dyDescent="0.2">
      <c r="A6" s="5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180"/>
      <c r="BI6" s="180"/>
      <c r="BJ6" s="180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36"/>
      <c r="CS6" s="36"/>
      <c r="CT6" s="36"/>
      <c r="CU6" s="36"/>
      <c r="CV6" s="36"/>
      <c r="CW6" s="36"/>
      <c r="CX6" s="36"/>
      <c r="CY6" s="36"/>
      <c r="CZ6" s="36"/>
      <c r="DA6" s="36"/>
    </row>
    <row r="7" spans="1:105" ht="0.75" hidden="1" customHeight="1" x14ac:dyDescent="0.2">
      <c r="A7" s="5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180"/>
      <c r="BI7" s="180"/>
      <c r="BJ7" s="180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36"/>
      <c r="CS7" s="36"/>
      <c r="CT7" s="36"/>
      <c r="CU7" s="36"/>
      <c r="CV7" s="36"/>
      <c r="CW7" s="36"/>
      <c r="CX7" s="36"/>
      <c r="CY7" s="36"/>
      <c r="CZ7" s="36"/>
      <c r="DA7" s="36"/>
    </row>
    <row r="8" spans="1:105" ht="0.75" hidden="1" customHeight="1" x14ac:dyDescent="0.2">
      <c r="A8" s="5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180"/>
      <c r="BI8" s="180"/>
      <c r="BJ8" s="180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36"/>
      <c r="CS8" s="36"/>
      <c r="CT8" s="36"/>
      <c r="CU8" s="36"/>
      <c r="CV8" s="36"/>
      <c r="CW8" s="36"/>
      <c r="CX8" s="36"/>
      <c r="CY8" s="36"/>
      <c r="CZ8" s="36"/>
      <c r="DA8" s="36"/>
    </row>
    <row r="9" spans="1:105" ht="1.5" hidden="1" customHeight="1" x14ac:dyDescent="0.2">
      <c r="A9" s="5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180"/>
      <c r="BI9" s="180"/>
      <c r="BJ9" s="180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36"/>
      <c r="CS9" s="36"/>
      <c r="CT9" s="36"/>
      <c r="CU9" s="36"/>
      <c r="CV9" s="36"/>
      <c r="CW9" s="36"/>
      <c r="CX9" s="36"/>
      <c r="CY9" s="36"/>
      <c r="CZ9" s="36"/>
      <c r="DA9" s="36"/>
    </row>
    <row r="10" spans="1:105" hidden="1" x14ac:dyDescent="0.2">
      <c r="A10" s="5"/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180"/>
      <c r="BI10" s="180"/>
      <c r="BJ10" s="180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36"/>
      <c r="CS10" s="36"/>
      <c r="CT10" s="36"/>
      <c r="CU10" s="36"/>
      <c r="CV10" s="36"/>
      <c r="CW10" s="36"/>
      <c r="CX10" s="36"/>
      <c r="CY10" s="36"/>
      <c r="CZ10" s="36"/>
      <c r="DA10" s="36"/>
    </row>
    <row r="11" spans="1:105" hidden="1" x14ac:dyDescent="0.2">
      <c r="E11" s="140"/>
      <c r="F11" s="140"/>
      <c r="G11" s="143"/>
      <c r="H11" s="140"/>
      <c r="I11" s="140"/>
      <c r="J11" s="143"/>
      <c r="K11" s="143"/>
      <c r="L11" s="143"/>
      <c r="M11" s="143"/>
      <c r="N11" s="143"/>
      <c r="O11" s="143"/>
      <c r="P11" s="14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180"/>
      <c r="BI11" s="180"/>
      <c r="BJ11" s="180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</row>
    <row r="12" spans="1:105" ht="12.75" customHeight="1" x14ac:dyDescent="0.2">
      <c r="A12" s="123" t="s">
        <v>12</v>
      </c>
      <c r="B12" s="100" t="s">
        <v>43</v>
      </c>
      <c r="C12" s="101"/>
      <c r="D12" s="102"/>
      <c r="E12" s="144" t="s">
        <v>44</v>
      </c>
      <c r="F12" s="145"/>
      <c r="G12" s="146"/>
      <c r="H12" s="144" t="s">
        <v>96</v>
      </c>
      <c r="I12" s="145"/>
      <c r="J12" s="146"/>
      <c r="K12" s="144" t="s">
        <v>110</v>
      </c>
      <c r="L12" s="147"/>
      <c r="M12" s="148"/>
      <c r="N12" s="144" t="s">
        <v>52</v>
      </c>
      <c r="O12" s="147"/>
      <c r="P12" s="148"/>
      <c r="Q12" s="149" t="s">
        <v>36</v>
      </c>
      <c r="R12" s="150"/>
      <c r="S12" s="150"/>
      <c r="T12" s="150"/>
      <c r="U12" s="151"/>
      <c r="V12" s="152" t="s">
        <v>12</v>
      </c>
      <c r="W12" s="147" t="s">
        <v>33</v>
      </c>
      <c r="X12" s="148"/>
      <c r="Y12" s="19"/>
      <c r="Z12" s="100" t="s">
        <v>32</v>
      </c>
      <c r="AA12" s="118"/>
      <c r="AB12" s="119"/>
      <c r="AC12" s="22"/>
      <c r="AD12" s="100" t="s">
        <v>31</v>
      </c>
      <c r="AE12" s="118"/>
      <c r="AF12" s="119"/>
      <c r="AG12" s="91"/>
      <c r="AH12" s="22"/>
      <c r="AI12" s="22"/>
      <c r="AJ12" s="22"/>
      <c r="AK12" s="100" t="s">
        <v>116</v>
      </c>
      <c r="AL12" s="118"/>
      <c r="AM12" s="119"/>
      <c r="AN12" s="100" t="s">
        <v>114</v>
      </c>
      <c r="AO12" s="118"/>
      <c r="AP12" s="119"/>
      <c r="AQ12" s="100" t="s">
        <v>115</v>
      </c>
      <c r="AR12" s="118"/>
      <c r="AS12" s="119"/>
      <c r="AT12" s="100" t="s">
        <v>118</v>
      </c>
      <c r="AU12" s="118"/>
      <c r="AV12" s="119"/>
      <c r="AW12" s="91" t="s">
        <v>84</v>
      </c>
      <c r="AX12" s="60"/>
      <c r="AY12" s="60"/>
      <c r="AZ12" s="91" t="s">
        <v>45</v>
      </c>
      <c r="BA12" s="64"/>
      <c r="BB12" s="100" t="s">
        <v>51</v>
      </c>
      <c r="BC12" s="118"/>
      <c r="BD12" s="119"/>
      <c r="BE12" s="91" t="s">
        <v>88</v>
      </c>
      <c r="BF12" s="91" t="s">
        <v>89</v>
      </c>
      <c r="BG12" s="91" t="s">
        <v>90</v>
      </c>
      <c r="BH12" s="152" t="s">
        <v>98</v>
      </c>
      <c r="BI12" s="152" t="s">
        <v>95</v>
      </c>
      <c r="BJ12" s="152" t="s">
        <v>112</v>
      </c>
      <c r="BK12" s="91" t="s">
        <v>113</v>
      </c>
      <c r="BL12" s="91" t="s">
        <v>123</v>
      </c>
      <c r="BM12" s="91" t="s">
        <v>124</v>
      </c>
      <c r="BN12" s="91" t="s">
        <v>122</v>
      </c>
      <c r="BO12" s="91" t="s">
        <v>99</v>
      </c>
      <c r="BP12" s="91" t="s">
        <v>117</v>
      </c>
      <c r="BQ12" s="91" t="s">
        <v>130</v>
      </c>
      <c r="BR12" s="91" t="s">
        <v>134</v>
      </c>
      <c r="BS12" s="91" t="s">
        <v>132</v>
      </c>
      <c r="BT12" s="91" t="s">
        <v>135</v>
      </c>
      <c r="BU12" s="91" t="s">
        <v>136</v>
      </c>
      <c r="BV12" s="91" t="s">
        <v>137</v>
      </c>
      <c r="BW12" s="91" t="s">
        <v>138</v>
      </c>
      <c r="BX12" s="91" t="s">
        <v>139</v>
      </c>
      <c r="BY12" s="91" t="s">
        <v>140</v>
      </c>
      <c r="BZ12" s="91" t="s">
        <v>141</v>
      </c>
      <c r="CA12" s="91" t="s">
        <v>144</v>
      </c>
      <c r="CB12" s="91" t="s">
        <v>133</v>
      </c>
      <c r="CC12" s="91" t="s">
        <v>12</v>
      </c>
      <c r="CD12" s="106" t="s">
        <v>17</v>
      </c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8"/>
      <c r="CQ12" s="100" t="s">
        <v>21</v>
      </c>
      <c r="CR12" s="91" t="s">
        <v>42</v>
      </c>
      <c r="CS12" s="91" t="s">
        <v>42</v>
      </c>
      <c r="CT12" s="91" t="s">
        <v>12</v>
      </c>
      <c r="CU12" s="36"/>
      <c r="CV12" s="36"/>
      <c r="CW12" s="36"/>
      <c r="CX12" s="36"/>
      <c r="CY12" s="36"/>
      <c r="CZ12" s="36"/>
      <c r="DA12" s="36"/>
    </row>
    <row r="13" spans="1:105" ht="39.75" customHeight="1" x14ac:dyDescent="0.2">
      <c r="A13" s="124"/>
      <c r="B13" s="103"/>
      <c r="C13" s="104"/>
      <c r="D13" s="105"/>
      <c r="E13" s="153"/>
      <c r="F13" s="154"/>
      <c r="G13" s="155"/>
      <c r="H13" s="153"/>
      <c r="I13" s="154"/>
      <c r="J13" s="155"/>
      <c r="K13" s="156"/>
      <c r="L13" s="157"/>
      <c r="M13" s="158"/>
      <c r="N13" s="156"/>
      <c r="O13" s="157"/>
      <c r="P13" s="158"/>
      <c r="Q13" s="149" t="s">
        <v>37</v>
      </c>
      <c r="R13" s="151"/>
      <c r="S13" s="149" t="s">
        <v>38</v>
      </c>
      <c r="T13" s="151"/>
      <c r="U13" s="159"/>
      <c r="V13" s="160"/>
      <c r="W13" s="157"/>
      <c r="X13" s="158"/>
      <c r="Y13" s="20"/>
      <c r="Z13" s="120"/>
      <c r="AA13" s="121"/>
      <c r="AB13" s="122"/>
      <c r="AC13" s="23"/>
      <c r="AD13" s="120"/>
      <c r="AE13" s="121"/>
      <c r="AF13" s="122"/>
      <c r="AG13" s="117"/>
      <c r="AH13" s="24"/>
      <c r="AI13" s="24"/>
      <c r="AJ13" s="24"/>
      <c r="AK13" s="120"/>
      <c r="AL13" s="121"/>
      <c r="AM13" s="122"/>
      <c r="AN13" s="120"/>
      <c r="AO13" s="121"/>
      <c r="AP13" s="122"/>
      <c r="AQ13" s="120"/>
      <c r="AR13" s="121"/>
      <c r="AS13" s="122"/>
      <c r="AT13" s="120"/>
      <c r="AU13" s="121"/>
      <c r="AV13" s="122"/>
      <c r="AW13" s="92"/>
      <c r="AX13" s="117" t="s">
        <v>97</v>
      </c>
      <c r="AY13" s="117" t="s">
        <v>111</v>
      </c>
      <c r="AZ13" s="92"/>
      <c r="BA13" s="65"/>
      <c r="BB13" s="120"/>
      <c r="BC13" s="121"/>
      <c r="BD13" s="122"/>
      <c r="BE13" s="117"/>
      <c r="BF13" s="92"/>
      <c r="BG13" s="92"/>
      <c r="BH13" s="160"/>
      <c r="BI13" s="182"/>
      <c r="BJ13" s="18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117"/>
      <c r="CD13" s="109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1"/>
      <c r="CQ13" s="126"/>
      <c r="CR13" s="92"/>
      <c r="CS13" s="92"/>
      <c r="CT13" s="117"/>
      <c r="CU13" s="36"/>
      <c r="CV13" s="36"/>
      <c r="CW13" s="36"/>
      <c r="CX13" s="36"/>
      <c r="CY13" s="36"/>
      <c r="CZ13" s="36"/>
      <c r="DA13" s="36"/>
    </row>
    <row r="14" spans="1:105" ht="12.75" customHeight="1" x14ac:dyDescent="0.2">
      <c r="A14" s="124"/>
      <c r="B14" s="162" t="s">
        <v>7</v>
      </c>
      <c r="C14" s="161" t="s">
        <v>20</v>
      </c>
      <c r="D14" s="161" t="s">
        <v>19</v>
      </c>
      <c r="E14" s="162" t="s">
        <v>7</v>
      </c>
      <c r="F14" s="161" t="s">
        <v>20</v>
      </c>
      <c r="G14" s="161" t="s">
        <v>19</v>
      </c>
      <c r="H14" s="162" t="s">
        <v>7</v>
      </c>
      <c r="I14" s="161" t="s">
        <v>20</v>
      </c>
      <c r="J14" s="161" t="s">
        <v>19</v>
      </c>
      <c r="K14" s="162" t="s">
        <v>7</v>
      </c>
      <c r="L14" s="161" t="s">
        <v>20</v>
      </c>
      <c r="M14" s="161" t="s">
        <v>19</v>
      </c>
      <c r="N14" s="162" t="s">
        <v>7</v>
      </c>
      <c r="O14" s="161" t="s">
        <v>20</v>
      </c>
      <c r="P14" s="161" t="s">
        <v>19</v>
      </c>
      <c r="Q14" s="163" t="s">
        <v>39</v>
      </c>
      <c r="R14" s="161" t="s">
        <v>121</v>
      </c>
      <c r="S14" s="163" t="s">
        <v>39</v>
      </c>
      <c r="T14" s="161" t="s">
        <v>131</v>
      </c>
      <c r="U14" s="161" t="s">
        <v>50</v>
      </c>
      <c r="V14" s="160"/>
      <c r="W14" s="163" t="s">
        <v>34</v>
      </c>
      <c r="X14" s="161" t="s">
        <v>35</v>
      </c>
      <c r="Y14" s="97" t="s">
        <v>19</v>
      </c>
      <c r="Z14" s="94" t="s">
        <v>7</v>
      </c>
      <c r="AA14" s="97" t="s">
        <v>20</v>
      </c>
      <c r="AB14" s="97" t="s">
        <v>19</v>
      </c>
      <c r="AC14" s="25"/>
      <c r="AD14" s="94" t="s">
        <v>7</v>
      </c>
      <c r="AE14" s="97" t="s">
        <v>20</v>
      </c>
      <c r="AF14" s="97" t="s">
        <v>19</v>
      </c>
      <c r="AG14" s="117"/>
      <c r="AH14" s="18"/>
      <c r="AI14" s="25"/>
      <c r="AJ14" s="25"/>
      <c r="AK14" s="94" t="s">
        <v>7</v>
      </c>
      <c r="AL14" s="97" t="s">
        <v>20</v>
      </c>
      <c r="AM14" s="97" t="s">
        <v>19</v>
      </c>
      <c r="AN14" s="94" t="s">
        <v>7</v>
      </c>
      <c r="AO14" s="97" t="s">
        <v>20</v>
      </c>
      <c r="AP14" s="97" t="s">
        <v>19</v>
      </c>
      <c r="AQ14" s="94" t="s">
        <v>7</v>
      </c>
      <c r="AR14" s="97" t="s">
        <v>20</v>
      </c>
      <c r="AS14" s="97" t="s">
        <v>19</v>
      </c>
      <c r="AT14" s="94" t="s">
        <v>7</v>
      </c>
      <c r="AU14" s="97" t="s">
        <v>20</v>
      </c>
      <c r="AV14" s="97" t="s">
        <v>19</v>
      </c>
      <c r="AW14" s="92"/>
      <c r="AX14" s="117"/>
      <c r="AY14" s="117"/>
      <c r="AZ14" s="92"/>
      <c r="BA14" s="63"/>
      <c r="BB14" s="91" t="s">
        <v>87</v>
      </c>
      <c r="BC14" s="91" t="s">
        <v>85</v>
      </c>
      <c r="BD14" s="91" t="s">
        <v>86</v>
      </c>
      <c r="BE14" s="117"/>
      <c r="BF14" s="92"/>
      <c r="BG14" s="92"/>
      <c r="BH14" s="160"/>
      <c r="BI14" s="182"/>
      <c r="BJ14" s="18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117"/>
      <c r="CD14" s="114" t="s">
        <v>24</v>
      </c>
      <c r="CE14" s="115"/>
      <c r="CF14" s="116"/>
      <c r="CG14" s="114" t="s">
        <v>48</v>
      </c>
      <c r="CH14" s="115"/>
      <c r="CI14" s="116"/>
      <c r="CJ14" s="91" t="s">
        <v>40</v>
      </c>
      <c r="CK14" s="114" t="s">
        <v>25</v>
      </c>
      <c r="CL14" s="115"/>
      <c r="CM14" s="116"/>
      <c r="CN14" s="114" t="s">
        <v>26</v>
      </c>
      <c r="CO14" s="115"/>
      <c r="CP14" s="116"/>
      <c r="CQ14" s="126"/>
      <c r="CR14" s="92"/>
      <c r="CS14" s="92"/>
      <c r="CT14" s="117"/>
      <c r="CU14" s="36"/>
      <c r="CV14" s="36"/>
      <c r="CW14" s="36"/>
      <c r="CX14" s="36"/>
      <c r="CY14" s="36"/>
      <c r="CZ14" s="36"/>
      <c r="DA14" s="36"/>
    </row>
    <row r="15" spans="1:105" ht="12.75" customHeight="1" x14ac:dyDescent="0.2">
      <c r="A15" s="124"/>
      <c r="B15" s="165"/>
      <c r="C15" s="164"/>
      <c r="D15" s="164"/>
      <c r="E15" s="165"/>
      <c r="F15" s="164"/>
      <c r="G15" s="164"/>
      <c r="H15" s="165"/>
      <c r="I15" s="164"/>
      <c r="J15" s="164"/>
      <c r="K15" s="165"/>
      <c r="L15" s="164"/>
      <c r="M15" s="164"/>
      <c r="N15" s="165"/>
      <c r="O15" s="164"/>
      <c r="P15" s="164"/>
      <c r="Q15" s="166"/>
      <c r="R15" s="164"/>
      <c r="S15" s="166"/>
      <c r="T15" s="164"/>
      <c r="U15" s="164"/>
      <c r="V15" s="160"/>
      <c r="W15" s="166"/>
      <c r="X15" s="164"/>
      <c r="Y15" s="98"/>
      <c r="Z15" s="95"/>
      <c r="AA15" s="98"/>
      <c r="AB15" s="98"/>
      <c r="AC15" s="25"/>
      <c r="AD15" s="95"/>
      <c r="AE15" s="98"/>
      <c r="AF15" s="98"/>
      <c r="AG15" s="117"/>
      <c r="AH15" s="18"/>
      <c r="AI15" s="25"/>
      <c r="AJ15" s="25"/>
      <c r="AK15" s="95"/>
      <c r="AL15" s="98"/>
      <c r="AM15" s="98"/>
      <c r="AN15" s="95"/>
      <c r="AO15" s="98"/>
      <c r="AP15" s="98"/>
      <c r="AQ15" s="95"/>
      <c r="AR15" s="98"/>
      <c r="AS15" s="98"/>
      <c r="AT15" s="95"/>
      <c r="AU15" s="98"/>
      <c r="AV15" s="98"/>
      <c r="AW15" s="92"/>
      <c r="AX15" s="117"/>
      <c r="AY15" s="117"/>
      <c r="AZ15" s="92"/>
      <c r="BA15" s="63"/>
      <c r="BB15" s="117"/>
      <c r="BC15" s="117"/>
      <c r="BD15" s="117"/>
      <c r="BE15" s="117"/>
      <c r="BF15" s="92"/>
      <c r="BG15" s="92"/>
      <c r="BH15" s="160"/>
      <c r="BI15" s="182"/>
      <c r="BJ15" s="18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117"/>
      <c r="CD15" s="91" t="s">
        <v>82</v>
      </c>
      <c r="CE15" s="91" t="s">
        <v>16</v>
      </c>
      <c r="CF15" s="91" t="s">
        <v>22</v>
      </c>
      <c r="CG15" s="91" t="s">
        <v>82</v>
      </c>
      <c r="CH15" s="91" t="s">
        <v>16</v>
      </c>
      <c r="CI15" s="91" t="s">
        <v>22</v>
      </c>
      <c r="CJ15" s="117"/>
      <c r="CK15" s="91" t="s">
        <v>82</v>
      </c>
      <c r="CL15" s="97" t="s">
        <v>16</v>
      </c>
      <c r="CM15" s="97" t="s">
        <v>22</v>
      </c>
      <c r="CN15" s="91" t="s">
        <v>82</v>
      </c>
      <c r="CO15" s="91" t="s">
        <v>57</v>
      </c>
      <c r="CP15" s="97" t="s">
        <v>22</v>
      </c>
      <c r="CQ15" s="126"/>
      <c r="CR15" s="92"/>
      <c r="CS15" s="92"/>
      <c r="CT15" s="117"/>
      <c r="CU15" s="36"/>
      <c r="CV15" s="36"/>
      <c r="CW15" s="36"/>
      <c r="CX15" s="36"/>
      <c r="CY15" s="36"/>
      <c r="CZ15" s="36"/>
      <c r="DA15" s="36"/>
    </row>
    <row r="16" spans="1:105" ht="63.75" customHeight="1" x14ac:dyDescent="0.2">
      <c r="A16" s="125"/>
      <c r="B16" s="168"/>
      <c r="C16" s="167"/>
      <c r="D16" s="167"/>
      <c r="E16" s="168"/>
      <c r="F16" s="167"/>
      <c r="G16" s="167"/>
      <c r="H16" s="168"/>
      <c r="I16" s="167"/>
      <c r="J16" s="167"/>
      <c r="K16" s="168"/>
      <c r="L16" s="167"/>
      <c r="M16" s="167"/>
      <c r="N16" s="168"/>
      <c r="O16" s="167"/>
      <c r="P16" s="167"/>
      <c r="Q16" s="169"/>
      <c r="R16" s="167"/>
      <c r="S16" s="169"/>
      <c r="T16" s="167"/>
      <c r="U16" s="167"/>
      <c r="V16" s="170"/>
      <c r="W16" s="169"/>
      <c r="X16" s="167"/>
      <c r="Y16" s="99"/>
      <c r="Z16" s="96"/>
      <c r="AA16" s="99"/>
      <c r="AB16" s="99"/>
      <c r="AC16" s="16"/>
      <c r="AD16" s="96"/>
      <c r="AE16" s="99"/>
      <c r="AF16" s="99"/>
      <c r="AG16" s="113"/>
      <c r="AH16" s="26"/>
      <c r="AI16" s="16"/>
      <c r="AJ16" s="16"/>
      <c r="AK16" s="96"/>
      <c r="AL16" s="99"/>
      <c r="AM16" s="99"/>
      <c r="AN16" s="96"/>
      <c r="AO16" s="99"/>
      <c r="AP16" s="99"/>
      <c r="AQ16" s="96"/>
      <c r="AR16" s="99"/>
      <c r="AS16" s="99"/>
      <c r="AT16" s="96"/>
      <c r="AU16" s="99"/>
      <c r="AV16" s="99"/>
      <c r="AW16" s="93"/>
      <c r="AX16" s="113"/>
      <c r="AY16" s="113"/>
      <c r="AZ16" s="93"/>
      <c r="BA16" s="62"/>
      <c r="BB16" s="113"/>
      <c r="BC16" s="113"/>
      <c r="BD16" s="113"/>
      <c r="BE16" s="113"/>
      <c r="BF16" s="93"/>
      <c r="BG16" s="93"/>
      <c r="BH16" s="170"/>
      <c r="BI16" s="183"/>
      <c r="BJ16" s="183"/>
      <c r="BK16" s="93"/>
      <c r="BL16" s="93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93"/>
      <c r="BX16" s="93"/>
      <c r="BY16" s="93"/>
      <c r="BZ16" s="93"/>
      <c r="CA16" s="93"/>
      <c r="CB16" s="93"/>
      <c r="CC16" s="113"/>
      <c r="CD16" s="93"/>
      <c r="CE16" s="113"/>
      <c r="CF16" s="113"/>
      <c r="CG16" s="93"/>
      <c r="CH16" s="113"/>
      <c r="CI16" s="113"/>
      <c r="CJ16" s="113"/>
      <c r="CK16" s="93"/>
      <c r="CL16" s="112"/>
      <c r="CM16" s="112"/>
      <c r="CN16" s="93"/>
      <c r="CO16" s="93"/>
      <c r="CP16" s="112"/>
      <c r="CQ16" s="120"/>
      <c r="CR16" s="93"/>
      <c r="CS16" s="93"/>
      <c r="CT16" s="113"/>
      <c r="CU16" s="36"/>
      <c r="CV16" s="36"/>
      <c r="CW16" s="36"/>
      <c r="CX16" s="36"/>
      <c r="CY16" s="36"/>
      <c r="CZ16" s="36"/>
      <c r="DA16" s="36"/>
    </row>
    <row r="17" spans="1:101" x14ac:dyDescent="0.2">
      <c r="A17" s="48">
        <v>129</v>
      </c>
      <c r="B17" s="171"/>
      <c r="C17" s="171"/>
      <c r="D17" s="171">
        <f t="shared" ref="D17" si="0">B17*C17</f>
        <v>0</v>
      </c>
      <c r="E17" s="171"/>
      <c r="F17" s="171"/>
      <c r="G17" s="171">
        <f t="shared" ref="G17" si="1">E17*F17</f>
        <v>0</v>
      </c>
      <c r="H17" s="171"/>
      <c r="I17" s="171"/>
      <c r="J17" s="171">
        <f t="shared" ref="J17" si="2">H17*I17</f>
        <v>0</v>
      </c>
      <c r="K17" s="171"/>
      <c r="L17" s="171"/>
      <c r="M17" s="171">
        <f t="shared" ref="M17" si="3">K17*L17</f>
        <v>0</v>
      </c>
      <c r="N17" s="171">
        <v>1</v>
      </c>
      <c r="O17" s="171">
        <v>1700</v>
      </c>
      <c r="P17" s="171">
        <f t="shared" ref="P17" si="4">N17*O17</f>
        <v>1700</v>
      </c>
      <c r="Q17" s="172">
        <v>110.3</v>
      </c>
      <c r="R17" s="173">
        <v>30.84</v>
      </c>
      <c r="S17" s="172">
        <v>195.1</v>
      </c>
      <c r="T17" s="174">
        <v>26.34</v>
      </c>
      <c r="U17" s="174">
        <f t="shared" ref="U17" si="5">SUM(R17+T17)*12</f>
        <v>686.16</v>
      </c>
      <c r="V17" s="171">
        <v>129</v>
      </c>
      <c r="W17" s="171">
        <v>1160.49</v>
      </c>
      <c r="X17" s="175">
        <f t="shared" ref="X17" si="6">W17*12</f>
        <v>13925.880000000001</v>
      </c>
      <c r="Y17" s="21" t="e">
        <f>#REF!*#REF!*12</f>
        <v>#REF!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>
        <f t="shared" ref="AM17" si="7">AL17*AK17*12</f>
        <v>0</v>
      </c>
      <c r="AN17" s="17"/>
      <c r="AO17" s="17"/>
      <c r="AP17" s="17">
        <f t="shared" ref="AP17" si="8">AO17*AN17*12</f>
        <v>0</v>
      </c>
      <c r="AQ17" s="17"/>
      <c r="AR17" s="17"/>
      <c r="AS17" s="17">
        <f t="shared" ref="AS17" si="9">AR17*AQ17*12</f>
        <v>0</v>
      </c>
      <c r="AT17" s="17"/>
      <c r="AU17" s="17"/>
      <c r="AV17" s="17">
        <f t="shared" ref="AV17" si="10">AU17*AT17*12</f>
        <v>0</v>
      </c>
      <c r="AW17" s="21">
        <v>700</v>
      </c>
      <c r="AX17" s="21"/>
      <c r="AY17" s="21">
        <v>300</v>
      </c>
      <c r="AZ17" s="61">
        <v>2669</v>
      </c>
      <c r="BA17" s="17">
        <v>2224</v>
      </c>
      <c r="BB17" s="21">
        <v>130</v>
      </c>
      <c r="BC17" s="21">
        <v>550</v>
      </c>
      <c r="BD17" s="21">
        <v>80</v>
      </c>
      <c r="BE17" s="21">
        <f t="shared" ref="BE17" si="11">SUM(BB17+BC17+BD17)*1.07</f>
        <v>813.2</v>
      </c>
      <c r="BF17" s="21"/>
      <c r="BG17" s="21"/>
      <c r="BH17" s="184">
        <v>30000</v>
      </c>
      <c r="BI17" s="184">
        <v>2500</v>
      </c>
      <c r="BJ17" s="184">
        <v>0</v>
      </c>
      <c r="BK17" s="21"/>
      <c r="BL17" s="21"/>
      <c r="BM17" s="21"/>
      <c r="BN17" s="21">
        <v>2000</v>
      </c>
      <c r="BO17" s="21">
        <v>500</v>
      </c>
      <c r="BP17" s="21">
        <v>600</v>
      </c>
      <c r="BQ17" s="21">
        <v>200</v>
      </c>
      <c r="BR17" s="21">
        <v>500</v>
      </c>
      <c r="BS17" s="21"/>
      <c r="BT17" s="21"/>
      <c r="BU17" s="21"/>
      <c r="BV17" s="21"/>
      <c r="BW17" s="21"/>
      <c r="BX17" s="21"/>
      <c r="BY17" s="21"/>
      <c r="BZ17" s="21">
        <v>10000</v>
      </c>
      <c r="CA17" s="21"/>
      <c r="CB17" s="21"/>
      <c r="CC17" s="17">
        <v>129</v>
      </c>
      <c r="CD17" s="17">
        <v>2</v>
      </c>
      <c r="CE17" s="21">
        <v>64.45</v>
      </c>
      <c r="CF17" s="21">
        <f t="shared" ref="CF17" si="12">CD17*CE17*12</f>
        <v>1546.8000000000002</v>
      </c>
      <c r="CG17" s="21">
        <v>1</v>
      </c>
      <c r="CH17" s="21">
        <v>3.48</v>
      </c>
      <c r="CI17" s="21">
        <f t="shared" ref="CI17" si="13">CG17*CH17*12</f>
        <v>41.76</v>
      </c>
      <c r="CJ17" s="21">
        <v>100</v>
      </c>
      <c r="CK17" s="17"/>
      <c r="CL17" s="21"/>
      <c r="CM17" s="21">
        <f t="shared" ref="CM17" si="14">CK17*CL17*12</f>
        <v>0</v>
      </c>
      <c r="CN17" s="21">
        <v>1</v>
      </c>
      <c r="CO17" s="21">
        <v>220</v>
      </c>
      <c r="CP17" s="21">
        <f t="shared" ref="CP17" si="15">CN17*CO17*12</f>
        <v>2640</v>
      </c>
      <c r="CQ17" s="21">
        <f t="shared" ref="CQ17" si="16">CP17+CM17+CF17+CJ17+CI17</f>
        <v>4328.5600000000004</v>
      </c>
      <c r="CR17" s="50">
        <f t="shared" ref="CR17" si="17">CQ17+BS17+BP17+BO17+BN17+BK17+BJ17+BI17+BH17+BG17+BF17+BE17+AZ17+AY17+AX17+AW17+AV17+AS17+AP17+AM17+X17+U17+P17+M17+J17+G17+D17+BL17+BM17+BQ17+BR17+BT17+BU17+BV17+BW17+BX17+BY17+BZ17+CB17+CA17</f>
        <v>71422.8</v>
      </c>
      <c r="CS17" s="37">
        <v>71423</v>
      </c>
      <c r="CT17" s="17">
        <v>129</v>
      </c>
      <c r="CU17" s="36"/>
      <c r="CV17" s="36"/>
      <c r="CW17" s="36"/>
    </row>
    <row r="18" spans="1:101" x14ac:dyDescent="0.2">
      <c r="A18" s="48" t="s">
        <v>1</v>
      </c>
      <c r="B18" s="171">
        <f>SUM(B17:B17)</f>
        <v>0</v>
      </c>
      <c r="C18" s="171"/>
      <c r="D18" s="171">
        <f>SUM(D17:D17)</f>
        <v>0</v>
      </c>
      <c r="E18" s="171">
        <f>SUM(E17:E17)</f>
        <v>0</v>
      </c>
      <c r="F18" s="171"/>
      <c r="G18" s="171">
        <f>SUM(G17:G17)</f>
        <v>0</v>
      </c>
      <c r="H18" s="171">
        <f>SUM(H17:H17)</f>
        <v>0</v>
      </c>
      <c r="I18" s="171"/>
      <c r="J18" s="171">
        <f>SUM(J17:J17)</f>
        <v>0</v>
      </c>
      <c r="K18" s="171">
        <f>SUM(K17:K17)</f>
        <v>0</v>
      </c>
      <c r="L18" s="171"/>
      <c r="M18" s="171">
        <f>SUM(M17:M17)</f>
        <v>0</v>
      </c>
      <c r="N18" s="171">
        <f>SUM(N17:N17)</f>
        <v>1</v>
      </c>
      <c r="O18" s="171"/>
      <c r="P18" s="171">
        <f t="shared" ref="P18:U18" si="18">SUM(P17:P17)</f>
        <v>1700</v>
      </c>
      <c r="Q18" s="171">
        <f t="shared" si="18"/>
        <v>110.3</v>
      </c>
      <c r="R18" s="171">
        <f t="shared" si="18"/>
        <v>30.84</v>
      </c>
      <c r="S18" s="176">
        <f t="shared" si="18"/>
        <v>195.1</v>
      </c>
      <c r="T18" s="171">
        <f t="shared" si="18"/>
        <v>26.34</v>
      </c>
      <c r="U18" s="177">
        <f t="shared" si="18"/>
        <v>686.16</v>
      </c>
      <c r="V18" s="171" t="s">
        <v>1</v>
      </c>
      <c r="W18" s="171">
        <f>SUM(W17:W17)</f>
        <v>1160.49</v>
      </c>
      <c r="X18" s="177">
        <f>SUM(X17:X17)</f>
        <v>13925.880000000001</v>
      </c>
      <c r="Y18" s="17" t="e">
        <f>SUM(Y17:Y17)</f>
        <v>#REF!</v>
      </c>
      <c r="Z18" s="17">
        <f>SUM(Z17:Z17)</f>
        <v>0</v>
      </c>
      <c r="AA18" s="17"/>
      <c r="AB18" s="17">
        <f>SUM(AB17:AB17)</f>
        <v>0</v>
      </c>
      <c r="AC18" s="17"/>
      <c r="AD18" s="17">
        <f>SUM(AD17:AD17)</f>
        <v>0</v>
      </c>
      <c r="AE18" s="17"/>
      <c r="AF18" s="17">
        <f>SUM(AF17:AF17)</f>
        <v>0</v>
      </c>
      <c r="AG18" s="17">
        <f>SUM(AG17:AG17)</f>
        <v>0</v>
      </c>
      <c r="AH18" s="17"/>
      <c r="AI18" s="17"/>
      <c r="AJ18" s="17"/>
      <c r="AK18" s="17">
        <f>SUM(AK17:AK17)</f>
        <v>0</v>
      </c>
      <c r="AL18" s="17"/>
      <c r="AM18" s="17">
        <f>SUM(AM17:AM17)</f>
        <v>0</v>
      </c>
      <c r="AN18" s="17">
        <f>SUM(AN17:AN17)</f>
        <v>0</v>
      </c>
      <c r="AO18" s="17"/>
      <c r="AP18" s="17">
        <f>SUM(AP17:AP17)</f>
        <v>0</v>
      </c>
      <c r="AQ18" s="17">
        <f>SUM(AQ17:AQ17)</f>
        <v>0</v>
      </c>
      <c r="AR18" s="17"/>
      <c r="AS18" s="17">
        <f>SUM(AS17:AS17)</f>
        <v>0</v>
      </c>
      <c r="AT18" s="17">
        <f>SUM(AT17:AT17)</f>
        <v>0</v>
      </c>
      <c r="AU18" s="17"/>
      <c r="AV18" s="17">
        <f t="shared" ref="AV18:CB18" si="19">SUM(AV17:AV17)</f>
        <v>0</v>
      </c>
      <c r="AW18" s="17">
        <f t="shared" si="19"/>
        <v>700</v>
      </c>
      <c r="AX18" s="17">
        <f t="shared" si="19"/>
        <v>0</v>
      </c>
      <c r="AY18" s="17">
        <f t="shared" si="19"/>
        <v>300</v>
      </c>
      <c r="AZ18" s="17">
        <f t="shared" si="19"/>
        <v>2669</v>
      </c>
      <c r="BA18" s="17">
        <f t="shared" si="19"/>
        <v>2224</v>
      </c>
      <c r="BB18" s="17">
        <f t="shared" si="19"/>
        <v>130</v>
      </c>
      <c r="BC18" s="17">
        <f t="shared" si="19"/>
        <v>550</v>
      </c>
      <c r="BD18" s="17">
        <f t="shared" si="19"/>
        <v>80</v>
      </c>
      <c r="BE18" s="17">
        <f t="shared" si="19"/>
        <v>813.2</v>
      </c>
      <c r="BF18" s="17">
        <f t="shared" si="19"/>
        <v>0</v>
      </c>
      <c r="BG18" s="17">
        <f t="shared" si="19"/>
        <v>0</v>
      </c>
      <c r="BH18" s="171">
        <f t="shared" si="19"/>
        <v>30000</v>
      </c>
      <c r="BI18" s="171">
        <f t="shared" si="19"/>
        <v>2500</v>
      </c>
      <c r="BJ18" s="171">
        <f t="shared" si="19"/>
        <v>0</v>
      </c>
      <c r="BK18" s="17">
        <f t="shared" si="19"/>
        <v>0</v>
      </c>
      <c r="BL18" s="17">
        <f t="shared" si="19"/>
        <v>0</v>
      </c>
      <c r="BM18" s="17">
        <f t="shared" si="19"/>
        <v>0</v>
      </c>
      <c r="BN18" s="17">
        <f t="shared" si="19"/>
        <v>2000</v>
      </c>
      <c r="BO18" s="17">
        <f t="shared" si="19"/>
        <v>500</v>
      </c>
      <c r="BP18" s="17">
        <f t="shared" si="19"/>
        <v>600</v>
      </c>
      <c r="BQ18" s="17">
        <f t="shared" si="19"/>
        <v>200</v>
      </c>
      <c r="BR18" s="17">
        <f t="shared" si="19"/>
        <v>500</v>
      </c>
      <c r="BS18" s="17">
        <f t="shared" si="19"/>
        <v>0</v>
      </c>
      <c r="BT18" s="17">
        <f t="shared" si="19"/>
        <v>0</v>
      </c>
      <c r="BU18" s="17">
        <f t="shared" si="19"/>
        <v>0</v>
      </c>
      <c r="BV18" s="17">
        <f t="shared" si="19"/>
        <v>0</v>
      </c>
      <c r="BW18" s="17">
        <f t="shared" si="19"/>
        <v>0</v>
      </c>
      <c r="BX18" s="17">
        <f t="shared" si="19"/>
        <v>0</v>
      </c>
      <c r="BY18" s="17">
        <f t="shared" si="19"/>
        <v>0</v>
      </c>
      <c r="BZ18" s="17">
        <f t="shared" si="19"/>
        <v>10000</v>
      </c>
      <c r="CA18" s="17">
        <f t="shared" si="19"/>
        <v>0</v>
      </c>
      <c r="CB18" s="17">
        <f t="shared" si="19"/>
        <v>0</v>
      </c>
      <c r="CC18" s="17" t="s">
        <v>1</v>
      </c>
      <c r="CD18" s="17">
        <f>SUM(CD17:CD17)</f>
        <v>2</v>
      </c>
      <c r="CE18" s="17"/>
      <c r="CF18" s="17">
        <f>SUM(CF17:CF17)</f>
        <v>1546.8000000000002</v>
      </c>
      <c r="CG18" s="17">
        <f>SUM(CG17:CG17)</f>
        <v>1</v>
      </c>
      <c r="CH18" s="17"/>
      <c r="CI18" s="17">
        <f>SUM(CI17:CI17)</f>
        <v>41.76</v>
      </c>
      <c r="CJ18" s="17">
        <f>SUM(CJ17:CJ17)</f>
        <v>100</v>
      </c>
      <c r="CK18" s="17">
        <f>SUM(CK17:CK17)</f>
        <v>0</v>
      </c>
      <c r="CL18" s="17"/>
      <c r="CM18" s="17">
        <f>SUM(CM17:CM17)</f>
        <v>0</v>
      </c>
      <c r="CN18" s="17">
        <f>SUM(CN17:CN17)</f>
        <v>1</v>
      </c>
      <c r="CO18" s="17"/>
      <c r="CP18" s="17">
        <f>SUM(CP17:CP17)</f>
        <v>2640</v>
      </c>
      <c r="CQ18" s="17">
        <f>SUM(CQ17:CQ17)</f>
        <v>4328.5600000000004</v>
      </c>
      <c r="CR18" s="28">
        <f>SUM(CR17:CR17)</f>
        <v>71422.8</v>
      </c>
      <c r="CS18" s="28">
        <f>SUM(CS17:CS17)</f>
        <v>71423</v>
      </c>
      <c r="CT18" s="17" t="s">
        <v>1</v>
      </c>
      <c r="CU18" s="36"/>
      <c r="CV18" s="36"/>
      <c r="CW18" s="36"/>
    </row>
    <row r="19" spans="1:101" x14ac:dyDescent="0.2">
      <c r="A19" s="15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>
        <v>1783.28</v>
      </c>
      <c r="S19" s="178"/>
      <c r="T19" s="178">
        <v>2246.58</v>
      </c>
      <c r="U19" s="179"/>
      <c r="V19" s="178"/>
      <c r="W19" s="178"/>
      <c r="X19" s="179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78"/>
      <c r="BI19" s="178"/>
      <c r="BJ19" s="17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39"/>
      <c r="CR19" s="39"/>
    </row>
  </sheetData>
  <mergeCells count="114">
    <mergeCell ref="CS12:CS16"/>
    <mergeCell ref="CT12:CT16"/>
    <mergeCell ref="AX13:AX16"/>
    <mergeCell ref="BG12:BG16"/>
    <mergeCell ref="AZ12:AZ16"/>
    <mergeCell ref="BB12:BD13"/>
    <mergeCell ref="BD14:BD16"/>
    <mergeCell ref="BE12:BE16"/>
    <mergeCell ref="BF12:BF16"/>
    <mergeCell ref="BB14:BB16"/>
    <mergeCell ref="BI12:BI16"/>
    <mergeCell ref="BC14:BC16"/>
    <mergeCell ref="CC12:CC16"/>
    <mergeCell ref="BP12:BP16"/>
    <mergeCell ref="BS12:BS16"/>
    <mergeCell ref="BO12:BO16"/>
    <mergeCell ref="BQ12:BQ16"/>
    <mergeCell ref="BR12:BR16"/>
    <mergeCell ref="CR12:CR16"/>
    <mergeCell ref="CD14:CF14"/>
    <mergeCell ref="CF15:CF16"/>
    <mergeCell ref="CD15:CD16"/>
    <mergeCell ref="CE15:CE16"/>
    <mergeCell ref="CK14:CM14"/>
    <mergeCell ref="AY13:AY16"/>
    <mergeCell ref="AW12:AW16"/>
    <mergeCell ref="AQ12:AS13"/>
    <mergeCell ref="AS14:AS16"/>
    <mergeCell ref="AV14:AV16"/>
    <mergeCell ref="BN12:BN16"/>
    <mergeCell ref="BJ12:BJ16"/>
    <mergeCell ref="BL12:BL16"/>
    <mergeCell ref="BM12:BM16"/>
    <mergeCell ref="CQ12:CQ16"/>
    <mergeCell ref="H14:H16"/>
    <mergeCell ref="I14:I16"/>
    <mergeCell ref="J14:J16"/>
    <mergeCell ref="BK12:BK16"/>
    <mergeCell ref="AO14:AO16"/>
    <mergeCell ref="Q14:Q16"/>
    <mergeCell ref="S13:T13"/>
    <mergeCell ref="AP14:AP16"/>
    <mergeCell ref="AD14:AD16"/>
    <mergeCell ref="AE14:AE16"/>
    <mergeCell ref="Y14:Y16"/>
    <mergeCell ref="BH12:BH16"/>
    <mergeCell ref="Z14:Z16"/>
    <mergeCell ref="AF14:AF16"/>
    <mergeCell ref="AT14:AT16"/>
    <mergeCell ref="AG12:AG16"/>
    <mergeCell ref="AT12:AV13"/>
    <mergeCell ref="AU14:AU16"/>
    <mergeCell ref="H12:J13"/>
    <mergeCell ref="Z12:AB13"/>
    <mergeCell ref="AN14:AN16"/>
    <mergeCell ref="AQ14:AQ16"/>
    <mergeCell ref="AR14:AR16"/>
    <mergeCell ref="A12:A16"/>
    <mergeCell ref="B14:B16"/>
    <mergeCell ref="C14:C16"/>
    <mergeCell ref="D14:D16"/>
    <mergeCell ref="B12:D13"/>
    <mergeCell ref="E12:G13"/>
    <mergeCell ref="E14:E16"/>
    <mergeCell ref="F14:F16"/>
    <mergeCell ref="G14:G16"/>
    <mergeCell ref="AD12:AF13"/>
    <mergeCell ref="AK12:AM13"/>
    <mergeCell ref="AK14:AK16"/>
    <mergeCell ref="AL14:AL16"/>
    <mergeCell ref="AM14:AM16"/>
    <mergeCell ref="W14:W16"/>
    <mergeCell ref="X14:X16"/>
    <mergeCell ref="Q12:U12"/>
    <mergeCell ref="R14:R16"/>
    <mergeCell ref="T14:T16"/>
    <mergeCell ref="Q13:R13"/>
    <mergeCell ref="CD12:CP13"/>
    <mergeCell ref="CP15:CP16"/>
    <mergeCell ref="CK15:CK16"/>
    <mergeCell ref="CG15:CG16"/>
    <mergeCell ref="CH15:CH16"/>
    <mergeCell ref="CG14:CI14"/>
    <mergeCell ref="CI15:CI16"/>
    <mergeCell ref="CO15:CO16"/>
    <mergeCell ref="CN15:CN16"/>
    <mergeCell ref="CJ14:CJ16"/>
    <mergeCell ref="CN14:CP14"/>
    <mergeCell ref="CL15:CL16"/>
    <mergeCell ref="CM15:CM16"/>
    <mergeCell ref="BY12:BY16"/>
    <mergeCell ref="BZ12:BZ16"/>
    <mergeCell ref="CB12:CB16"/>
    <mergeCell ref="CA12:CA16"/>
    <mergeCell ref="BT12:BT16"/>
    <mergeCell ref="BU12:BU16"/>
    <mergeCell ref="BV12:BV16"/>
    <mergeCell ref="BW12:BW16"/>
    <mergeCell ref="K14:K16"/>
    <mergeCell ref="L14:L16"/>
    <mergeCell ref="M14:M16"/>
    <mergeCell ref="N12:P13"/>
    <mergeCell ref="N14:N16"/>
    <mergeCell ref="O14:O16"/>
    <mergeCell ref="P14:P16"/>
    <mergeCell ref="K12:M13"/>
    <mergeCell ref="BX12:BX16"/>
    <mergeCell ref="AA14:AA16"/>
    <mergeCell ref="AB14:AB16"/>
    <mergeCell ref="W12:X13"/>
    <mergeCell ref="S14:S16"/>
    <mergeCell ref="U14:U16"/>
    <mergeCell ref="V12:V16"/>
    <mergeCell ref="AN12:AP13"/>
  </mergeCells>
  <phoneticPr fontId="0" type="noConversion"/>
  <pageMargins left="0.75" right="0.75" top="1" bottom="1" header="0.5" footer="0.5"/>
  <pageSetup paperSize="9" scale="59" orientation="landscape" r:id="rId1"/>
  <headerFooter alignWithMargins="0"/>
  <colBreaks count="3" manualBreakCount="3">
    <brk id="21" max="52" man="1"/>
    <brk id="57" max="52" man="1"/>
    <brk id="80" max="4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0"/>
  <sheetViews>
    <sheetView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41" sqref="G41"/>
    </sheetView>
  </sheetViews>
  <sheetFormatPr defaultRowHeight="12.75" x14ac:dyDescent="0.2"/>
  <cols>
    <col min="1" max="1" width="11.7109375" customWidth="1"/>
    <col min="2" max="3" width="6.7109375" customWidth="1"/>
    <col min="4" max="4" width="8.7109375" customWidth="1"/>
    <col min="5" max="6" width="6.7109375" customWidth="1"/>
    <col min="7" max="7" width="8.28515625" customWidth="1"/>
    <col min="8" max="8" width="6.7109375" customWidth="1"/>
    <col min="9" max="10" width="7.7109375" customWidth="1"/>
    <col min="11" max="17" width="6.7109375" customWidth="1"/>
    <col min="18" max="18" width="7.5703125" customWidth="1"/>
    <col min="19" max="19" width="7.7109375" customWidth="1"/>
    <col min="20" max="24" width="6.7109375" customWidth="1"/>
    <col min="25" max="25" width="9" customWidth="1"/>
    <col min="26" max="32" width="6.7109375" customWidth="1"/>
    <col min="33" max="33" width="7.7109375" customWidth="1"/>
    <col min="34" max="34" width="7.42578125" customWidth="1"/>
    <col min="35" max="45" width="6.7109375" customWidth="1"/>
    <col min="46" max="46" width="8" customWidth="1"/>
    <col min="47" max="50" width="6.7109375" customWidth="1"/>
    <col min="51" max="51" width="7.85546875" customWidth="1"/>
    <col min="52" max="52" width="7.5703125" customWidth="1"/>
    <col min="53" max="53" width="6.7109375" customWidth="1"/>
    <col min="54" max="54" width="7.85546875" customWidth="1"/>
    <col min="55" max="55" width="8.42578125" customWidth="1"/>
    <col min="56" max="65" width="6.7109375" customWidth="1"/>
    <col min="66" max="66" width="7.42578125" customWidth="1"/>
    <col min="67" max="67" width="7.7109375" customWidth="1"/>
    <col min="68" max="68" width="6.7109375" customWidth="1"/>
    <col min="69" max="69" width="7.85546875" customWidth="1"/>
    <col min="70" max="70" width="9" customWidth="1"/>
    <col min="71" max="79" width="6.7109375" customWidth="1"/>
    <col min="80" max="80" width="9.7109375" customWidth="1"/>
    <col min="81" max="82" width="10.5703125" customWidth="1"/>
    <col min="83" max="83" width="9.5703125" bestFit="1" customWidth="1"/>
  </cols>
  <sheetData>
    <row r="1" spans="1:95" x14ac:dyDescent="0.2">
      <c r="B1" s="78" t="s">
        <v>168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3"/>
      <c r="U1" s="73"/>
    </row>
    <row r="2" spans="1:95" x14ac:dyDescent="0.2"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3"/>
      <c r="U2" s="73"/>
      <c r="BA2" s="24"/>
    </row>
    <row r="3" spans="1:95" x14ac:dyDescent="0.2">
      <c r="B3" s="7"/>
      <c r="C3" s="7"/>
      <c r="D3" s="7"/>
    </row>
    <row r="4" spans="1:95" ht="9" customHeight="1" x14ac:dyDescent="0.2"/>
    <row r="5" spans="1:95" ht="12.75" customHeight="1" x14ac:dyDescent="0.2">
      <c r="A5" s="127" t="s">
        <v>5</v>
      </c>
      <c r="B5" s="100" t="s">
        <v>70</v>
      </c>
      <c r="C5" s="85"/>
      <c r="D5" s="86"/>
      <c r="E5" s="67" t="s">
        <v>71</v>
      </c>
      <c r="F5" s="68"/>
      <c r="G5" s="69"/>
      <c r="H5" s="100" t="s">
        <v>72</v>
      </c>
      <c r="I5" s="85"/>
      <c r="J5" s="86"/>
      <c r="K5" s="100" t="s">
        <v>73</v>
      </c>
      <c r="L5" s="85"/>
      <c r="M5" s="86"/>
      <c r="N5" s="100" t="s">
        <v>79</v>
      </c>
      <c r="O5" s="85"/>
      <c r="P5" s="86"/>
      <c r="Q5" s="100" t="s">
        <v>78</v>
      </c>
      <c r="R5" s="85"/>
      <c r="S5" s="86"/>
      <c r="T5" s="100" t="s">
        <v>77</v>
      </c>
      <c r="U5" s="85"/>
      <c r="V5" s="86"/>
      <c r="W5" s="100" t="s">
        <v>76</v>
      </c>
      <c r="X5" s="85"/>
      <c r="Y5" s="86"/>
      <c r="Z5" s="100" t="s">
        <v>75</v>
      </c>
      <c r="AA5" s="85"/>
      <c r="AB5" s="86"/>
      <c r="AC5" s="100" t="s">
        <v>74</v>
      </c>
      <c r="AD5" s="85"/>
      <c r="AE5" s="86"/>
      <c r="AF5" s="100" t="s">
        <v>69</v>
      </c>
      <c r="AG5" s="85"/>
      <c r="AH5" s="86"/>
      <c r="AI5" s="100" t="s">
        <v>68</v>
      </c>
      <c r="AJ5" s="85"/>
      <c r="AK5" s="86"/>
      <c r="AL5" s="100" t="s">
        <v>67</v>
      </c>
      <c r="AM5" s="85"/>
      <c r="AN5" s="86"/>
      <c r="AO5" s="100" t="s">
        <v>66</v>
      </c>
      <c r="AP5" s="85"/>
      <c r="AQ5" s="86"/>
      <c r="AR5" s="100" t="s">
        <v>64</v>
      </c>
      <c r="AS5" s="85"/>
      <c r="AT5" s="86"/>
      <c r="AU5" s="100" t="s">
        <v>65</v>
      </c>
      <c r="AV5" s="85"/>
      <c r="AW5" s="86"/>
      <c r="AX5" s="100" t="s">
        <v>63</v>
      </c>
      <c r="AY5" s="85"/>
      <c r="AZ5" s="86"/>
      <c r="BA5" s="100" t="s">
        <v>62</v>
      </c>
      <c r="BB5" s="85"/>
      <c r="BC5" s="86"/>
      <c r="BD5" s="100" t="s">
        <v>10</v>
      </c>
      <c r="BE5" s="85"/>
      <c r="BF5" s="86"/>
      <c r="BG5" s="100" t="s">
        <v>61</v>
      </c>
      <c r="BH5" s="85"/>
      <c r="BI5" s="86"/>
      <c r="BJ5" s="100" t="s">
        <v>13</v>
      </c>
      <c r="BK5" s="85"/>
      <c r="BL5" s="86"/>
      <c r="BM5" s="100" t="s">
        <v>14</v>
      </c>
      <c r="BN5" s="85"/>
      <c r="BO5" s="86"/>
      <c r="BP5" s="100" t="s">
        <v>15</v>
      </c>
      <c r="BQ5" s="85"/>
      <c r="BR5" s="86"/>
      <c r="BS5" s="100" t="s">
        <v>59</v>
      </c>
      <c r="BT5" s="85"/>
      <c r="BU5" s="86"/>
      <c r="BV5" s="100" t="s">
        <v>80</v>
      </c>
      <c r="BW5" s="85"/>
      <c r="BX5" s="86"/>
      <c r="BY5" s="100" t="s">
        <v>81</v>
      </c>
      <c r="BZ5" s="85"/>
      <c r="CA5" s="86"/>
      <c r="CB5" s="91" t="s">
        <v>91</v>
      </c>
      <c r="CC5" s="91" t="s">
        <v>41</v>
      </c>
      <c r="CD5" s="91" t="s">
        <v>60</v>
      </c>
      <c r="CE5" s="35"/>
      <c r="CF5" s="35"/>
      <c r="CG5" s="35"/>
      <c r="CH5" s="35"/>
      <c r="CI5" s="36"/>
      <c r="CJ5" s="36"/>
      <c r="CK5" s="36"/>
      <c r="CL5" s="36"/>
      <c r="CM5" s="36"/>
    </row>
    <row r="6" spans="1:95" ht="36" customHeight="1" x14ac:dyDescent="0.2">
      <c r="A6" s="82"/>
      <c r="B6" s="87"/>
      <c r="C6" s="88"/>
      <c r="D6" s="89"/>
      <c r="E6" s="70"/>
      <c r="F6" s="71"/>
      <c r="G6" s="72"/>
      <c r="H6" s="87"/>
      <c r="I6" s="88"/>
      <c r="J6" s="89"/>
      <c r="K6" s="87"/>
      <c r="L6" s="88"/>
      <c r="M6" s="89"/>
      <c r="N6" s="87"/>
      <c r="O6" s="88"/>
      <c r="P6" s="89"/>
      <c r="Q6" s="87"/>
      <c r="R6" s="88"/>
      <c r="S6" s="89"/>
      <c r="T6" s="87"/>
      <c r="U6" s="88"/>
      <c r="V6" s="89"/>
      <c r="W6" s="87"/>
      <c r="X6" s="88"/>
      <c r="Y6" s="89"/>
      <c r="Z6" s="87"/>
      <c r="AA6" s="88"/>
      <c r="AB6" s="89"/>
      <c r="AC6" s="87"/>
      <c r="AD6" s="88"/>
      <c r="AE6" s="89"/>
      <c r="AF6" s="87"/>
      <c r="AG6" s="88"/>
      <c r="AH6" s="89"/>
      <c r="AI6" s="87"/>
      <c r="AJ6" s="88"/>
      <c r="AK6" s="89"/>
      <c r="AL6" s="87"/>
      <c r="AM6" s="88"/>
      <c r="AN6" s="89"/>
      <c r="AO6" s="87"/>
      <c r="AP6" s="88"/>
      <c r="AQ6" s="89"/>
      <c r="AR6" s="87"/>
      <c r="AS6" s="88"/>
      <c r="AT6" s="89"/>
      <c r="AU6" s="87"/>
      <c r="AV6" s="88"/>
      <c r="AW6" s="89"/>
      <c r="AX6" s="87"/>
      <c r="AY6" s="88"/>
      <c r="AZ6" s="89"/>
      <c r="BA6" s="87"/>
      <c r="BB6" s="88"/>
      <c r="BC6" s="89"/>
      <c r="BD6" s="87"/>
      <c r="BE6" s="88"/>
      <c r="BF6" s="89"/>
      <c r="BG6" s="87"/>
      <c r="BH6" s="88"/>
      <c r="BI6" s="89"/>
      <c r="BJ6" s="87"/>
      <c r="BK6" s="88"/>
      <c r="BL6" s="89"/>
      <c r="BM6" s="87"/>
      <c r="BN6" s="88"/>
      <c r="BO6" s="89"/>
      <c r="BP6" s="87"/>
      <c r="BQ6" s="88"/>
      <c r="BR6" s="89"/>
      <c r="BS6" s="87"/>
      <c r="BT6" s="88"/>
      <c r="BU6" s="89"/>
      <c r="BV6" s="87"/>
      <c r="BW6" s="88"/>
      <c r="BX6" s="89"/>
      <c r="BY6" s="87"/>
      <c r="BZ6" s="88"/>
      <c r="CA6" s="89"/>
      <c r="CB6" s="93"/>
      <c r="CC6" s="93"/>
      <c r="CD6" s="93"/>
      <c r="CE6" s="36"/>
      <c r="CF6" s="36"/>
      <c r="CG6" s="36"/>
      <c r="CH6" s="36"/>
      <c r="CI6" s="36"/>
      <c r="CJ6" s="36"/>
      <c r="CK6" s="36"/>
      <c r="CL6" s="36"/>
      <c r="CM6" s="36"/>
    </row>
    <row r="7" spans="1:95" x14ac:dyDescent="0.2">
      <c r="A7" s="83"/>
      <c r="B7" s="37" t="s">
        <v>7</v>
      </c>
      <c r="C7" s="37" t="s">
        <v>8</v>
      </c>
      <c r="D7" s="37" t="s">
        <v>11</v>
      </c>
      <c r="E7" s="37" t="s">
        <v>7</v>
      </c>
      <c r="F7" s="37" t="s">
        <v>8</v>
      </c>
      <c r="G7" s="37" t="s">
        <v>11</v>
      </c>
      <c r="H7" s="37" t="s">
        <v>7</v>
      </c>
      <c r="I7" s="37" t="s">
        <v>8</v>
      </c>
      <c r="J7" s="37" t="s">
        <v>11</v>
      </c>
      <c r="K7" s="37" t="s">
        <v>7</v>
      </c>
      <c r="L7" s="37" t="s">
        <v>8</v>
      </c>
      <c r="M7" s="37" t="s">
        <v>11</v>
      </c>
      <c r="N7" s="37" t="s">
        <v>7</v>
      </c>
      <c r="O7" s="37" t="s">
        <v>8</v>
      </c>
      <c r="P7" s="37" t="s">
        <v>11</v>
      </c>
      <c r="Q7" s="37" t="s">
        <v>7</v>
      </c>
      <c r="R7" s="37" t="s">
        <v>8</v>
      </c>
      <c r="S7" s="37" t="s">
        <v>11</v>
      </c>
      <c r="T7" s="37" t="s">
        <v>7</v>
      </c>
      <c r="U7" s="37" t="s">
        <v>8</v>
      </c>
      <c r="V7" s="37" t="s">
        <v>11</v>
      </c>
      <c r="W7" s="38" t="s">
        <v>7</v>
      </c>
      <c r="X7" s="38" t="s">
        <v>8</v>
      </c>
      <c r="Y7" s="37" t="s">
        <v>11</v>
      </c>
      <c r="Z7" s="37" t="s">
        <v>7</v>
      </c>
      <c r="AA7" s="37" t="s">
        <v>8</v>
      </c>
      <c r="AB7" s="37" t="s">
        <v>11</v>
      </c>
      <c r="AC7" s="37" t="s">
        <v>7</v>
      </c>
      <c r="AD7" s="37" t="s">
        <v>8</v>
      </c>
      <c r="AE7" s="37" t="s">
        <v>11</v>
      </c>
      <c r="AF7" s="37" t="s">
        <v>7</v>
      </c>
      <c r="AG7" s="37" t="s">
        <v>8</v>
      </c>
      <c r="AH7" s="37" t="s">
        <v>11</v>
      </c>
      <c r="AI7" s="37" t="s">
        <v>7</v>
      </c>
      <c r="AJ7" s="37" t="s">
        <v>8</v>
      </c>
      <c r="AK7" s="37" t="s">
        <v>11</v>
      </c>
      <c r="AL7" s="37" t="s">
        <v>7</v>
      </c>
      <c r="AM7" s="37" t="s">
        <v>8</v>
      </c>
      <c r="AN7" s="37" t="s">
        <v>11</v>
      </c>
      <c r="AO7" s="37" t="s">
        <v>7</v>
      </c>
      <c r="AP7" s="37" t="s">
        <v>8</v>
      </c>
      <c r="AQ7" s="37" t="s">
        <v>11</v>
      </c>
      <c r="AR7" s="37" t="s">
        <v>7</v>
      </c>
      <c r="AS7" s="37" t="s">
        <v>8</v>
      </c>
      <c r="AT7" s="37" t="s">
        <v>11</v>
      </c>
      <c r="AU7" s="37" t="s">
        <v>7</v>
      </c>
      <c r="AV7" s="37" t="s">
        <v>8</v>
      </c>
      <c r="AW7" s="37" t="s">
        <v>11</v>
      </c>
      <c r="AX7" s="37" t="s">
        <v>7</v>
      </c>
      <c r="AY7" s="37" t="s">
        <v>8</v>
      </c>
      <c r="AZ7" s="37" t="s">
        <v>11</v>
      </c>
      <c r="BA7" s="37" t="s">
        <v>7</v>
      </c>
      <c r="BB7" s="37" t="s">
        <v>8</v>
      </c>
      <c r="BC7" s="37" t="s">
        <v>11</v>
      </c>
      <c r="BD7" s="37" t="s">
        <v>7</v>
      </c>
      <c r="BE7" s="37" t="s">
        <v>8</v>
      </c>
      <c r="BF7" s="37" t="s">
        <v>11</v>
      </c>
      <c r="BG7" s="37" t="s">
        <v>7</v>
      </c>
      <c r="BH7" s="37" t="s">
        <v>8</v>
      </c>
      <c r="BI7" s="37" t="s">
        <v>11</v>
      </c>
      <c r="BJ7" s="37" t="s">
        <v>7</v>
      </c>
      <c r="BK7" s="37" t="s">
        <v>8</v>
      </c>
      <c r="BL7" s="37" t="s">
        <v>11</v>
      </c>
      <c r="BM7" s="37" t="s">
        <v>7</v>
      </c>
      <c r="BN7" s="37" t="s">
        <v>8</v>
      </c>
      <c r="BO7" s="37" t="s">
        <v>11</v>
      </c>
      <c r="BP7" s="37" t="s">
        <v>7</v>
      </c>
      <c r="BQ7" s="37" t="s">
        <v>8</v>
      </c>
      <c r="BR7" s="37" t="s">
        <v>11</v>
      </c>
      <c r="BS7" s="37" t="s">
        <v>7</v>
      </c>
      <c r="BT7" s="37" t="s">
        <v>8</v>
      </c>
      <c r="BU7" s="37" t="s">
        <v>11</v>
      </c>
      <c r="BV7" s="37" t="s">
        <v>7</v>
      </c>
      <c r="BW7" s="37" t="s">
        <v>8</v>
      </c>
      <c r="BX7" s="37" t="s">
        <v>11</v>
      </c>
      <c r="BY7" s="37" t="s">
        <v>7</v>
      </c>
      <c r="BZ7" s="37" t="s">
        <v>8</v>
      </c>
      <c r="CA7" s="37" t="s">
        <v>11</v>
      </c>
      <c r="CB7" s="37"/>
      <c r="CC7" s="37" t="s">
        <v>9</v>
      </c>
      <c r="CD7" s="37" t="s">
        <v>11</v>
      </c>
      <c r="CE7" s="36"/>
      <c r="CF7" s="36"/>
      <c r="CG7" s="36"/>
      <c r="CH7" s="36"/>
      <c r="CI7" s="36"/>
      <c r="CJ7" s="36"/>
      <c r="CK7" s="36"/>
      <c r="CL7" s="36"/>
      <c r="CM7" s="36"/>
    </row>
    <row r="8" spans="1:95" ht="15.75" x14ac:dyDescent="0.25">
      <c r="A8" s="58">
        <v>129</v>
      </c>
      <c r="B8" s="40">
        <v>3</v>
      </c>
      <c r="C8" s="40"/>
      <c r="D8" s="40">
        <f t="shared" ref="D8" si="0">B8*C8</f>
        <v>0</v>
      </c>
      <c r="E8" s="40">
        <v>3</v>
      </c>
      <c r="F8" s="40"/>
      <c r="G8" s="40">
        <f t="shared" ref="G8" si="1">E8*F8</f>
        <v>0</v>
      </c>
      <c r="H8" s="40">
        <v>1</v>
      </c>
      <c r="I8" s="40">
        <v>65.400000000000006</v>
      </c>
      <c r="J8" s="40">
        <f t="shared" ref="J8" si="2">H8*I8</f>
        <v>65.400000000000006</v>
      </c>
      <c r="K8" s="40">
        <v>3</v>
      </c>
      <c r="L8" s="40"/>
      <c r="M8" s="40">
        <f t="shared" ref="M8" si="3">K8*L8</f>
        <v>0</v>
      </c>
      <c r="N8" s="40">
        <v>2</v>
      </c>
      <c r="O8" s="40"/>
      <c r="P8" s="40">
        <f t="shared" ref="P8" si="4">N8*O8</f>
        <v>0</v>
      </c>
      <c r="Q8" s="40">
        <v>1</v>
      </c>
      <c r="R8" s="40">
        <v>50.25</v>
      </c>
      <c r="S8" s="40">
        <f t="shared" ref="S8" si="5">Q8*R8</f>
        <v>50.25</v>
      </c>
      <c r="T8" s="40">
        <v>2</v>
      </c>
      <c r="U8" s="40"/>
      <c r="V8" s="40">
        <f t="shared" ref="V8" si="6">T8*U8</f>
        <v>0</v>
      </c>
      <c r="W8" s="40">
        <v>3</v>
      </c>
      <c r="X8" s="40">
        <v>13.62</v>
      </c>
      <c r="Y8" s="40">
        <f t="shared" ref="Y8" si="7">W8*X8</f>
        <v>40.86</v>
      </c>
      <c r="Z8" s="40">
        <v>1</v>
      </c>
      <c r="AA8" s="40">
        <v>4.5</v>
      </c>
      <c r="AB8" s="40">
        <f t="shared" ref="AB8" si="8">Z8*AA8</f>
        <v>4.5</v>
      </c>
      <c r="AC8" s="40">
        <v>2</v>
      </c>
      <c r="AD8" s="40">
        <v>3.5</v>
      </c>
      <c r="AE8" s="40">
        <f t="shared" ref="AE8" si="9">AC8*AD8</f>
        <v>7</v>
      </c>
      <c r="AF8" s="40">
        <v>1</v>
      </c>
      <c r="AG8" s="40">
        <v>118.25</v>
      </c>
      <c r="AH8" s="40">
        <f t="shared" ref="AH8" si="10">AF8*AG8</f>
        <v>118.25</v>
      </c>
      <c r="AI8" s="40">
        <v>6</v>
      </c>
      <c r="AJ8" s="40"/>
      <c r="AK8" s="40">
        <f t="shared" ref="AK8" si="11">AI8*AJ8</f>
        <v>0</v>
      </c>
      <c r="AL8" s="40">
        <v>1</v>
      </c>
      <c r="AM8" s="40">
        <v>3.9</v>
      </c>
      <c r="AN8" s="40">
        <f t="shared" ref="AN8" si="12">AL8*AM8</f>
        <v>3.9</v>
      </c>
      <c r="AO8" s="40">
        <v>1</v>
      </c>
      <c r="AP8" s="40">
        <v>7.9</v>
      </c>
      <c r="AQ8" s="40">
        <f t="shared" ref="AQ8" si="13">AO8*AP8</f>
        <v>7.9</v>
      </c>
      <c r="AR8" s="40">
        <v>0.5</v>
      </c>
      <c r="AS8" s="40"/>
      <c r="AT8" s="40">
        <f t="shared" ref="AT8" si="14">AR8*AS8</f>
        <v>0</v>
      </c>
      <c r="AU8" s="40">
        <v>1</v>
      </c>
      <c r="AV8" s="40">
        <v>2.9</v>
      </c>
      <c r="AW8" s="40">
        <f t="shared" ref="AW8" si="15">AU8*AV8</f>
        <v>2.9</v>
      </c>
      <c r="AX8" s="40">
        <v>1</v>
      </c>
      <c r="AY8" s="40">
        <v>25.5</v>
      </c>
      <c r="AZ8" s="40">
        <f t="shared" ref="AZ8" si="16">AX8*AY8</f>
        <v>25.5</v>
      </c>
      <c r="BA8" s="40">
        <v>1</v>
      </c>
      <c r="BB8" s="40"/>
      <c r="BC8" s="40">
        <f t="shared" ref="BC8" si="17">BA8*BB8</f>
        <v>0</v>
      </c>
      <c r="BD8" s="40">
        <v>5</v>
      </c>
      <c r="BE8" s="40">
        <v>1</v>
      </c>
      <c r="BF8" s="40">
        <f t="shared" ref="BF8" si="18">BD8*BE8</f>
        <v>5</v>
      </c>
      <c r="BG8" s="40">
        <v>10</v>
      </c>
      <c r="BH8" s="40"/>
      <c r="BI8" s="40">
        <f t="shared" ref="BI8" si="19">BG8*BH8</f>
        <v>0</v>
      </c>
      <c r="BJ8" s="40">
        <v>15</v>
      </c>
      <c r="BK8" s="40"/>
      <c r="BL8" s="40">
        <f t="shared" ref="BL8" si="20">BJ8*BK8</f>
        <v>0</v>
      </c>
      <c r="BM8" s="40">
        <v>4</v>
      </c>
      <c r="BN8" s="40"/>
      <c r="BO8" s="40">
        <f t="shared" ref="BO8" si="21">BM8*BN8</f>
        <v>0</v>
      </c>
      <c r="BP8" s="40">
        <v>25</v>
      </c>
      <c r="BQ8" s="40"/>
      <c r="BR8" s="40">
        <f t="shared" ref="BR8" si="22">BP8*BQ8</f>
        <v>0</v>
      </c>
      <c r="BS8" s="40">
        <v>100</v>
      </c>
      <c r="BT8" s="40"/>
      <c r="BU8" s="40">
        <f t="shared" ref="BU8" si="23">BS8*BT8</f>
        <v>0</v>
      </c>
      <c r="BV8" s="40">
        <v>6</v>
      </c>
      <c r="BW8" s="40">
        <v>2</v>
      </c>
      <c r="BX8" s="40">
        <f t="shared" ref="BX8" si="24">BV8*BW8</f>
        <v>12</v>
      </c>
      <c r="BY8" s="40">
        <v>2</v>
      </c>
      <c r="BZ8" s="40">
        <v>7.5</v>
      </c>
      <c r="CA8" s="40">
        <f t="shared" ref="CA8" si="25">BY8*BZ8</f>
        <v>15</v>
      </c>
      <c r="CB8" s="40">
        <v>698.54</v>
      </c>
      <c r="CC8" s="56">
        <f t="shared" ref="CC8" si="26">CA8+BX8+BU8+BR8+BO8+BL8+BI8+BF8+BC8+AZ8+AW8+AT8+AQ8+AN8+AK8+AH8+AE8+AB8+Y8+V8+S8+P8+M8+J8+G8+D8+CB8</f>
        <v>1057</v>
      </c>
      <c r="CD8" s="45">
        <v>1057</v>
      </c>
      <c r="CE8" s="57">
        <f t="shared" ref="CE8" si="27">CD8-CC8</f>
        <v>0</v>
      </c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</row>
    <row r="9" spans="1:95" ht="15.75" x14ac:dyDescent="0.25">
      <c r="A9" s="58" t="s">
        <v>6</v>
      </c>
      <c r="B9" s="41">
        <f>SUM(B8:B8)</f>
        <v>3</v>
      </c>
      <c r="C9" s="41"/>
      <c r="D9" s="41">
        <f>SUM(D8:D8)</f>
        <v>0</v>
      </c>
      <c r="E9" s="41">
        <f>SUM(E8:E8)</f>
        <v>3</v>
      </c>
      <c r="F9" s="41"/>
      <c r="G9" s="41">
        <f>SUM(G8:G8)</f>
        <v>0</v>
      </c>
      <c r="H9" s="41">
        <f>SUM(H8:H8)</f>
        <v>1</v>
      </c>
      <c r="I9" s="41"/>
      <c r="J9" s="41">
        <f>SUM(J8:J8)</f>
        <v>65.400000000000006</v>
      </c>
      <c r="K9" s="41">
        <f>SUM(K8:K8)</f>
        <v>3</v>
      </c>
      <c r="L9" s="41"/>
      <c r="M9" s="41">
        <f>SUM(M8:M8)</f>
        <v>0</v>
      </c>
      <c r="N9" s="41">
        <f>SUM(N8:N8)</f>
        <v>2</v>
      </c>
      <c r="O9" s="41"/>
      <c r="P9" s="41">
        <f>SUM(P8:P8)</f>
        <v>0</v>
      </c>
      <c r="Q9" s="41">
        <f>SUM(Q8:Q8)</f>
        <v>1</v>
      </c>
      <c r="R9" s="41"/>
      <c r="S9" s="41">
        <f>SUM(S8:S8)</f>
        <v>50.25</v>
      </c>
      <c r="T9" s="41">
        <f>SUM(T8:T8)</f>
        <v>2</v>
      </c>
      <c r="U9" s="41"/>
      <c r="V9" s="41">
        <f>SUM(V8:V8)</f>
        <v>0</v>
      </c>
      <c r="W9" s="41">
        <f>SUM(W8:W8)</f>
        <v>3</v>
      </c>
      <c r="X9" s="41"/>
      <c r="Y9" s="41">
        <f>SUM(Y8:Y8)</f>
        <v>40.86</v>
      </c>
      <c r="Z9" s="41">
        <f>SUM(Z8:Z8)</f>
        <v>1</v>
      </c>
      <c r="AA9" s="41"/>
      <c r="AB9" s="41">
        <f>SUM(AB8:AB8)</f>
        <v>4.5</v>
      </c>
      <c r="AC9" s="41">
        <f>SUM(AC8:AC8)</f>
        <v>2</v>
      </c>
      <c r="AD9" s="41"/>
      <c r="AE9" s="41">
        <f>SUM(AE8:AE8)</f>
        <v>7</v>
      </c>
      <c r="AF9" s="41">
        <f>SUM(AF8:AF8)</f>
        <v>1</v>
      </c>
      <c r="AG9" s="41"/>
      <c r="AH9" s="41">
        <f>SUM(AH8:AH8)</f>
        <v>118.25</v>
      </c>
      <c r="AI9" s="41">
        <f>SUM(AI8:AI8)</f>
        <v>6</v>
      </c>
      <c r="AJ9" s="41"/>
      <c r="AK9" s="41">
        <f>SUM(AK8:AK8)</f>
        <v>0</v>
      </c>
      <c r="AL9" s="41">
        <f>SUM(AL8:AL8)</f>
        <v>1</v>
      </c>
      <c r="AM9" s="41"/>
      <c r="AN9" s="41">
        <f>SUM(AN8:AN8)</f>
        <v>3.9</v>
      </c>
      <c r="AO9" s="41">
        <f>SUM(AO8:AO8)</f>
        <v>1</v>
      </c>
      <c r="AP9" s="41"/>
      <c r="AQ9" s="41">
        <f>SUM(AQ8:AQ8)</f>
        <v>7.9</v>
      </c>
      <c r="AR9" s="41">
        <f>SUM(AR8:AR8)</f>
        <v>0.5</v>
      </c>
      <c r="AS9" s="41"/>
      <c r="AT9" s="41">
        <f>SUM(AT8:AT8)</f>
        <v>0</v>
      </c>
      <c r="AU9" s="41">
        <f>SUM(AU8:AU8)</f>
        <v>1</v>
      </c>
      <c r="AV9" s="41"/>
      <c r="AW9" s="41">
        <f>SUM(AW8:AW8)</f>
        <v>2.9</v>
      </c>
      <c r="AX9" s="41">
        <f>SUM(AX8:AX8)</f>
        <v>1</v>
      </c>
      <c r="AY9" s="41"/>
      <c r="AZ9" s="41">
        <f>SUM(AZ8:AZ8)</f>
        <v>25.5</v>
      </c>
      <c r="BA9" s="41">
        <f>SUM(BA8:BA8)</f>
        <v>1</v>
      </c>
      <c r="BB9" s="41"/>
      <c r="BC9" s="41">
        <f>SUM(BC8:BC8)</f>
        <v>0</v>
      </c>
      <c r="BD9" s="41">
        <f>SUM(BD8:BD8)</f>
        <v>5</v>
      </c>
      <c r="BE9" s="41"/>
      <c r="BF9" s="41">
        <f>SUM(BF8:BF8)</f>
        <v>5</v>
      </c>
      <c r="BG9" s="41">
        <f>SUM(BG8:BG8)</f>
        <v>10</v>
      </c>
      <c r="BH9" s="41"/>
      <c r="BI9" s="41">
        <f>SUM(BI8:BI8)</f>
        <v>0</v>
      </c>
      <c r="BJ9" s="41">
        <f>SUM(BJ8:BJ8)</f>
        <v>15</v>
      </c>
      <c r="BK9" s="41"/>
      <c r="BL9" s="41">
        <f>SUM(BL8:BL8)</f>
        <v>0</v>
      </c>
      <c r="BM9" s="41">
        <f>SUM(BM8:BM8)</f>
        <v>4</v>
      </c>
      <c r="BN9" s="41"/>
      <c r="BO9" s="41">
        <f>SUM(BO8:BO8)</f>
        <v>0</v>
      </c>
      <c r="BP9" s="41">
        <f>SUM(BP8:BP8)</f>
        <v>25</v>
      </c>
      <c r="BQ9" s="41"/>
      <c r="BR9" s="41">
        <f>SUM(BR8:BR8)</f>
        <v>0</v>
      </c>
      <c r="BS9" s="41">
        <f>SUM(BS8:BS8)</f>
        <v>100</v>
      </c>
      <c r="BT9" s="41"/>
      <c r="BU9" s="41">
        <f>SUM(BU8:BU8)</f>
        <v>0</v>
      </c>
      <c r="BV9" s="41">
        <f>SUM(BV8:BV8)</f>
        <v>6</v>
      </c>
      <c r="BW9" s="41"/>
      <c r="BX9" s="41">
        <f>SUM(BX8:BX8)</f>
        <v>12</v>
      </c>
      <c r="BY9" s="41">
        <f>SUM(BY8:BY8)</f>
        <v>2</v>
      </c>
      <c r="BZ9" s="41"/>
      <c r="CA9" s="41">
        <f>SUM(CA8:CA8)</f>
        <v>15</v>
      </c>
      <c r="CB9" s="41">
        <f>SUM(CB8:CB8)</f>
        <v>698.54</v>
      </c>
      <c r="CC9" s="41">
        <f>SUM(CC8:CC8)</f>
        <v>1057</v>
      </c>
      <c r="CD9" s="41">
        <f>SUM(CD8:CD8)</f>
        <v>1057</v>
      </c>
      <c r="CE9" s="41">
        <f>SUM(CE8:CE8)</f>
        <v>0</v>
      </c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</row>
    <row r="10" spans="1:95" x14ac:dyDescent="0.2">
      <c r="A10" s="12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27"/>
      <c r="BG10" s="14"/>
      <c r="BH10" s="14"/>
      <c r="BI10" s="27"/>
      <c r="BJ10" s="27"/>
      <c r="BK10" s="27"/>
      <c r="BL10" s="27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</row>
  </sheetData>
  <mergeCells count="30">
    <mergeCell ref="A5:A7"/>
    <mergeCell ref="BJ5:BL6"/>
    <mergeCell ref="BP5:BR6"/>
    <mergeCell ref="BS5:BU6"/>
    <mergeCell ref="CC5:CC6"/>
    <mergeCell ref="BD5:BF6"/>
    <mergeCell ref="BG5:BI6"/>
    <mergeCell ref="BA5:BC6"/>
    <mergeCell ref="AU5:AW6"/>
    <mergeCell ref="AO5:AQ6"/>
    <mergeCell ref="AL5:AN6"/>
    <mergeCell ref="W5:Y6"/>
    <mergeCell ref="CB5:CB6"/>
    <mergeCell ref="AX5:AZ6"/>
    <mergeCell ref="CD5:CD6"/>
    <mergeCell ref="B5:D6"/>
    <mergeCell ref="H5:J6"/>
    <mergeCell ref="K5:M6"/>
    <mergeCell ref="B1:S2"/>
    <mergeCell ref="T5:V6"/>
    <mergeCell ref="AR5:AT6"/>
    <mergeCell ref="BY5:CA6"/>
    <mergeCell ref="Q5:S6"/>
    <mergeCell ref="N5:P6"/>
    <mergeCell ref="BM5:BO6"/>
    <mergeCell ref="BV5:BX6"/>
    <mergeCell ref="AI5:AK6"/>
    <mergeCell ref="AF5:AH6"/>
    <mergeCell ref="AC5:AE6"/>
    <mergeCell ref="Z5:AB6"/>
  </mergeCells>
  <phoneticPr fontId="6" type="noConversion"/>
  <pageMargins left="0.78740157480314965" right="0.78740157480314965" top="0.98425196850393704" bottom="0.98425196850393704" header="0.51181102362204722" footer="0.51181102362204722"/>
  <pageSetup paperSize="9" scale="66" orientation="landscape" r:id="rId1"/>
  <headerFooter alignWithMargins="0"/>
  <colBreaks count="3" manualBreakCount="3">
    <brk id="22" max="34" man="1"/>
    <brk id="46" max="34" man="1"/>
    <brk id="70" max="3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24"/>
  <sheetViews>
    <sheetView zoomScaleNormal="100" zoomScaleSheetLayoutView="100" workbookViewId="0">
      <pane xSplit="1" ySplit="10" topLeftCell="B11" activePane="bottomRight" state="frozen"/>
      <selection pane="topRight" activeCell="B1" sqref="B1"/>
      <selection pane="bottomLeft" activeCell="A17" sqref="A17"/>
      <selection pane="bottomRight" activeCell="J29" sqref="J29:J30"/>
    </sheetView>
  </sheetViews>
  <sheetFormatPr defaultRowHeight="12.75" x14ac:dyDescent="0.2"/>
  <cols>
    <col min="1" max="1" width="11.28515625" customWidth="1"/>
    <col min="2" max="2" width="7.85546875" customWidth="1"/>
    <col min="3" max="3" width="7" customWidth="1"/>
    <col min="4" max="4" width="8.28515625" customWidth="1"/>
    <col min="5" max="5" width="7.7109375" customWidth="1"/>
    <col min="6" max="6" width="7" customWidth="1"/>
    <col min="7" max="7" width="8" customWidth="1"/>
    <col min="8" max="8" width="6.5703125" customWidth="1"/>
    <col min="9" max="9" width="7.7109375" customWidth="1"/>
    <col min="10" max="10" width="9.42578125" customWidth="1"/>
    <col min="11" max="15" width="6.5703125" customWidth="1"/>
    <col min="16" max="16" width="7.85546875" customWidth="1"/>
    <col min="17" max="18" width="5.85546875" customWidth="1"/>
    <col min="19" max="19" width="9" customWidth="1"/>
    <col min="20" max="20" width="6.5703125" customWidth="1"/>
    <col min="21" max="22" width="9" customWidth="1"/>
    <col min="23" max="23" width="10.5703125" customWidth="1"/>
    <col min="24" max="24" width="6" customWidth="1"/>
    <col min="25" max="25" width="8" customWidth="1"/>
    <col min="26" max="26" width="10.5703125" customWidth="1"/>
    <col min="27" max="27" width="6.7109375" customWidth="1"/>
    <col min="28" max="28" width="8" customWidth="1"/>
    <col min="29" max="38" width="10.5703125" customWidth="1"/>
    <col min="39" max="39" width="6.28515625" customWidth="1"/>
    <col min="40" max="41" width="10.5703125" customWidth="1"/>
    <col min="42" max="42" width="7" customWidth="1"/>
    <col min="43" max="44" width="10.5703125" customWidth="1"/>
    <col min="45" max="45" width="8.140625" customWidth="1"/>
    <col min="46" max="47" width="10.5703125" customWidth="1"/>
    <col min="48" max="48" width="6.5703125" customWidth="1"/>
    <col min="49" max="101" width="6.7109375" customWidth="1"/>
    <col min="102" max="102" width="4.5703125" customWidth="1"/>
    <col min="103" max="113" width="6.28515625" customWidth="1"/>
    <col min="114" max="114" width="8.5703125" customWidth="1"/>
    <col min="115" max="115" width="8.28515625" customWidth="1"/>
    <col min="116" max="117" width="7.7109375" customWidth="1"/>
    <col min="118" max="118" width="8.42578125" customWidth="1"/>
    <col min="119" max="119" width="7.7109375" customWidth="1"/>
    <col min="120" max="121" width="8" customWidth="1"/>
    <col min="122" max="122" width="12.5703125" customWidth="1"/>
    <col min="123" max="123" width="12" customWidth="1"/>
  </cols>
  <sheetData>
    <row r="1" spans="1:129" x14ac:dyDescent="0.2">
      <c r="A1" s="2"/>
      <c r="B1" s="2" t="s">
        <v>162</v>
      </c>
      <c r="C1" s="2"/>
      <c r="D1" s="2"/>
      <c r="E1" s="2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DR1" s="36"/>
    </row>
    <row r="2" spans="1:129" x14ac:dyDescent="0.2">
      <c r="C2" s="2" t="s">
        <v>4</v>
      </c>
      <c r="D2" s="2"/>
      <c r="E2" s="2"/>
    </row>
    <row r="3" spans="1:129" x14ac:dyDescent="0.2">
      <c r="A3" s="5"/>
      <c r="B3" s="5" t="s">
        <v>163</v>
      </c>
      <c r="C3" s="5"/>
      <c r="D3" s="5"/>
      <c r="E3" s="5"/>
    </row>
    <row r="4" spans="1:129" x14ac:dyDescent="0.2">
      <c r="A4" s="52"/>
      <c r="B4" s="52"/>
      <c r="C4" s="52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</row>
    <row r="5" spans="1:129" s="36" customFormat="1" ht="12.75" customHeight="1" x14ac:dyDescent="0.2">
      <c r="A5" s="91" t="s">
        <v>0</v>
      </c>
      <c r="B5" s="100" t="s">
        <v>2</v>
      </c>
      <c r="C5" s="118"/>
      <c r="D5" s="119"/>
      <c r="E5" s="100" t="s">
        <v>54</v>
      </c>
      <c r="F5" s="118"/>
      <c r="G5" s="119"/>
      <c r="H5" s="100" t="s">
        <v>55</v>
      </c>
      <c r="I5" s="118"/>
      <c r="J5" s="119"/>
      <c r="K5" s="100" t="s">
        <v>56</v>
      </c>
      <c r="L5" s="118"/>
      <c r="M5" s="119"/>
      <c r="N5" s="100" t="s">
        <v>100</v>
      </c>
      <c r="O5" s="118"/>
      <c r="P5" s="119"/>
      <c r="Q5" s="100" t="s">
        <v>18</v>
      </c>
      <c r="R5" s="118"/>
      <c r="S5" s="119"/>
      <c r="T5" s="100" t="s">
        <v>158</v>
      </c>
      <c r="U5" s="118"/>
      <c r="V5" s="119"/>
      <c r="W5" s="91" t="s">
        <v>47</v>
      </c>
      <c r="X5" s="100" t="s">
        <v>107</v>
      </c>
      <c r="Y5" s="118"/>
      <c r="Z5" s="119"/>
      <c r="AA5" s="100" t="s">
        <v>108</v>
      </c>
      <c r="AB5" s="118"/>
      <c r="AC5" s="119"/>
      <c r="AD5" s="100" t="s">
        <v>126</v>
      </c>
      <c r="AE5" s="118"/>
      <c r="AF5" s="119"/>
      <c r="AG5" s="100" t="s">
        <v>127</v>
      </c>
      <c r="AH5" s="118"/>
      <c r="AI5" s="119"/>
      <c r="AJ5" s="100" t="s">
        <v>128</v>
      </c>
      <c r="AK5" s="118"/>
      <c r="AL5" s="119"/>
      <c r="AM5" s="100" t="s">
        <v>145</v>
      </c>
      <c r="AN5" s="118"/>
      <c r="AO5" s="119"/>
      <c r="AP5" s="100" t="s">
        <v>150</v>
      </c>
      <c r="AQ5" s="118"/>
      <c r="AR5" s="119"/>
      <c r="AS5" s="100" t="s">
        <v>153</v>
      </c>
      <c r="AT5" s="118"/>
      <c r="AU5" s="119"/>
      <c r="AV5" s="100" t="s">
        <v>3</v>
      </c>
      <c r="AW5" s="118"/>
      <c r="AX5" s="119"/>
      <c r="AY5" s="100" t="s">
        <v>146</v>
      </c>
      <c r="AZ5" s="118"/>
      <c r="BA5" s="119"/>
      <c r="BB5" s="100" t="s">
        <v>92</v>
      </c>
      <c r="BC5" s="118"/>
      <c r="BD5" s="119"/>
      <c r="BE5" s="100" t="s">
        <v>154</v>
      </c>
      <c r="BF5" s="118"/>
      <c r="BG5" s="119"/>
      <c r="BH5" s="100" t="s">
        <v>156</v>
      </c>
      <c r="BI5" s="118"/>
      <c r="BJ5" s="119"/>
      <c r="BK5" s="100" t="s">
        <v>147</v>
      </c>
      <c r="BL5" s="118"/>
      <c r="BM5" s="119"/>
      <c r="BN5" s="100" t="s">
        <v>157</v>
      </c>
      <c r="BO5" s="118"/>
      <c r="BP5" s="119"/>
      <c r="BQ5" s="100" t="s">
        <v>160</v>
      </c>
      <c r="BR5" s="118"/>
      <c r="BS5" s="119"/>
      <c r="BT5" s="100" t="s">
        <v>152</v>
      </c>
      <c r="BU5" s="118"/>
      <c r="BV5" s="119"/>
      <c r="BW5" s="100" t="s">
        <v>148</v>
      </c>
      <c r="BX5" s="118"/>
      <c r="BY5" s="119"/>
      <c r="BZ5" s="100" t="s">
        <v>149</v>
      </c>
      <c r="CA5" s="118"/>
      <c r="CB5" s="119"/>
      <c r="CC5" s="100" t="s">
        <v>151</v>
      </c>
      <c r="CD5" s="118"/>
      <c r="CE5" s="119"/>
      <c r="CF5" s="100" t="s">
        <v>105</v>
      </c>
      <c r="CG5" s="118"/>
      <c r="CH5" s="119"/>
      <c r="CI5" s="100" t="s">
        <v>101</v>
      </c>
      <c r="CJ5" s="118"/>
      <c r="CK5" s="119"/>
      <c r="CL5" s="100" t="s">
        <v>102</v>
      </c>
      <c r="CM5" s="118"/>
      <c r="CN5" s="119"/>
      <c r="CO5" s="100" t="s">
        <v>103</v>
      </c>
      <c r="CP5" s="118"/>
      <c r="CQ5" s="119"/>
      <c r="CR5" s="130" t="s">
        <v>106</v>
      </c>
      <c r="CS5" s="131"/>
      <c r="CT5" s="132"/>
      <c r="CU5" s="130" t="s">
        <v>104</v>
      </c>
      <c r="CV5" s="131"/>
      <c r="CW5" s="132"/>
      <c r="CX5" s="130" t="s">
        <v>142</v>
      </c>
      <c r="CY5" s="131"/>
      <c r="CZ5" s="132"/>
      <c r="DA5" s="130" t="s">
        <v>155</v>
      </c>
      <c r="DB5" s="131"/>
      <c r="DC5" s="132"/>
      <c r="DD5" s="100" t="s">
        <v>161</v>
      </c>
      <c r="DE5" s="118"/>
      <c r="DF5" s="119"/>
      <c r="DG5" s="100" t="s">
        <v>159</v>
      </c>
      <c r="DH5" s="118"/>
      <c r="DI5" s="119"/>
      <c r="DJ5" s="91" t="s">
        <v>109</v>
      </c>
      <c r="DK5" s="91" t="s">
        <v>23</v>
      </c>
      <c r="DL5" s="91" t="s">
        <v>125</v>
      </c>
      <c r="DM5" s="91" t="s">
        <v>129</v>
      </c>
      <c r="DN5" s="91" t="s">
        <v>143</v>
      </c>
      <c r="DO5" s="91" t="s">
        <v>30</v>
      </c>
      <c r="DP5" s="91" t="s">
        <v>49</v>
      </c>
      <c r="DQ5" s="91" t="s">
        <v>133</v>
      </c>
      <c r="DR5" s="91" t="s">
        <v>46</v>
      </c>
      <c r="DS5" s="91" t="s">
        <v>0</v>
      </c>
    </row>
    <row r="6" spans="1:129" s="36" customFormat="1" x14ac:dyDescent="0.2">
      <c r="A6" s="92"/>
      <c r="B6" s="126"/>
      <c r="C6" s="128"/>
      <c r="D6" s="129"/>
      <c r="E6" s="126"/>
      <c r="F6" s="128"/>
      <c r="G6" s="129"/>
      <c r="H6" s="126"/>
      <c r="I6" s="128"/>
      <c r="J6" s="129"/>
      <c r="K6" s="126"/>
      <c r="L6" s="128"/>
      <c r="M6" s="129"/>
      <c r="N6" s="126"/>
      <c r="O6" s="128"/>
      <c r="P6" s="129"/>
      <c r="Q6" s="126"/>
      <c r="R6" s="128"/>
      <c r="S6" s="129"/>
      <c r="T6" s="126"/>
      <c r="U6" s="128"/>
      <c r="V6" s="129"/>
      <c r="W6" s="92"/>
      <c r="X6" s="126"/>
      <c r="Y6" s="139"/>
      <c r="Z6" s="129"/>
      <c r="AA6" s="126"/>
      <c r="AB6" s="139"/>
      <c r="AC6" s="129"/>
      <c r="AD6" s="126"/>
      <c r="AE6" s="139"/>
      <c r="AF6" s="129"/>
      <c r="AG6" s="126"/>
      <c r="AH6" s="139"/>
      <c r="AI6" s="129"/>
      <c r="AJ6" s="126"/>
      <c r="AK6" s="139"/>
      <c r="AL6" s="129"/>
      <c r="AM6" s="126"/>
      <c r="AN6" s="128"/>
      <c r="AO6" s="129"/>
      <c r="AP6" s="126"/>
      <c r="AQ6" s="128"/>
      <c r="AR6" s="129"/>
      <c r="AS6" s="126"/>
      <c r="AT6" s="128"/>
      <c r="AU6" s="129"/>
      <c r="AV6" s="126"/>
      <c r="AW6" s="128"/>
      <c r="AX6" s="129"/>
      <c r="AY6" s="126"/>
      <c r="AZ6" s="128"/>
      <c r="BA6" s="129"/>
      <c r="BB6" s="126"/>
      <c r="BC6" s="128"/>
      <c r="BD6" s="129"/>
      <c r="BE6" s="126"/>
      <c r="BF6" s="128"/>
      <c r="BG6" s="129"/>
      <c r="BH6" s="126"/>
      <c r="BI6" s="128"/>
      <c r="BJ6" s="129"/>
      <c r="BK6" s="126"/>
      <c r="BL6" s="128"/>
      <c r="BM6" s="129"/>
      <c r="BN6" s="126"/>
      <c r="BO6" s="128"/>
      <c r="BP6" s="129"/>
      <c r="BQ6" s="126"/>
      <c r="BR6" s="128"/>
      <c r="BS6" s="129"/>
      <c r="BT6" s="126"/>
      <c r="BU6" s="128"/>
      <c r="BV6" s="129"/>
      <c r="BW6" s="126"/>
      <c r="BX6" s="128"/>
      <c r="BY6" s="129"/>
      <c r="BZ6" s="126"/>
      <c r="CA6" s="128"/>
      <c r="CB6" s="129"/>
      <c r="CC6" s="126"/>
      <c r="CD6" s="128"/>
      <c r="CE6" s="129"/>
      <c r="CF6" s="126"/>
      <c r="CG6" s="128"/>
      <c r="CH6" s="129"/>
      <c r="CI6" s="126"/>
      <c r="CJ6" s="128"/>
      <c r="CK6" s="129"/>
      <c r="CL6" s="126"/>
      <c r="CM6" s="128"/>
      <c r="CN6" s="129"/>
      <c r="CO6" s="126"/>
      <c r="CP6" s="128"/>
      <c r="CQ6" s="129"/>
      <c r="CR6" s="133"/>
      <c r="CS6" s="134"/>
      <c r="CT6" s="135"/>
      <c r="CU6" s="133"/>
      <c r="CV6" s="134"/>
      <c r="CW6" s="135"/>
      <c r="CX6" s="133"/>
      <c r="CY6" s="134"/>
      <c r="CZ6" s="135"/>
      <c r="DA6" s="133"/>
      <c r="DB6" s="134"/>
      <c r="DC6" s="135"/>
      <c r="DD6" s="126"/>
      <c r="DE6" s="128"/>
      <c r="DF6" s="129"/>
      <c r="DG6" s="126"/>
      <c r="DH6" s="128"/>
      <c r="DI6" s="129"/>
      <c r="DJ6" s="92"/>
      <c r="DK6" s="117"/>
      <c r="DL6" s="92"/>
      <c r="DM6" s="92"/>
      <c r="DN6" s="117"/>
      <c r="DO6" s="117"/>
      <c r="DP6" s="117"/>
      <c r="DQ6" s="117"/>
      <c r="DR6" s="117"/>
      <c r="DS6" s="92"/>
    </row>
    <row r="7" spans="1:129" s="36" customFormat="1" ht="24.75" customHeight="1" x14ac:dyDescent="0.2">
      <c r="A7" s="92"/>
      <c r="B7" s="120"/>
      <c r="C7" s="121"/>
      <c r="D7" s="122"/>
      <c r="E7" s="120"/>
      <c r="F7" s="121"/>
      <c r="G7" s="122"/>
      <c r="H7" s="120"/>
      <c r="I7" s="121"/>
      <c r="J7" s="122"/>
      <c r="K7" s="120"/>
      <c r="L7" s="121"/>
      <c r="M7" s="122"/>
      <c r="N7" s="120"/>
      <c r="O7" s="121"/>
      <c r="P7" s="122"/>
      <c r="Q7" s="120"/>
      <c r="R7" s="121"/>
      <c r="S7" s="122"/>
      <c r="T7" s="120"/>
      <c r="U7" s="121"/>
      <c r="V7" s="122"/>
      <c r="W7" s="92"/>
      <c r="X7" s="120"/>
      <c r="Y7" s="121"/>
      <c r="Z7" s="122"/>
      <c r="AA7" s="120"/>
      <c r="AB7" s="121"/>
      <c r="AC7" s="122"/>
      <c r="AD7" s="120"/>
      <c r="AE7" s="121"/>
      <c r="AF7" s="122"/>
      <c r="AG7" s="120"/>
      <c r="AH7" s="121"/>
      <c r="AI7" s="122"/>
      <c r="AJ7" s="120"/>
      <c r="AK7" s="121"/>
      <c r="AL7" s="122"/>
      <c r="AM7" s="120"/>
      <c r="AN7" s="121"/>
      <c r="AO7" s="122"/>
      <c r="AP7" s="120"/>
      <c r="AQ7" s="121"/>
      <c r="AR7" s="122"/>
      <c r="AS7" s="120"/>
      <c r="AT7" s="121"/>
      <c r="AU7" s="122"/>
      <c r="AV7" s="120"/>
      <c r="AW7" s="121"/>
      <c r="AX7" s="122"/>
      <c r="AY7" s="120"/>
      <c r="AZ7" s="121"/>
      <c r="BA7" s="122"/>
      <c r="BB7" s="120"/>
      <c r="BC7" s="121"/>
      <c r="BD7" s="122"/>
      <c r="BE7" s="120"/>
      <c r="BF7" s="121"/>
      <c r="BG7" s="122"/>
      <c r="BH7" s="120"/>
      <c r="BI7" s="121"/>
      <c r="BJ7" s="122"/>
      <c r="BK7" s="120"/>
      <c r="BL7" s="121"/>
      <c r="BM7" s="122"/>
      <c r="BN7" s="120"/>
      <c r="BO7" s="121"/>
      <c r="BP7" s="122"/>
      <c r="BQ7" s="120"/>
      <c r="BR7" s="121"/>
      <c r="BS7" s="122"/>
      <c r="BT7" s="120"/>
      <c r="BU7" s="121"/>
      <c r="BV7" s="122"/>
      <c r="BW7" s="120"/>
      <c r="BX7" s="121"/>
      <c r="BY7" s="122"/>
      <c r="BZ7" s="120"/>
      <c r="CA7" s="121"/>
      <c r="CB7" s="122"/>
      <c r="CC7" s="120"/>
      <c r="CD7" s="121"/>
      <c r="CE7" s="122"/>
      <c r="CF7" s="120"/>
      <c r="CG7" s="121"/>
      <c r="CH7" s="122"/>
      <c r="CI7" s="120"/>
      <c r="CJ7" s="121"/>
      <c r="CK7" s="122"/>
      <c r="CL7" s="120"/>
      <c r="CM7" s="121"/>
      <c r="CN7" s="122"/>
      <c r="CO7" s="120"/>
      <c r="CP7" s="121"/>
      <c r="CQ7" s="122"/>
      <c r="CR7" s="136"/>
      <c r="CS7" s="137"/>
      <c r="CT7" s="138"/>
      <c r="CU7" s="136"/>
      <c r="CV7" s="137"/>
      <c r="CW7" s="138"/>
      <c r="CX7" s="136"/>
      <c r="CY7" s="137"/>
      <c r="CZ7" s="138"/>
      <c r="DA7" s="136"/>
      <c r="DB7" s="137"/>
      <c r="DC7" s="138"/>
      <c r="DD7" s="120"/>
      <c r="DE7" s="121"/>
      <c r="DF7" s="122"/>
      <c r="DG7" s="120"/>
      <c r="DH7" s="121"/>
      <c r="DI7" s="122"/>
      <c r="DJ7" s="92"/>
      <c r="DK7" s="117"/>
      <c r="DL7" s="92"/>
      <c r="DM7" s="92"/>
      <c r="DN7" s="117"/>
      <c r="DO7" s="117"/>
      <c r="DP7" s="117"/>
      <c r="DQ7" s="117"/>
      <c r="DR7" s="117"/>
      <c r="DS7" s="92"/>
    </row>
    <row r="8" spans="1:129" s="36" customFormat="1" ht="12.75" customHeight="1" x14ac:dyDescent="0.2">
      <c r="A8" s="92"/>
      <c r="B8" s="91" t="s">
        <v>7</v>
      </c>
      <c r="C8" s="91" t="s">
        <v>20</v>
      </c>
      <c r="D8" s="91" t="s">
        <v>19</v>
      </c>
      <c r="E8" s="91" t="s">
        <v>7</v>
      </c>
      <c r="F8" s="91" t="s">
        <v>20</v>
      </c>
      <c r="G8" s="91" t="s">
        <v>19</v>
      </c>
      <c r="H8" s="91" t="s">
        <v>7</v>
      </c>
      <c r="I8" s="91" t="s">
        <v>20</v>
      </c>
      <c r="J8" s="91" t="s">
        <v>19</v>
      </c>
      <c r="K8" s="91" t="s">
        <v>7</v>
      </c>
      <c r="L8" s="91" t="s">
        <v>20</v>
      </c>
      <c r="M8" s="91" t="s">
        <v>19</v>
      </c>
      <c r="N8" s="91" t="s">
        <v>7</v>
      </c>
      <c r="O8" s="91" t="s">
        <v>20</v>
      </c>
      <c r="P8" s="91" t="s">
        <v>19</v>
      </c>
      <c r="Q8" s="91" t="s">
        <v>7</v>
      </c>
      <c r="R8" s="91" t="s">
        <v>20</v>
      </c>
      <c r="S8" s="91" t="s">
        <v>19</v>
      </c>
      <c r="T8" s="91" t="s">
        <v>7</v>
      </c>
      <c r="U8" s="91" t="s">
        <v>20</v>
      </c>
      <c r="V8" s="91" t="s">
        <v>19</v>
      </c>
      <c r="W8" s="92"/>
      <c r="X8" s="91" t="s">
        <v>169</v>
      </c>
      <c r="Y8" s="91" t="s">
        <v>170</v>
      </c>
      <c r="Z8" s="91" t="s">
        <v>35</v>
      </c>
      <c r="AA8" s="91" t="s">
        <v>7</v>
      </c>
      <c r="AB8" s="91" t="s">
        <v>170</v>
      </c>
      <c r="AC8" s="91" t="s">
        <v>35</v>
      </c>
      <c r="AD8" s="91" t="s">
        <v>7</v>
      </c>
      <c r="AE8" s="91" t="s">
        <v>170</v>
      </c>
      <c r="AF8" s="91" t="s">
        <v>35</v>
      </c>
      <c r="AG8" s="91" t="s">
        <v>7</v>
      </c>
      <c r="AH8" s="91" t="s">
        <v>20</v>
      </c>
      <c r="AI8" s="91" t="s">
        <v>35</v>
      </c>
      <c r="AJ8" s="91" t="s">
        <v>7</v>
      </c>
      <c r="AK8" s="91" t="s">
        <v>20</v>
      </c>
      <c r="AL8" s="91" t="s">
        <v>35</v>
      </c>
      <c r="AM8" s="91" t="s">
        <v>7</v>
      </c>
      <c r="AN8" s="91" t="s">
        <v>20</v>
      </c>
      <c r="AO8" s="91" t="s">
        <v>19</v>
      </c>
      <c r="AP8" s="91" t="s">
        <v>7</v>
      </c>
      <c r="AQ8" s="91" t="s">
        <v>20</v>
      </c>
      <c r="AR8" s="91" t="s">
        <v>19</v>
      </c>
      <c r="AS8" s="91" t="s">
        <v>7</v>
      </c>
      <c r="AT8" s="91" t="s">
        <v>20</v>
      </c>
      <c r="AU8" s="91" t="s">
        <v>19</v>
      </c>
      <c r="AV8" s="91" t="s">
        <v>7</v>
      </c>
      <c r="AW8" s="91" t="s">
        <v>20</v>
      </c>
      <c r="AX8" s="91" t="s">
        <v>19</v>
      </c>
      <c r="AY8" s="91" t="s">
        <v>7</v>
      </c>
      <c r="AZ8" s="91" t="s">
        <v>20</v>
      </c>
      <c r="BA8" s="91" t="s">
        <v>19</v>
      </c>
      <c r="BB8" s="91" t="s">
        <v>7</v>
      </c>
      <c r="BC8" s="91" t="s">
        <v>20</v>
      </c>
      <c r="BD8" s="91" t="s">
        <v>19</v>
      </c>
      <c r="BE8" s="91" t="s">
        <v>7</v>
      </c>
      <c r="BF8" s="91" t="s">
        <v>20</v>
      </c>
      <c r="BG8" s="91" t="s">
        <v>19</v>
      </c>
      <c r="BH8" s="91" t="s">
        <v>7</v>
      </c>
      <c r="BI8" s="91" t="s">
        <v>20</v>
      </c>
      <c r="BJ8" s="91" t="s">
        <v>19</v>
      </c>
      <c r="BK8" s="91" t="s">
        <v>7</v>
      </c>
      <c r="BL8" s="91" t="s">
        <v>20</v>
      </c>
      <c r="BM8" s="91" t="s">
        <v>19</v>
      </c>
      <c r="BN8" s="91" t="s">
        <v>7</v>
      </c>
      <c r="BO8" s="91" t="s">
        <v>20</v>
      </c>
      <c r="BP8" s="91" t="s">
        <v>19</v>
      </c>
      <c r="BQ8" s="91" t="s">
        <v>7</v>
      </c>
      <c r="BR8" s="91" t="s">
        <v>20</v>
      </c>
      <c r="BS8" s="91" t="s">
        <v>19</v>
      </c>
      <c r="BT8" s="91" t="s">
        <v>7</v>
      </c>
      <c r="BU8" s="91" t="s">
        <v>20</v>
      </c>
      <c r="BV8" s="91" t="s">
        <v>19</v>
      </c>
      <c r="BW8" s="91" t="s">
        <v>7</v>
      </c>
      <c r="BX8" s="91" t="s">
        <v>20</v>
      </c>
      <c r="BY8" s="91" t="s">
        <v>19</v>
      </c>
      <c r="BZ8" s="91" t="s">
        <v>7</v>
      </c>
      <c r="CA8" s="91" t="s">
        <v>20</v>
      </c>
      <c r="CB8" s="91" t="s">
        <v>19</v>
      </c>
      <c r="CC8" s="91" t="s">
        <v>7</v>
      </c>
      <c r="CD8" s="91" t="s">
        <v>20</v>
      </c>
      <c r="CE8" s="91" t="s">
        <v>19</v>
      </c>
      <c r="CF8" s="91" t="s">
        <v>7</v>
      </c>
      <c r="CG8" s="91" t="s">
        <v>20</v>
      </c>
      <c r="CH8" s="91" t="s">
        <v>19</v>
      </c>
      <c r="CI8" s="91" t="s">
        <v>7</v>
      </c>
      <c r="CJ8" s="91" t="s">
        <v>20</v>
      </c>
      <c r="CK8" s="91" t="s">
        <v>19</v>
      </c>
      <c r="CL8" s="91" t="s">
        <v>7</v>
      </c>
      <c r="CM8" s="91" t="s">
        <v>20</v>
      </c>
      <c r="CN8" s="91" t="s">
        <v>19</v>
      </c>
      <c r="CO8" s="91" t="s">
        <v>7</v>
      </c>
      <c r="CP8" s="91" t="s">
        <v>20</v>
      </c>
      <c r="CQ8" s="91" t="s">
        <v>19</v>
      </c>
      <c r="CR8" s="91" t="s">
        <v>7</v>
      </c>
      <c r="CS8" s="91" t="s">
        <v>20</v>
      </c>
      <c r="CT8" s="91" t="s">
        <v>19</v>
      </c>
      <c r="CU8" s="91" t="s">
        <v>7</v>
      </c>
      <c r="CV8" s="91" t="s">
        <v>20</v>
      </c>
      <c r="CW8" s="91" t="s">
        <v>19</v>
      </c>
      <c r="CX8" s="91" t="s">
        <v>7</v>
      </c>
      <c r="CY8" s="91" t="s">
        <v>20</v>
      </c>
      <c r="CZ8" s="91" t="s">
        <v>19</v>
      </c>
      <c r="DA8" s="91" t="s">
        <v>7</v>
      </c>
      <c r="DB8" s="91" t="s">
        <v>20</v>
      </c>
      <c r="DC8" s="91" t="s">
        <v>19</v>
      </c>
      <c r="DD8" s="91" t="s">
        <v>7</v>
      </c>
      <c r="DE8" s="91" t="s">
        <v>20</v>
      </c>
      <c r="DF8" s="91" t="s">
        <v>19</v>
      </c>
      <c r="DG8" s="91" t="s">
        <v>7</v>
      </c>
      <c r="DH8" s="91" t="s">
        <v>20</v>
      </c>
      <c r="DI8" s="91" t="s">
        <v>19</v>
      </c>
      <c r="DJ8" s="92"/>
      <c r="DK8" s="117"/>
      <c r="DL8" s="92"/>
      <c r="DM8" s="92"/>
      <c r="DN8" s="117"/>
      <c r="DO8" s="117"/>
      <c r="DP8" s="117"/>
      <c r="DQ8" s="117"/>
      <c r="DR8" s="117"/>
      <c r="DS8" s="92"/>
    </row>
    <row r="9" spans="1:129" s="36" customFormat="1" ht="12.75" customHeight="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117"/>
      <c r="DL9" s="92"/>
      <c r="DM9" s="92"/>
      <c r="DN9" s="117"/>
      <c r="DO9" s="117"/>
      <c r="DP9" s="117"/>
      <c r="DQ9" s="117"/>
      <c r="DR9" s="117"/>
      <c r="DS9" s="92"/>
    </row>
    <row r="10" spans="1:129" s="36" customFormat="1" ht="46.5" customHeight="1" x14ac:dyDescent="0.2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113"/>
      <c r="DL10" s="93"/>
      <c r="DM10" s="93"/>
      <c r="DN10" s="113"/>
      <c r="DO10" s="113"/>
      <c r="DP10" s="113"/>
      <c r="DQ10" s="113"/>
      <c r="DR10" s="113"/>
      <c r="DS10" s="93"/>
    </row>
    <row r="11" spans="1:129" s="36" customFormat="1" x14ac:dyDescent="0.2">
      <c r="A11" s="17">
        <v>129</v>
      </c>
      <c r="B11" s="17"/>
      <c r="C11" s="17"/>
      <c r="D11" s="17">
        <f t="shared" ref="D11" si="0">C11*B11</f>
        <v>0</v>
      </c>
      <c r="E11" s="17"/>
      <c r="F11" s="17"/>
      <c r="G11" s="17">
        <f t="shared" ref="G11" si="1">F11*E11</f>
        <v>0</v>
      </c>
      <c r="H11" s="17"/>
      <c r="I11" s="17"/>
      <c r="J11" s="17">
        <f t="shared" ref="J11" si="2">I11*H11</f>
        <v>0</v>
      </c>
      <c r="K11" s="17"/>
      <c r="L11" s="17"/>
      <c r="M11" s="17">
        <f t="shared" ref="M11" si="3">L11*K11</f>
        <v>0</v>
      </c>
      <c r="N11" s="17"/>
      <c r="O11" s="17"/>
      <c r="P11" s="17">
        <f t="shared" ref="P11" si="4">O11*N11</f>
        <v>0</v>
      </c>
      <c r="Q11" s="17"/>
      <c r="R11" s="17"/>
      <c r="S11" s="17">
        <f t="shared" ref="S11" si="5">R11*Q11</f>
        <v>0</v>
      </c>
      <c r="T11" s="17"/>
      <c r="U11" s="17"/>
      <c r="V11" s="17">
        <f t="shared" ref="V11" si="6">U11*T11</f>
        <v>0</v>
      </c>
      <c r="W11" s="17">
        <f t="shared" ref="W11" si="7">S11+G11+D11+J11+M11+P11+V11</f>
        <v>0</v>
      </c>
      <c r="X11" s="17">
        <v>6</v>
      </c>
      <c r="Y11" s="17">
        <v>505</v>
      </c>
      <c r="Z11" s="17">
        <f t="shared" ref="Z11" si="8">X11*Y11*12</f>
        <v>36360</v>
      </c>
      <c r="AA11" s="17">
        <v>1</v>
      </c>
      <c r="AB11" s="17">
        <v>149</v>
      </c>
      <c r="AC11" s="17">
        <f t="shared" ref="AC11" si="9">AA11*AB11*12</f>
        <v>1788</v>
      </c>
      <c r="AD11" s="17">
        <v>6</v>
      </c>
      <c r="AE11" s="17">
        <v>70</v>
      </c>
      <c r="AF11" s="17">
        <f t="shared" ref="AF11" si="10">AD11*AE11*12</f>
        <v>5040</v>
      </c>
      <c r="AG11" s="17">
        <v>1</v>
      </c>
      <c r="AH11" s="17">
        <v>3190</v>
      </c>
      <c r="AI11" s="17">
        <f t="shared" ref="AI11" si="11">AG11*AH11</f>
        <v>3190</v>
      </c>
      <c r="AJ11" s="17">
        <v>5</v>
      </c>
      <c r="AK11" s="17">
        <v>3435</v>
      </c>
      <c r="AL11" s="17">
        <f t="shared" ref="AL11" si="12">AJ11*AK11</f>
        <v>17175</v>
      </c>
      <c r="AM11" s="17"/>
      <c r="AN11" s="17"/>
      <c r="AO11" s="17">
        <f t="shared" ref="AO11" si="13">AM11*AN11</f>
        <v>0</v>
      </c>
      <c r="AP11" s="17"/>
      <c r="AQ11" s="17"/>
      <c r="AR11" s="17">
        <f t="shared" ref="AR11" si="14">AP11*AQ11</f>
        <v>0</v>
      </c>
      <c r="AS11" s="17"/>
      <c r="AT11" s="17"/>
      <c r="AU11" s="17">
        <f t="shared" ref="AU11" si="15">AS11*AT11</f>
        <v>0</v>
      </c>
      <c r="AV11" s="17"/>
      <c r="AW11" s="17"/>
      <c r="AX11" s="17">
        <f t="shared" ref="AX11" si="16">AW11*AV11</f>
        <v>0</v>
      </c>
      <c r="AY11" s="17"/>
      <c r="AZ11" s="17"/>
      <c r="BA11" s="17">
        <f t="shared" ref="BA11" si="17">AZ11*AY11</f>
        <v>0</v>
      </c>
      <c r="BB11" s="17"/>
      <c r="BC11" s="17"/>
      <c r="BD11" s="17">
        <f t="shared" ref="BD11" si="18">BC11*BB11</f>
        <v>0</v>
      </c>
      <c r="BE11" s="17"/>
      <c r="BF11" s="17"/>
      <c r="BG11" s="17">
        <f t="shared" ref="BG11" si="19">BF11*BE11</f>
        <v>0</v>
      </c>
      <c r="BH11" s="17"/>
      <c r="BI11" s="17"/>
      <c r="BJ11" s="17">
        <f t="shared" ref="BJ11" si="20">BI11*BH11</f>
        <v>0</v>
      </c>
      <c r="BK11" s="17"/>
      <c r="BL11" s="17"/>
      <c r="BM11" s="17">
        <f t="shared" ref="BM11" si="21">BL11*BK11</f>
        <v>0</v>
      </c>
      <c r="BN11" s="17"/>
      <c r="BO11" s="17"/>
      <c r="BP11" s="17">
        <f t="shared" ref="BP11" si="22">BO11*BN11</f>
        <v>0</v>
      </c>
      <c r="BQ11" s="17"/>
      <c r="BR11" s="17"/>
      <c r="BS11" s="17">
        <f t="shared" ref="BS11" si="23">BR11*BQ11</f>
        <v>0</v>
      </c>
      <c r="BT11" s="17"/>
      <c r="BU11" s="17"/>
      <c r="BV11" s="17">
        <f t="shared" ref="BV11" si="24">BU11*BT11</f>
        <v>0</v>
      </c>
      <c r="BW11" s="17"/>
      <c r="BX11" s="17"/>
      <c r="BY11" s="17">
        <f t="shared" ref="BY11" si="25">BX11*BW11</f>
        <v>0</v>
      </c>
      <c r="BZ11" s="17"/>
      <c r="CA11" s="17"/>
      <c r="CB11" s="17">
        <f t="shared" ref="CB11" si="26">CA11*BZ11</f>
        <v>0</v>
      </c>
      <c r="CC11" s="17"/>
      <c r="CD11" s="17"/>
      <c r="CE11" s="17">
        <f t="shared" ref="CE11" si="27">CD11*CC11</f>
        <v>0</v>
      </c>
      <c r="CF11" s="17"/>
      <c r="CG11" s="17"/>
      <c r="CH11" s="17">
        <f t="shared" ref="CH11" si="28">CG11*CF11</f>
        <v>0</v>
      </c>
      <c r="CI11" s="17">
        <v>6</v>
      </c>
      <c r="CJ11" s="17">
        <v>1800</v>
      </c>
      <c r="CK11" s="17">
        <v>10566</v>
      </c>
      <c r="CL11" s="17"/>
      <c r="CM11" s="17"/>
      <c r="CN11" s="17">
        <f t="shared" ref="CN11" si="29">CM11*CL11</f>
        <v>0</v>
      </c>
      <c r="CO11" s="17"/>
      <c r="CP11" s="17"/>
      <c r="CQ11" s="17">
        <f t="shared" ref="CQ11" si="30">CP11*CO11</f>
        <v>0</v>
      </c>
      <c r="CR11" s="17"/>
      <c r="CS11" s="17"/>
      <c r="CT11" s="17">
        <f t="shared" ref="CT11" si="31">CS11*CR11</f>
        <v>0</v>
      </c>
      <c r="CU11" s="17"/>
      <c r="CV11" s="17"/>
      <c r="CW11" s="17">
        <f t="shared" ref="CW11" si="32">CV11*CU11</f>
        <v>0</v>
      </c>
      <c r="CX11" s="17"/>
      <c r="CY11" s="17"/>
      <c r="CZ11" s="17">
        <f t="shared" ref="CZ11" si="33">CY11*CX11</f>
        <v>0</v>
      </c>
      <c r="DA11" s="17"/>
      <c r="DB11" s="17"/>
      <c r="DC11" s="17">
        <f t="shared" ref="DC11" si="34">DB11*DA11</f>
        <v>0</v>
      </c>
      <c r="DD11" s="17"/>
      <c r="DE11" s="17"/>
      <c r="DF11" s="17">
        <f t="shared" ref="DF11" si="35">DE11*DD11</f>
        <v>0</v>
      </c>
      <c r="DG11" s="17"/>
      <c r="DH11" s="17"/>
      <c r="DI11" s="17">
        <f t="shared" ref="DI11" si="36">DH11*DG11</f>
        <v>0</v>
      </c>
      <c r="DJ11" s="17">
        <v>1400</v>
      </c>
      <c r="DK11" s="17">
        <v>380</v>
      </c>
      <c r="DL11" s="17"/>
      <c r="DM11" s="17">
        <v>500</v>
      </c>
      <c r="DN11" s="17"/>
      <c r="DO11" s="61"/>
      <c r="DP11" s="61"/>
      <c r="DQ11" s="61"/>
      <c r="DR11" s="61">
        <f t="shared" ref="DR11" si="37">DN11+DM11+DL11+DK11+DJ11+CZ11+CQ11+AX11+AL11+AI11+AF11+AC11+Z11+W11+DO11+AO11+CK11+DP11+CW11+BA11+BM11+BY11+CB11+AU11+AR11+BD11+CH11+CT11+CE11+CN11+BV11+BG11+DC11+BP11+BJ11+DI11+BS11+DF11+DQ11</f>
        <v>76399</v>
      </c>
      <c r="DS11" s="17">
        <v>129</v>
      </c>
    </row>
    <row r="12" spans="1:129" s="36" customFormat="1" x14ac:dyDescent="0.2">
      <c r="A12" s="17" t="s">
        <v>1</v>
      </c>
      <c r="B12" s="17">
        <f>SUM(B11:B11)</f>
        <v>0</v>
      </c>
      <c r="C12" s="17"/>
      <c r="D12" s="17">
        <f>SUM(D11:D11)</f>
        <v>0</v>
      </c>
      <c r="E12" s="17">
        <f>SUM(E11:E11)</f>
        <v>0</v>
      </c>
      <c r="F12" s="17"/>
      <c r="G12" s="17">
        <f>SUM(G11:G11)</f>
        <v>0</v>
      </c>
      <c r="H12" s="17">
        <f>SUM(H11:H11)</f>
        <v>0</v>
      </c>
      <c r="I12" s="17"/>
      <c r="J12" s="17">
        <f>SUM(J11:J11)</f>
        <v>0</v>
      </c>
      <c r="K12" s="17">
        <f>SUM(K11:K11)</f>
        <v>0</v>
      </c>
      <c r="L12" s="17"/>
      <c r="M12" s="17">
        <f>SUM(M11:M11)</f>
        <v>0</v>
      </c>
      <c r="N12" s="17">
        <f>SUM(N11:N11)</f>
        <v>0</v>
      </c>
      <c r="O12" s="17"/>
      <c r="P12" s="17">
        <f>SUM(P11:P11)</f>
        <v>0</v>
      </c>
      <c r="Q12" s="17">
        <f>SUM(Q11:Q11)</f>
        <v>0</v>
      </c>
      <c r="R12" s="17"/>
      <c r="S12" s="17">
        <f>SUM(S11:S11)</f>
        <v>0</v>
      </c>
      <c r="T12" s="17">
        <f>SUM(T11:T11)</f>
        <v>0</v>
      </c>
      <c r="U12" s="17"/>
      <c r="V12" s="17">
        <f>SUM(V11:V11)</f>
        <v>0</v>
      </c>
      <c r="W12" s="17">
        <f>SUM(W11:W11)</f>
        <v>0</v>
      </c>
      <c r="X12" s="17">
        <f>SUM(X11:X11)</f>
        <v>6</v>
      </c>
      <c r="Y12" s="17"/>
      <c r="Z12" s="17">
        <f>SUM(Z11:Z11)</f>
        <v>36360</v>
      </c>
      <c r="AA12" s="17">
        <f>SUM(AA11:AA11)</f>
        <v>1</v>
      </c>
      <c r="AB12" s="17"/>
      <c r="AC12" s="17">
        <f>SUM(AC11:AC11)</f>
        <v>1788</v>
      </c>
      <c r="AD12" s="17">
        <f>SUM(AD11:AD11)</f>
        <v>6</v>
      </c>
      <c r="AE12" s="17"/>
      <c r="AF12" s="17">
        <f>SUM(AF11:AF11)</f>
        <v>5040</v>
      </c>
      <c r="AG12" s="17">
        <f>SUM(AG11:AG11)</f>
        <v>1</v>
      </c>
      <c r="AH12" s="17"/>
      <c r="AI12" s="17">
        <f>SUM(AI11:AI11)</f>
        <v>3190</v>
      </c>
      <c r="AJ12" s="17">
        <f>SUM(AJ11:AJ11)</f>
        <v>5</v>
      </c>
      <c r="AK12" s="17"/>
      <c r="AL12" s="17">
        <f>SUM(AL11:AL11)</f>
        <v>17175</v>
      </c>
      <c r="AM12" s="17">
        <f>SUM(AM11:AM11)</f>
        <v>0</v>
      </c>
      <c r="AN12" s="17"/>
      <c r="AO12" s="17">
        <f>SUM(AO11:AO11)</f>
        <v>0</v>
      </c>
      <c r="AP12" s="17">
        <f>SUM(AP11:AP11)</f>
        <v>0</v>
      </c>
      <c r="AQ12" s="17"/>
      <c r="AR12" s="17">
        <f>SUM(AR11:AR11)</f>
        <v>0</v>
      </c>
      <c r="AS12" s="17">
        <f>SUM(AS11:AS11)</f>
        <v>0</v>
      </c>
      <c r="AT12" s="17"/>
      <c r="AU12" s="17">
        <f>SUM(AU11:AU11)</f>
        <v>0</v>
      </c>
      <c r="AV12" s="17">
        <f>SUM(AV11:AV11)</f>
        <v>0</v>
      </c>
      <c r="AW12" s="17"/>
      <c r="AX12" s="17">
        <f>SUM(AX11:AX11)</f>
        <v>0</v>
      </c>
      <c r="AY12" s="17">
        <f>SUM(AY11:AY11)</f>
        <v>0</v>
      </c>
      <c r="AZ12" s="17"/>
      <c r="BA12" s="17">
        <f>SUM(BA11:BA11)</f>
        <v>0</v>
      </c>
      <c r="BB12" s="17">
        <f>SUM(BB11:BB11)</f>
        <v>0</v>
      </c>
      <c r="BC12" s="17"/>
      <c r="BD12" s="17">
        <f>SUM(BD11:BD11)</f>
        <v>0</v>
      </c>
      <c r="BE12" s="17">
        <f>SUM(BE11:BE11)</f>
        <v>0</v>
      </c>
      <c r="BF12" s="17"/>
      <c r="BG12" s="17">
        <f>SUM(BG11:BG11)</f>
        <v>0</v>
      </c>
      <c r="BH12" s="17">
        <f>SUM(BH11:BH11)</f>
        <v>0</v>
      </c>
      <c r="BI12" s="17"/>
      <c r="BJ12" s="17">
        <f>SUM(BJ11:BJ11)</f>
        <v>0</v>
      </c>
      <c r="BK12" s="17">
        <f>SUM(BK11:BK11)</f>
        <v>0</v>
      </c>
      <c r="BL12" s="17"/>
      <c r="BM12" s="17">
        <f>SUM(BM11:BM11)</f>
        <v>0</v>
      </c>
      <c r="BN12" s="17">
        <f>SUM(BN11:BN11)</f>
        <v>0</v>
      </c>
      <c r="BO12" s="17"/>
      <c r="BP12" s="17">
        <f>SUM(BP11:BP11)</f>
        <v>0</v>
      </c>
      <c r="BQ12" s="17">
        <f>SUM(BQ11:BQ11)</f>
        <v>0</v>
      </c>
      <c r="BR12" s="17"/>
      <c r="BS12" s="17">
        <f>SUM(BS11:BS11)</f>
        <v>0</v>
      </c>
      <c r="BT12" s="17">
        <f>SUM(BT11:BT11)</f>
        <v>0</v>
      </c>
      <c r="BU12" s="17"/>
      <c r="BV12" s="17">
        <f>SUM(BV11:BV11)</f>
        <v>0</v>
      </c>
      <c r="BW12" s="17">
        <f>SUM(BW11:BW11)</f>
        <v>0</v>
      </c>
      <c r="BX12" s="17"/>
      <c r="BY12" s="17">
        <f>SUM(BY11:BY11)</f>
        <v>0</v>
      </c>
      <c r="BZ12" s="17">
        <f>SUM(BZ11:BZ11)</f>
        <v>0</v>
      </c>
      <c r="CA12" s="17"/>
      <c r="CB12" s="17">
        <f>SUM(CB11:CB11)</f>
        <v>0</v>
      </c>
      <c r="CC12" s="17">
        <f>SUM(CC11:CC11)</f>
        <v>0</v>
      </c>
      <c r="CD12" s="17"/>
      <c r="CE12" s="17">
        <f>SUM(CE11:CE11)</f>
        <v>0</v>
      </c>
      <c r="CF12" s="17">
        <f>SUM(CF11:CF11)</f>
        <v>0</v>
      </c>
      <c r="CG12" s="17"/>
      <c r="CH12" s="17">
        <f>SUM(CH11:CH11)</f>
        <v>0</v>
      </c>
      <c r="CI12" s="17">
        <f>SUM(CI11:CI11)</f>
        <v>6</v>
      </c>
      <c r="CJ12" s="17"/>
      <c r="CK12" s="17">
        <f>SUM(CK11:CK11)</f>
        <v>10566</v>
      </c>
      <c r="CL12" s="17">
        <f>SUM(CL11:CL11)</f>
        <v>0</v>
      </c>
      <c r="CM12" s="17"/>
      <c r="CN12" s="17">
        <f>SUM(CN11:CN11)</f>
        <v>0</v>
      </c>
      <c r="CO12" s="17">
        <f>SUM(CO11:CO11)</f>
        <v>0</v>
      </c>
      <c r="CP12" s="17"/>
      <c r="CQ12" s="17">
        <f>SUM(CQ11:CQ11)</f>
        <v>0</v>
      </c>
      <c r="CR12" s="17">
        <f>SUM(CR11:CR11)</f>
        <v>0</v>
      </c>
      <c r="CS12" s="17"/>
      <c r="CT12" s="17">
        <f>SUM(CT11:CT11)</f>
        <v>0</v>
      </c>
      <c r="CU12" s="17">
        <f>SUM(CU11:CU11)</f>
        <v>0</v>
      </c>
      <c r="CV12" s="17"/>
      <c r="CW12" s="17">
        <f>SUM(CW11:CW11)</f>
        <v>0</v>
      </c>
      <c r="CX12" s="17">
        <f>SUM(CX11:CX11)</f>
        <v>0</v>
      </c>
      <c r="CY12" s="17"/>
      <c r="CZ12" s="17">
        <f>SUM(CZ11:CZ11)</f>
        <v>0</v>
      </c>
      <c r="DA12" s="17">
        <f>SUM(DA11:DA11)</f>
        <v>0</v>
      </c>
      <c r="DB12" s="17"/>
      <c r="DC12" s="17">
        <f>SUM(DC11:DC11)</f>
        <v>0</v>
      </c>
      <c r="DD12" s="17">
        <f>SUM(DD11:DD11)</f>
        <v>0</v>
      </c>
      <c r="DE12" s="17"/>
      <c r="DF12" s="17">
        <f>SUM(DF11:DF11)</f>
        <v>0</v>
      </c>
      <c r="DG12" s="17">
        <f>SUM(DG11:DG11)</f>
        <v>0</v>
      </c>
      <c r="DH12" s="17"/>
      <c r="DI12" s="17">
        <f t="shared" ref="DI12:DP12" si="38">SUM(DI11:DI11)</f>
        <v>0</v>
      </c>
      <c r="DJ12" s="17">
        <f t="shared" si="38"/>
        <v>1400</v>
      </c>
      <c r="DK12" s="17">
        <f t="shared" si="38"/>
        <v>380</v>
      </c>
      <c r="DL12" s="17">
        <f t="shared" si="38"/>
        <v>0</v>
      </c>
      <c r="DM12" s="17">
        <f t="shared" si="38"/>
        <v>500</v>
      </c>
      <c r="DN12" s="17">
        <f t="shared" si="38"/>
        <v>0</v>
      </c>
      <c r="DO12" s="17">
        <f t="shared" si="38"/>
        <v>0</v>
      </c>
      <c r="DP12" s="17">
        <f t="shared" si="38"/>
        <v>0</v>
      </c>
      <c r="DQ12" s="17"/>
      <c r="DR12" s="61">
        <f>SUM(DR11:DR11)</f>
        <v>76399</v>
      </c>
      <c r="DS12" s="17" t="s">
        <v>1</v>
      </c>
    </row>
    <row r="13" spans="1:129" s="36" customFormat="1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66"/>
      <c r="DS13" s="18"/>
    </row>
    <row r="14" spans="1:129" s="36" customFormat="1" x14ac:dyDescent="0.2">
      <c r="A14" s="51"/>
    </row>
    <row r="15" spans="1:129" s="36" customFormat="1" x14ac:dyDescent="0.2"/>
    <row r="16" spans="1:129" s="36" customFormat="1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</row>
    <row r="17" spans="1:47" s="36" customFormat="1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</row>
    <row r="18" spans="1:47" s="36" customFormat="1" x14ac:dyDescent="0.2"/>
    <row r="19" spans="1:47" s="36" customFormat="1" x14ac:dyDescent="0.2"/>
    <row r="20" spans="1:47" s="36" customFormat="1" x14ac:dyDescent="0.2"/>
    <row r="21" spans="1:47" s="36" customFormat="1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</row>
    <row r="22" spans="1:47" s="36" customFormat="1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</row>
    <row r="23" spans="1:47" s="36" customForma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</row>
    <row r="24" spans="1:47" s="36" customFormat="1" x14ac:dyDescent="0.2"/>
  </sheetData>
  <mergeCells count="160">
    <mergeCell ref="CA8:CA10"/>
    <mergeCell ref="CB8:CB10"/>
    <mergeCell ref="T5:V7"/>
    <mergeCell ref="T8:T10"/>
    <mergeCell ref="U8:U10"/>
    <mergeCell ref="V8:V10"/>
    <mergeCell ref="BQ5:BS7"/>
    <mergeCell ref="BQ8:BQ10"/>
    <mergeCell ref="BR8:BR10"/>
    <mergeCell ref="BS8:BS10"/>
    <mergeCell ref="AW8:AW10"/>
    <mergeCell ref="AV8:AV10"/>
    <mergeCell ref="W5:W10"/>
    <mergeCell ref="BK8:BK10"/>
    <mergeCell ref="BL8:BL10"/>
    <mergeCell ref="BM8:BM10"/>
    <mergeCell ref="E8:E10"/>
    <mergeCell ref="Q8:Q10"/>
    <mergeCell ref="N5:P7"/>
    <mergeCell ref="N8:N10"/>
    <mergeCell ref="O8:O10"/>
    <mergeCell ref="P8:P10"/>
    <mergeCell ref="K5:M7"/>
    <mergeCell ref="H5:J7"/>
    <mergeCell ref="J8:J10"/>
    <mergeCell ref="F8:F10"/>
    <mergeCell ref="H8:H10"/>
    <mergeCell ref="I8:I10"/>
    <mergeCell ref="L8:L10"/>
    <mergeCell ref="K8:K10"/>
    <mergeCell ref="DR5:DR10"/>
    <mergeCell ref="DN5:DN10"/>
    <mergeCell ref="CZ8:CZ10"/>
    <mergeCell ref="DJ5:DJ10"/>
    <mergeCell ref="DM5:DM10"/>
    <mergeCell ref="DL5:DL10"/>
    <mergeCell ref="E5:G7"/>
    <mergeCell ref="CY8:CY10"/>
    <mergeCell ref="DQ5:DQ10"/>
    <mergeCell ref="CX5:CZ7"/>
    <mergeCell ref="CX8:CX10"/>
    <mergeCell ref="DK5:DK10"/>
    <mergeCell ref="CU8:CU10"/>
    <mergeCell ref="CV8:CV10"/>
    <mergeCell ref="CW8:CW10"/>
    <mergeCell ref="CI5:CK7"/>
    <mergeCell ref="CI8:CI10"/>
    <mergeCell ref="CJ8:CJ10"/>
    <mergeCell ref="CK8:CK10"/>
    <mergeCell ref="BX8:BX10"/>
    <mergeCell ref="BY8:BY10"/>
    <mergeCell ref="BK5:BM7"/>
    <mergeCell ref="Q5:S7"/>
    <mergeCell ref="R8:R10"/>
    <mergeCell ref="A5:A10"/>
    <mergeCell ref="G8:G10"/>
    <mergeCell ref="AV5:AX7"/>
    <mergeCell ref="AX8:AX10"/>
    <mergeCell ref="AA5:AC7"/>
    <mergeCell ref="AJ5:AL7"/>
    <mergeCell ref="AB8:AB10"/>
    <mergeCell ref="AC8:AC10"/>
    <mergeCell ref="AA8:AA10"/>
    <mergeCell ref="AJ8:AJ10"/>
    <mergeCell ref="AP5:AR7"/>
    <mergeCell ref="AP8:AP10"/>
    <mergeCell ref="AQ8:AQ10"/>
    <mergeCell ref="AR8:AR10"/>
    <mergeCell ref="M8:M10"/>
    <mergeCell ref="B5:D7"/>
    <mergeCell ref="S8:S10"/>
    <mergeCell ref="AK8:AK10"/>
    <mergeCell ref="AL8:AL10"/>
    <mergeCell ref="AG5:AI7"/>
    <mergeCell ref="X5:Z7"/>
    <mergeCell ref="B8:B10"/>
    <mergeCell ref="C8:C10"/>
    <mergeCell ref="D8:D10"/>
    <mergeCell ref="DS5:DS10"/>
    <mergeCell ref="DO5:DO10"/>
    <mergeCell ref="DP5:DP10"/>
    <mergeCell ref="DA5:DC7"/>
    <mergeCell ref="DA8:DA10"/>
    <mergeCell ref="DB8:DB10"/>
    <mergeCell ref="DC8:DC10"/>
    <mergeCell ref="X8:X10"/>
    <mergeCell ref="Y8:Y10"/>
    <mergeCell ref="Z8:Z10"/>
    <mergeCell ref="AD5:AF7"/>
    <mergeCell ref="AD8:AD10"/>
    <mergeCell ref="AE8:AE10"/>
    <mergeCell ref="AF8:AF10"/>
    <mergeCell ref="AM5:AO7"/>
    <mergeCell ref="AM8:AM10"/>
    <mergeCell ref="AN8:AN10"/>
    <mergeCell ref="AO8:AO10"/>
    <mergeCell ref="AG8:AG10"/>
    <mergeCell ref="AH8:AH10"/>
    <mergeCell ref="AI8:AI10"/>
    <mergeCell ref="AZ8:AZ10"/>
    <mergeCell ref="BA8:BA10"/>
    <mergeCell ref="CU5:CW7"/>
    <mergeCell ref="BB5:BD7"/>
    <mergeCell ref="BB8:BB10"/>
    <mergeCell ref="BC8:BC10"/>
    <mergeCell ref="BD8:BD10"/>
    <mergeCell ref="AS5:AU7"/>
    <mergeCell ref="AS8:AS10"/>
    <mergeCell ref="AT8:AT10"/>
    <mergeCell ref="AU8:AU10"/>
    <mergeCell ref="AY5:BA7"/>
    <mergeCell ref="AY8:AY10"/>
    <mergeCell ref="BH5:BJ7"/>
    <mergeCell ref="BH8:BH10"/>
    <mergeCell ref="BI8:BI10"/>
    <mergeCell ref="BJ8:BJ10"/>
    <mergeCell ref="BE5:BG7"/>
    <mergeCell ref="BE8:BE10"/>
    <mergeCell ref="BF8:BF10"/>
    <mergeCell ref="BG8:BG10"/>
    <mergeCell ref="CR5:CT7"/>
    <mergeCell ref="CR8:CR10"/>
    <mergeCell ref="CS8:CS10"/>
    <mergeCell ref="CT8:CT10"/>
    <mergeCell ref="CF5:CH7"/>
    <mergeCell ref="CF8:CF10"/>
    <mergeCell ref="CG8:CG10"/>
    <mergeCell ref="CH8:CH10"/>
    <mergeCell ref="CO5:CQ7"/>
    <mergeCell ref="CO8:CO10"/>
    <mergeCell ref="CL5:CN7"/>
    <mergeCell ref="CL8:CL10"/>
    <mergeCell ref="CM8:CM10"/>
    <mergeCell ref="CN8:CN10"/>
    <mergeCell ref="BW5:BY7"/>
    <mergeCell ref="BW8:BW10"/>
    <mergeCell ref="DG5:DI7"/>
    <mergeCell ref="DG8:DG10"/>
    <mergeCell ref="DH8:DH10"/>
    <mergeCell ref="DI8:DI10"/>
    <mergeCell ref="BN5:BP7"/>
    <mergeCell ref="BN8:BN10"/>
    <mergeCell ref="BO8:BO10"/>
    <mergeCell ref="BP8:BP10"/>
    <mergeCell ref="BT5:BV7"/>
    <mergeCell ref="BT8:BT10"/>
    <mergeCell ref="CC5:CE7"/>
    <mergeCell ref="CC8:CC10"/>
    <mergeCell ref="CD8:CD10"/>
    <mergeCell ref="CE8:CE10"/>
    <mergeCell ref="BU8:BU10"/>
    <mergeCell ref="BV8:BV10"/>
    <mergeCell ref="DD5:DF7"/>
    <mergeCell ref="DD8:DD10"/>
    <mergeCell ref="DE8:DE10"/>
    <mergeCell ref="DF8:DF10"/>
    <mergeCell ref="CP8:CP10"/>
    <mergeCell ref="CQ8:CQ10"/>
    <mergeCell ref="BZ5:CB7"/>
    <mergeCell ref="BZ8:BZ10"/>
  </mergeCells>
  <phoneticPr fontId="0" type="noConversion"/>
  <pageMargins left="0" right="0" top="0.98425196850393704" bottom="0.98425196850393704" header="0.51181102362204722" footer="0.51181102362204722"/>
  <pageSetup paperSize="9" scale="72" orientation="landscape" r:id="rId1"/>
  <headerFooter alignWithMargins="0"/>
  <colBreaks count="4" manualBreakCount="4">
    <brk id="23" max="44" man="1"/>
    <brk id="44" max="44" man="1"/>
    <brk id="71" max="44" man="1"/>
    <brk id="95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2220 (2)</vt:lpstr>
      <vt:lpstr>2282</vt:lpstr>
      <vt:lpstr>2800</vt:lpstr>
      <vt:lpstr>2240</vt:lpstr>
      <vt:lpstr>2220</vt:lpstr>
      <vt:lpstr>2210</vt:lpstr>
      <vt:lpstr>'2210'!Область_печати</vt:lpstr>
      <vt:lpstr>'2220'!Область_печати</vt:lpstr>
      <vt:lpstr>'2220 (2)'!Область_печати</vt:lpstr>
      <vt:lpstr>'2240'!Область_печати</vt:lpstr>
    </vt:vector>
  </TitlesOfParts>
  <Company>FRANK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</dc:creator>
  <cp:lastModifiedBy>Admin</cp:lastModifiedBy>
  <cp:lastPrinted>2018-09-21T07:32:38Z</cp:lastPrinted>
  <dcterms:created xsi:type="dcterms:W3CDTF">2006-01-31T14:24:13Z</dcterms:created>
  <dcterms:modified xsi:type="dcterms:W3CDTF">2018-09-21T07:33:30Z</dcterms:modified>
</cp:coreProperties>
</file>