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НЗ № 129\"/>
    </mc:Choice>
  </mc:AlternateContent>
  <bookViews>
    <workbookView xWindow="360" yWindow="75" windowWidth="11340" windowHeight="6795" tabRatio="490" activeTab="4"/>
  </bookViews>
  <sheets>
    <sheet name="2220 (2)" sheetId="69" r:id="rId1"/>
    <sheet name="2282" sheetId="67" r:id="rId2"/>
    <sheet name="2800" sheetId="65" r:id="rId3"/>
    <sheet name="2240" sheetId="56" r:id="rId4"/>
    <sheet name="2210" sheetId="54" r:id="rId5"/>
  </sheets>
  <definedNames>
    <definedName name="_xlnm.Print_Area" localSheetId="4">'2210'!$A$1:$HV$13</definedName>
    <definedName name="_xlnm.Print_Area" localSheetId="0">'2220 (2)'!$A$1:$G$9</definedName>
    <definedName name="_xlnm.Print_Area" localSheetId="3">'2240'!$A$1:$CG$19</definedName>
  </definedNames>
  <calcPr calcId="162913" calcOnSave="0"/>
</workbook>
</file>

<file path=xl/calcChain.xml><?xml version="1.0" encoding="utf-8"?>
<calcChain xmlns="http://schemas.openxmlformats.org/spreadsheetml/2006/main">
  <c r="E7" i="69" l="1"/>
  <c r="E8" i="69" s="1"/>
  <c r="D10" i="67"/>
  <c r="E15" i="65"/>
  <c r="C15" i="65"/>
  <c r="CE17" i="56"/>
  <c r="CE18" i="56" s="1"/>
  <c r="CB17" i="56"/>
  <c r="BU17" i="56"/>
  <c r="BU18" i="56" s="1"/>
  <c r="BX17" i="56"/>
  <c r="CF17" i="56"/>
  <c r="BE17" i="56"/>
  <c r="AV17" i="56"/>
  <c r="AV18" i="56" s="1"/>
  <c r="AS17" i="56"/>
  <c r="AP17" i="56"/>
  <c r="AP18" i="56" s="1"/>
  <c r="AM17" i="56"/>
  <c r="X17" i="56"/>
  <c r="R17" i="56"/>
  <c r="T17" i="56"/>
  <c r="T18" i="56" s="1"/>
  <c r="P17" i="56"/>
  <c r="M17" i="56"/>
  <c r="M18" i="56" s="1"/>
  <c r="J17" i="56"/>
  <c r="G17" i="56"/>
  <c r="D17" i="56"/>
  <c r="X18" i="56"/>
  <c r="P18" i="56"/>
  <c r="J18" i="56"/>
  <c r="D18" i="56"/>
  <c r="BO18" i="56"/>
  <c r="BQ18" i="56"/>
  <c r="BP18" i="56"/>
  <c r="BN18" i="56"/>
  <c r="BM18" i="56"/>
  <c r="BL18" i="56"/>
  <c r="BK18" i="56"/>
  <c r="BJ18" i="56"/>
  <c r="BI18" i="56"/>
  <c r="BH18" i="56"/>
  <c r="BG18" i="56"/>
  <c r="BF18" i="56"/>
  <c r="BE18" i="56"/>
  <c r="AZ18" i="56"/>
  <c r="AY18" i="56"/>
  <c r="AX18" i="56"/>
  <c r="AW18" i="56"/>
  <c r="AS18" i="56"/>
  <c r="AM18" i="56"/>
  <c r="G18" i="56"/>
  <c r="AQ18" i="56"/>
  <c r="AN18" i="56"/>
  <c r="AK18" i="56"/>
  <c r="S11" i="54"/>
  <c r="S12" i="54" s="1"/>
  <c r="G11" i="54"/>
  <c r="G12" i="54" s="1"/>
  <c r="D11" i="54"/>
  <c r="D12" i="54" s="1"/>
  <c r="J11" i="54"/>
  <c r="J12" i="54" s="1"/>
  <c r="M11" i="54"/>
  <c r="M12" i="54" s="1"/>
  <c r="Y11" i="54"/>
  <c r="Y12" i="54" s="1"/>
  <c r="P11" i="54"/>
  <c r="P12" i="54" s="1"/>
  <c r="AT11" i="54"/>
  <c r="AT12" i="54" s="1"/>
  <c r="AQ11" i="54"/>
  <c r="AQ12" i="54" s="1"/>
  <c r="AB11" i="54"/>
  <c r="AB12" i="54" s="1"/>
  <c r="AE11" i="54"/>
  <c r="AE12" i="54" s="1"/>
  <c r="AH11" i="54"/>
  <c r="AH12" i="54" s="1"/>
  <c r="AN11" i="54"/>
  <c r="AN12" i="54" s="1"/>
  <c r="V11" i="54"/>
  <c r="V12" i="54" s="1"/>
  <c r="AK11" i="54"/>
  <c r="AK12" i="54" s="1"/>
  <c r="BM11" i="54"/>
  <c r="BM12" i="54" s="1"/>
  <c r="BP11" i="54"/>
  <c r="BP12" i="54" s="1"/>
  <c r="BS11" i="54"/>
  <c r="BV11" i="54"/>
  <c r="BV12" i="54" s="1"/>
  <c r="BY11" i="54"/>
  <c r="BY12" i="54" s="1"/>
  <c r="CB11" i="54"/>
  <c r="CB12" i="54" s="1"/>
  <c r="CE11" i="54"/>
  <c r="CH11" i="54"/>
  <c r="CK11" i="54"/>
  <c r="CK12" i="54" s="1"/>
  <c r="CN11" i="54"/>
  <c r="CN12" i="54" s="1"/>
  <c r="CT11" i="54"/>
  <c r="CW11" i="54"/>
  <c r="CW12" i="54" s="1"/>
  <c r="CZ11" i="54"/>
  <c r="CZ12" i="54" s="1"/>
  <c r="DC11" i="54"/>
  <c r="DC12" i="54" s="1"/>
  <c r="DF11" i="54"/>
  <c r="DI11" i="54"/>
  <c r="DI12" i="54" s="1"/>
  <c r="DL11" i="54"/>
  <c r="DL12" i="54" s="1"/>
  <c r="DR11" i="54"/>
  <c r="DR12" i="54" s="1"/>
  <c r="DU11" i="54"/>
  <c r="DU12" i="54" s="1"/>
  <c r="DX11" i="54"/>
  <c r="DX12" i="54" s="1"/>
  <c r="EA11" i="54"/>
  <c r="ED11" i="54"/>
  <c r="ES11" i="54"/>
  <c r="ES12" i="54" s="1"/>
  <c r="EV11" i="54"/>
  <c r="EV12" i="54" s="1"/>
  <c r="EY11" i="54"/>
  <c r="FB11" i="54"/>
  <c r="FB12" i="54" s="1"/>
  <c r="FE11" i="54"/>
  <c r="FE12" i="54" s="1"/>
  <c r="FK11" i="54"/>
  <c r="FN11" i="54"/>
  <c r="FQ11" i="54"/>
  <c r="FQ12" i="54" s="1"/>
  <c r="FT11" i="54"/>
  <c r="FT12" i="54" s="1"/>
  <c r="FW11" i="54"/>
  <c r="FW12" i="54" s="1"/>
  <c r="FZ11" i="54"/>
  <c r="GF11" i="54"/>
  <c r="GF12" i="54" s="1"/>
  <c r="GI11" i="54"/>
  <c r="GL11" i="54"/>
  <c r="GO11" i="54"/>
  <c r="GO12" i="54" s="1"/>
  <c r="GR11" i="54"/>
  <c r="GR12" i="54" s="1"/>
  <c r="GU11" i="54"/>
  <c r="GX11" i="54"/>
  <c r="GX12" i="54" s="1"/>
  <c r="HA11" i="54"/>
  <c r="HA12" i="54" s="1"/>
  <c r="HD11" i="54"/>
  <c r="HD12" i="54" s="1"/>
  <c r="HG11" i="54"/>
  <c r="HJ11" i="54"/>
  <c r="HM11" i="54"/>
  <c r="HM12" i="54" s="1"/>
  <c r="EG11" i="54"/>
  <c r="EG12" i="54" s="1"/>
  <c r="GC11" i="54"/>
  <c r="GC12" i="54" s="1"/>
  <c r="EM11" i="54"/>
  <c r="EP11" i="54"/>
  <c r="EP12" i="54" s="1"/>
  <c r="CQ11" i="54"/>
  <c r="EJ11" i="54"/>
  <c r="DO11" i="54"/>
  <c r="FH11" i="54"/>
  <c r="FH12" i="54" s="1"/>
  <c r="BJ11" i="54"/>
  <c r="BJ12" i="54" s="1"/>
  <c r="BG11" i="54"/>
  <c r="BD11" i="54"/>
  <c r="BD12" i="54" s="1"/>
  <c r="BA11" i="54"/>
  <c r="BA12" i="54" s="1"/>
  <c r="AX11" i="54"/>
  <c r="AX12" i="54" s="1"/>
  <c r="CH12" i="54"/>
  <c r="ED12" i="54"/>
  <c r="GL12" i="54"/>
  <c r="HJ12" i="54"/>
  <c r="CT12" i="54"/>
  <c r="DF12" i="54"/>
  <c r="FN12" i="54"/>
  <c r="FZ12" i="54"/>
  <c r="EJ12" i="54"/>
  <c r="HT12" i="54"/>
  <c r="HS12" i="54"/>
  <c r="HR12" i="54"/>
  <c r="HQ12" i="54"/>
  <c r="HP12" i="54"/>
  <c r="HO12" i="54"/>
  <c r="HN12" i="54"/>
  <c r="HG12" i="54"/>
  <c r="GU12" i="54"/>
  <c r="GI12" i="54"/>
  <c r="FK12" i="54"/>
  <c r="EY12" i="54"/>
  <c r="EM12" i="54"/>
  <c r="EA12" i="54"/>
  <c r="DO12" i="54"/>
  <c r="CQ12" i="54"/>
  <c r="CE12" i="54"/>
  <c r="BS12" i="54"/>
  <c r="BG12" i="54"/>
  <c r="BH12" i="54"/>
  <c r="BE12" i="54"/>
  <c r="BB12" i="54"/>
  <c r="AY12" i="54"/>
  <c r="AV12" i="54"/>
  <c r="AR12" i="54"/>
  <c r="AO12" i="54"/>
  <c r="AL12" i="54"/>
  <c r="AI12" i="54"/>
  <c r="AF12" i="54"/>
  <c r="AC12" i="54"/>
  <c r="Z12" i="54"/>
  <c r="W12" i="54"/>
  <c r="T12" i="54"/>
  <c r="Q12" i="54"/>
  <c r="N12" i="54"/>
  <c r="K12" i="54"/>
  <c r="H12" i="54"/>
  <c r="E12" i="54"/>
  <c r="FF12" i="54"/>
  <c r="DM12" i="54"/>
  <c r="EH12" i="54"/>
  <c r="CO12" i="54"/>
  <c r="EN12" i="54"/>
  <c r="EK12" i="54"/>
  <c r="GA12" i="54"/>
  <c r="EE12" i="54"/>
  <c r="GG12" i="54"/>
  <c r="FI12" i="54"/>
  <c r="DP12" i="54"/>
  <c r="BQ12" i="54"/>
  <c r="BT12" i="54"/>
  <c r="HH12" i="54"/>
  <c r="HE12" i="54"/>
  <c r="HB12" i="54"/>
  <c r="GY12" i="54"/>
  <c r="GV12" i="54"/>
  <c r="GS12" i="54"/>
  <c r="GP12" i="54"/>
  <c r="GM12" i="54"/>
  <c r="GJ12" i="54"/>
  <c r="BN12" i="54"/>
  <c r="DG12" i="54"/>
  <c r="CL12" i="54"/>
  <c r="DA12" i="54"/>
  <c r="FU12" i="54"/>
  <c r="FR12" i="54"/>
  <c r="GD12" i="54"/>
  <c r="EW12" i="54"/>
  <c r="ET12" i="54"/>
  <c r="EQ12" i="54"/>
  <c r="FO12" i="54"/>
  <c r="FL12" i="54"/>
  <c r="FC12" i="54"/>
  <c r="EZ12" i="54"/>
  <c r="EB12" i="54"/>
  <c r="DY12" i="54"/>
  <c r="DV12" i="54"/>
  <c r="N18" i="56"/>
  <c r="CB18" i="56"/>
  <c r="BY18" i="56"/>
  <c r="BX18" i="56"/>
  <c r="BD18" i="56"/>
  <c r="BC18" i="56"/>
  <c r="BB18" i="56"/>
  <c r="BA18" i="56"/>
  <c r="K18" i="56"/>
  <c r="H18" i="56"/>
  <c r="E18" i="56"/>
  <c r="Y17" i="56"/>
  <c r="D8" i="69"/>
  <c r="CR12" i="54"/>
  <c r="DD12" i="54"/>
  <c r="CX12" i="54"/>
  <c r="CU12" i="54"/>
  <c r="BZ12" i="54"/>
  <c r="HK12" i="54"/>
  <c r="CC12" i="54"/>
  <c r="BW12" i="54"/>
  <c r="CF12" i="54"/>
  <c r="CI12" i="54"/>
  <c r="D11" i="67"/>
  <c r="BV18" i="56"/>
  <c r="DS12" i="54"/>
  <c r="AT18" i="56"/>
  <c r="S18" i="56"/>
  <c r="R18" i="56"/>
  <c r="Q18" i="56"/>
  <c r="W18" i="56"/>
  <c r="AF18" i="56"/>
  <c r="AD18" i="56"/>
  <c r="AG18" i="56"/>
  <c r="AB18" i="56"/>
  <c r="Y18" i="56"/>
  <c r="B18" i="56"/>
  <c r="CC18" i="56"/>
  <c r="BZ18" i="56"/>
  <c r="BS18" i="56"/>
  <c r="Z18" i="56"/>
  <c r="FX12" i="54"/>
  <c r="DJ12" i="54"/>
  <c r="BK12" i="54"/>
  <c r="B12" i="54"/>
  <c r="U17" i="56" l="1"/>
  <c r="U18" i="56" s="1"/>
  <c r="AU11" i="54"/>
  <c r="HU11" i="54" s="1"/>
  <c r="CF18" i="56"/>
  <c r="CG17" i="56" l="1"/>
  <c r="CG18" i="56" s="1"/>
  <c r="CF19" i="56"/>
  <c r="HU12" i="54"/>
  <c r="AU12" i="54"/>
</calcChain>
</file>

<file path=xl/sharedStrings.xml><?xml version="1.0" encoding="utf-8"?>
<sst xmlns="http://schemas.openxmlformats.org/spreadsheetml/2006/main" count="431" uniqueCount="161">
  <si>
    <t>ДНЗ</t>
  </si>
  <si>
    <t>Всього :</t>
  </si>
  <si>
    <t>Комплект постільний</t>
  </si>
  <si>
    <t>Дитячі стільчики</t>
  </si>
  <si>
    <t>У ТОМУ ЧИСЛІ М'ЯГКИЙ ІНВЕНТАР ТА ОБМУНДИРУВАННЯ"</t>
  </si>
  <si>
    <t>№ ДНЗ</t>
  </si>
  <si>
    <t>Всього</t>
  </si>
  <si>
    <t>К-сть</t>
  </si>
  <si>
    <t>ДНЗ №</t>
  </si>
  <si>
    <t>Вартість</t>
  </si>
  <si>
    <t>ПОСЛУГИ ЗВ'ЯЗКУ</t>
  </si>
  <si>
    <t>Рушники махрові</t>
  </si>
  <si>
    <t>Сума, грн.</t>
  </si>
  <si>
    <t>Ціна, грн.</t>
  </si>
  <si>
    <t>Разом послуги зв'язку</t>
  </si>
  <si>
    <t>Сума, в рік</t>
  </si>
  <si>
    <t>Придбання бланків меню</t>
  </si>
  <si>
    <t>Основні телефони</t>
  </si>
  <si>
    <t>Радіоточки</t>
  </si>
  <si>
    <t>Послуги інтернет</t>
  </si>
  <si>
    <t>Збір за спеціальне використання  водних ресурсів</t>
  </si>
  <si>
    <t>Тариф, грн.</t>
  </si>
  <si>
    <t>№  ДНЗ</t>
  </si>
  <si>
    <t>Придбання посуду</t>
  </si>
  <si>
    <t>Обслуговування котельні</t>
  </si>
  <si>
    <t>Обслуговування індивідуального теплового пункту</t>
  </si>
  <si>
    <t>Вивіз сміття</t>
  </si>
  <si>
    <t>Сума в місяць, грн.</t>
  </si>
  <si>
    <t>Сума в рік, грн.</t>
  </si>
  <si>
    <t>ПРОФДЕЗВІДДІЛ</t>
  </si>
  <si>
    <t>Дезенсекція</t>
  </si>
  <si>
    <t>Дератизація</t>
  </si>
  <si>
    <t>Площа, м2</t>
  </si>
  <si>
    <t>Похвилинні розмови</t>
  </si>
  <si>
    <t>РАЗОМ КЕКВ 2240</t>
  </si>
  <si>
    <t>Повірка  та заміна лічильників холодної води</t>
  </si>
  <si>
    <t>Повірка та заміна лічильників гарячої води</t>
  </si>
  <si>
    <t>Гідравлічне випробовування систем опалення</t>
  </si>
  <si>
    <t>ВСЬОГО СУМА ПО КЕКВ 2210, ГРН.</t>
  </si>
  <si>
    <t>Ліжка</t>
  </si>
  <si>
    <t>ВСЬОГО СУМА, ГРН, (М'ЯКИЙ ІНВЕНТАР)</t>
  </si>
  <si>
    <t>Паралельні телефони</t>
  </si>
  <si>
    <t>Придбання будівельних матеріалів</t>
  </si>
  <si>
    <t xml:space="preserve">Всього сума в рік, грн. </t>
  </si>
  <si>
    <t>Повірка ваг</t>
  </si>
  <si>
    <t>Повірка теплових лічильників</t>
  </si>
  <si>
    <t>Навчання та атестація відповідального з електробезпеки на присвоєння ІІ-V групи допуску</t>
  </si>
  <si>
    <t>Ковдри</t>
  </si>
  <si>
    <t>Матраци</t>
  </si>
  <si>
    <t>Подушки</t>
  </si>
  <si>
    <t>Вартість послуг</t>
  </si>
  <si>
    <t>Всього сума в рік, грн.</t>
  </si>
  <si>
    <t>Кількість</t>
  </si>
  <si>
    <t>Стіл шестигранний</t>
  </si>
  <si>
    <t>Ліміт куб. м.</t>
  </si>
  <si>
    <t>Перезарядка вогнегасників</t>
  </si>
  <si>
    <t>Ваги до 500 кг, сума, грн.</t>
  </si>
  <si>
    <t>Клеймування гир, сума, грн.</t>
  </si>
  <si>
    <t>Ваги до 20 кг, сума, грн.</t>
  </si>
  <si>
    <t>Повірка ваг, всьоого сума, грн.</t>
  </si>
  <si>
    <t>Зрізка дерев</t>
  </si>
  <si>
    <t>Виготовлення державного акту на землю</t>
  </si>
  <si>
    <t>Стіл комп'ютерний</t>
  </si>
  <si>
    <t>Килимове покриття</t>
  </si>
  <si>
    <t>Придбання праски</t>
  </si>
  <si>
    <t>Стіл для вихователя</t>
  </si>
  <si>
    <t>ВСЬОГО ПО КЕКВ 2220, СУМА, ГРН.</t>
  </si>
  <si>
    <t>Придбання дезинфікуючих  засобів</t>
  </si>
  <si>
    <t>Віконні конструкції</t>
  </si>
  <si>
    <t>формовка крон</t>
  </si>
  <si>
    <t>заміри опору ізоляції</t>
  </si>
  <si>
    <t>Повірка лічильників газу</t>
  </si>
  <si>
    <t>перевірка пожежних кранів</t>
  </si>
  <si>
    <t>Сума в місяць, грн. ( 0,19 коп.)</t>
  </si>
  <si>
    <t>Послуги виконання припису обленерго</t>
  </si>
  <si>
    <t>придбання вогнегасників</t>
  </si>
  <si>
    <t>Сума в місяць, грн. ( 0,11 коп.)</t>
  </si>
  <si>
    <t>Поточний ремонт комп'ютерної техніки</t>
  </si>
  <si>
    <t>Електроводонагрівач</t>
  </si>
  <si>
    <t>Одіяла</t>
  </si>
  <si>
    <t>Стелаж металевий</t>
  </si>
  <si>
    <t>Комплект: вага та ростомір</t>
  </si>
  <si>
    <t>Крани</t>
  </si>
  <si>
    <t>Мийки кухонні</t>
  </si>
  <si>
    <t>Електрокомфорки</t>
  </si>
  <si>
    <t>Шафа для роздягання трьохдверна</t>
  </si>
  <si>
    <t>Шафа для роздягання чотирьохдверна</t>
  </si>
  <si>
    <t>Ролети тканинні</t>
  </si>
  <si>
    <t>Порохотяг ( пилосмок )</t>
  </si>
  <si>
    <t>Стінка меблева офісна</t>
  </si>
  <si>
    <t>Стінка меблева дитяча</t>
  </si>
  <si>
    <t>Шафа для роздягання п'ятидверна</t>
  </si>
  <si>
    <t>Лавка в музичний зал</t>
  </si>
  <si>
    <t>Стіл кухонний нержавіючий</t>
  </si>
  <si>
    <t>Вага електронна</t>
  </si>
  <si>
    <t>Придбання принтера</t>
  </si>
  <si>
    <t>Придбання монітора</t>
  </si>
  <si>
    <t>Придбання системного блоку</t>
  </si>
  <si>
    <t>Придбання світильників</t>
  </si>
  <si>
    <t>Придбання дозаторів рідкого мила</t>
  </si>
  <si>
    <t>Придбання сушок для рук</t>
  </si>
  <si>
    <t>Придбання радіаторів опалення</t>
  </si>
  <si>
    <t>Крісло для вихователя</t>
  </si>
  <si>
    <t>Ліжка 3-ох ярусні</t>
  </si>
  <si>
    <t>Тюль</t>
  </si>
  <si>
    <t>Шафа одягова для вихователя</t>
  </si>
  <si>
    <t>Меблі кухонні</t>
  </si>
  <si>
    <t>Халати</t>
  </si>
  <si>
    <t>Рушники вафельні кольорові</t>
  </si>
  <si>
    <t>Костюми поварські</t>
  </si>
  <si>
    <t>Мотокоса</t>
  </si>
  <si>
    <t>Унітаз</t>
  </si>
  <si>
    <t>Придбання миючих засобів на групи</t>
  </si>
  <si>
    <t>Придбання миючих засобів на харчоблок</t>
  </si>
  <si>
    <t>Придбання періодичних видань</t>
  </si>
  <si>
    <t>Придбання канцтоварів на групи</t>
  </si>
  <si>
    <t>Придбання канцтоварів на установу</t>
  </si>
  <si>
    <t>Ліжка 2-ох ярусні</t>
  </si>
  <si>
    <t>Машина швейна</t>
  </si>
  <si>
    <t>Перфоратор</t>
  </si>
  <si>
    <t>Ксерокс</t>
  </si>
  <si>
    <t>Придбання господарських товарів</t>
  </si>
  <si>
    <t xml:space="preserve">Фартухи </t>
  </si>
  <si>
    <t>Косинки</t>
  </si>
  <si>
    <t>М'ясорубка</t>
  </si>
  <si>
    <t>Покривала</t>
  </si>
  <si>
    <t>Шафа медична</t>
  </si>
  <si>
    <t>Кушетка медична</t>
  </si>
  <si>
    <t>Пенал</t>
  </si>
  <si>
    <t>Двері зовнішні</t>
  </si>
  <si>
    <t>Двері внутрішні</t>
  </si>
  <si>
    <t>Дошка коркова, дошка магнітна</t>
  </si>
  <si>
    <t>Екран настінний</t>
  </si>
  <si>
    <t>Килимки брудноочисні</t>
  </si>
  <si>
    <t>придбання спорт. інвентарю</t>
  </si>
  <si>
    <t>Міксер</t>
  </si>
  <si>
    <t>Підлогонатирач</t>
  </si>
  <si>
    <t>Двері металопластикові длч роздачі їжі</t>
  </si>
  <si>
    <t>Придбання камери морозильної</t>
  </si>
  <si>
    <t>Кухонний комбайн</t>
  </si>
  <si>
    <t>Болгарка</t>
  </si>
  <si>
    <t>Повірка та заміна електричних лічильників</t>
  </si>
  <si>
    <t>Виготовлення евакуаційних схем</t>
  </si>
  <si>
    <t>лабораторне дослідження за вимогою СЕС</t>
  </si>
  <si>
    <t>вогнезахист деревяних конструкцій горища</t>
  </si>
  <si>
    <t>чистка димовентканалів</t>
  </si>
  <si>
    <t>атестація робочих мість</t>
  </si>
  <si>
    <t>Послуги з прання і сухого чищення</t>
  </si>
  <si>
    <t>Послуга з технічного обслуговування  теплоакумуляційного обладнання</t>
  </si>
  <si>
    <t>Послуга з охорони та відеоспостереження</t>
  </si>
  <si>
    <t>Заправка картриджу</t>
  </si>
  <si>
    <t>Поточний ремонт каналізації, покрівлі,сходової клітки, огорожі, водопровідної системи, групових кімнат, вентиляції, кухні, пральні, тощо</t>
  </si>
  <si>
    <t>Послуга з утримання будинків і споруд</t>
  </si>
  <si>
    <t>РОЗШИФРОВКА  БЮДЕТНОГО ЗАПИТУ ПО КЕКВ 2240  "ОПЛАТА ПОСЛУГ ( КРІМ КОМУНАЛЬНИХ ) "</t>
  </si>
  <si>
    <t>ПО  КТКВ   1011010   ДОШКІЛЬНА  ОСВІТА ГАЛИЦЬКОГО ТА ФРАНКІВСЬКОГО РАЙОНІВ МІСТА ЛЬВОВА НА 2018 РІК.</t>
  </si>
  <si>
    <t xml:space="preserve">РОЗШИФРОВКА  БЮДЖЕТНОГО ЗАПИТУ ПО КЕКВ 2210 " ПРЕДМЕТИ,МАТЕРІАЛИ, ОБЛАДНАННЯ ТА ІНВЕНТАР, </t>
  </si>
  <si>
    <t>ПО  КТКВ  1011010 ДОШКІЛЬНА ОСВІТА ГАЛИЦЬКОГО ТА ФРАНКІВСЬКОГО РАЙОНІВ МІСТА ЛЬВОВА  НА 2018 РІК.</t>
  </si>
  <si>
    <t xml:space="preserve">  РОЗШИФРОВКА  БЮДЖЕТНОГО ЗАПИТУ ПО  КЕКВ 2800   " ІНШІ ПОТОЧНІ ВИДАТКИ "  ПО КТКВ 1011010 ДОШКІЛЬНА ОСВІТА  ГАЛИЦЬКОГО ТА ФРАНКІВСЬКОГО РАЙОНІВ  М. ЛЬВОВА НА  2018 РІК</t>
  </si>
  <si>
    <t xml:space="preserve">  РОЗШИФРОВКА  БЮДЖЕТНОГО ЗАПИТУ ПО КЕКВ 2282 " ОКРЕМІ ЗАХОДИ ПО РЕАЛІЗАЦІЇ ДЕРЖАВНИХ  ( РЕГІОНАЛЬНИХ ) ПРОГРАМ, НЕ ВІДНЕСЕНІ ДО ЗАХОДІВ РОЗВИТКУ"  ПО КТКВ 1011010 ДОШКІЛЬНА ОСВІТА ГАЛИЦЬКОГО ТА ФРАНКІВСЬКОГО РАЙОНІВ  М. ЛЬВОВА  НА   2018 РІК.</t>
  </si>
  <si>
    <t xml:space="preserve"> РОЗШИФРОВКА БЮДЖЕТНОГО ЗАПИТУ  ПО КЕКВ 2220 "МЕДИКАМЕНТИ ТА ПЕРЕВ'ЯЗУВАЛЬНІ МАТЕРІАЛИ" ПО КТКВ 1011010 ДОШКІЛЬНА ОСВІТА ГАЛИЦЬКОГО ТА ФРАНКІВСЬКОГО РАЙОНІВ  М. ЛЬВОВА НА 2018 РІК.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</si>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</sst>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0"/>
      <color indexed="10"/>
      <name val="Arial Cyr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" fontId="3" fillId="0" borderId="0" xfId="0" applyNumberFormat="1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9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0" xfId="0" applyFill="1" applyBorder="1"/>
    <xf numFmtId="2" fontId="3" fillId="2" borderId="2" xfId="0" applyNumberFormat="1" applyFont="1" applyFill="1" applyBorder="1" applyAlignment="1">
      <alignment horizontal="center"/>
    </xf>
    <xf numFmtId="0" fontId="8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0" xfId="0" applyNumberFormat="1" applyFont="1" applyBorder="1"/>
    <xf numFmtId="0" fontId="5" fillId="0" borderId="0" xfId="0" applyFont="1" applyAlignment="1">
      <alignment vertical="center" wrapText="1"/>
    </xf>
    <xf numFmtId="0" fontId="0" fillId="2" borderId="0" xfId="0" applyFill="1"/>
    <xf numFmtId="2" fontId="3" fillId="2" borderId="0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" fillId="2" borderId="0" xfId="0" applyFont="1" applyFill="1"/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0" fillId="0" borderId="0" xfId="0" applyFill="1"/>
    <xf numFmtId="0" fontId="12" fillId="3" borderId="0" xfId="0" applyFont="1" applyFill="1"/>
    <xf numFmtId="2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2" borderId="0" xfId="0" applyFont="1" applyFill="1"/>
    <xf numFmtId="0" fontId="2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4" fillId="2" borderId="0" xfId="0" applyFont="1" applyFill="1"/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0" fillId="4" borderId="0" xfId="0" applyFill="1"/>
    <xf numFmtId="0" fontId="4" fillId="4" borderId="0" xfId="0" applyFont="1" applyFill="1"/>
    <xf numFmtId="0" fontId="0" fillId="4" borderId="2" xfId="0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2" fontId="3" fillId="4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 wrapText="1"/>
    </xf>
    <xf numFmtId="2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1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 wrapText="1"/>
    </xf>
    <xf numFmtId="0" fontId="3" fillId="4" borderId="12" xfId="0" applyFont="1" applyFill="1" applyBorder="1" applyAlignment="1">
      <alignment horizontal="center" wrapText="1"/>
    </xf>
    <xf numFmtId="0" fontId="3" fillId="4" borderId="15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"/>
  <sheetViews>
    <sheetView zoomScaleNormal="100" zoomScaleSheetLayoutView="100" workbookViewId="0">
      <selection activeCell="G27" sqref="G27"/>
    </sheetView>
  </sheetViews>
  <sheetFormatPr defaultRowHeight="12.75" x14ac:dyDescent="0.2"/>
  <cols>
    <col min="3" max="3" width="13.5703125" customWidth="1"/>
    <col min="4" max="4" width="15.85546875" customWidth="1"/>
    <col min="5" max="5" width="12.28515625" customWidth="1"/>
  </cols>
  <sheetData>
    <row r="1" spans="2:13" ht="48" customHeight="1" x14ac:dyDescent="0.2">
      <c r="B1" s="104" t="s">
        <v>159</v>
      </c>
      <c r="C1" s="105"/>
      <c r="D1" s="105"/>
      <c r="E1" s="105"/>
      <c r="F1" s="105"/>
      <c r="G1" s="105"/>
    </row>
    <row r="4" spans="2:13" ht="9" customHeight="1" x14ac:dyDescent="0.2">
      <c r="E4" t="s">
        <v>160</v>
      </c>
    </row>
    <row r="5" spans="2:13" ht="12.75" customHeight="1" x14ac:dyDescent="0.2">
      <c r="C5" s="102" t="s">
        <v>5</v>
      </c>
      <c r="D5" s="100" t="s">
        <v>67</v>
      </c>
      <c r="E5" s="100" t="s">
        <v>66</v>
      </c>
      <c r="F5" s="38"/>
      <c r="G5" s="38"/>
      <c r="H5" s="38"/>
      <c r="I5" s="35"/>
      <c r="J5" s="35"/>
      <c r="K5" s="35"/>
      <c r="L5" s="35"/>
      <c r="M5" s="35"/>
    </row>
    <row r="6" spans="2:13" ht="36" customHeight="1" x14ac:dyDescent="0.2">
      <c r="C6" s="103"/>
      <c r="D6" s="101"/>
      <c r="E6" s="101"/>
      <c r="F6" s="35"/>
      <c r="G6" s="35"/>
      <c r="H6" s="35"/>
      <c r="I6" s="35"/>
      <c r="J6" s="35"/>
      <c r="K6" s="35"/>
      <c r="L6" s="35"/>
      <c r="M6" s="35"/>
    </row>
    <row r="7" spans="2:13" ht="15.75" x14ac:dyDescent="0.25">
      <c r="C7" s="37">
        <v>129</v>
      </c>
      <c r="D7" s="39">
        <v>962</v>
      </c>
      <c r="E7" s="40">
        <f t="shared" ref="E7" si="0">D7</f>
        <v>962</v>
      </c>
    </row>
    <row r="8" spans="2:13" ht="15.75" x14ac:dyDescent="0.25">
      <c r="C8" s="37" t="s">
        <v>6</v>
      </c>
      <c r="D8" s="39">
        <f>SUM(D7:D7)</f>
        <v>962</v>
      </c>
      <c r="E8" s="39">
        <f>SUM(E7:E7)</f>
        <v>962</v>
      </c>
    </row>
    <row r="9" spans="2:13" ht="15.75" x14ac:dyDescent="0.25">
      <c r="C9" s="41"/>
      <c r="D9" s="42"/>
      <c r="E9" s="42"/>
    </row>
    <row r="10" spans="2:13" x14ac:dyDescent="0.2">
      <c r="C10" s="12"/>
      <c r="D10" s="1"/>
      <c r="E10" s="14"/>
    </row>
  </sheetData>
  <mergeCells count="4">
    <mergeCell ref="D5:D6"/>
    <mergeCell ref="C5:C6"/>
    <mergeCell ref="E5:E6"/>
    <mergeCell ref="B1:G1"/>
  </mergeCells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rowBreaks count="1" manualBreakCount="1">
    <brk id="13" min="2" max="10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20" sqref="D20"/>
    </sheetView>
  </sheetViews>
  <sheetFormatPr defaultRowHeight="12.75" x14ac:dyDescent="0.2"/>
  <cols>
    <col min="2" max="2" width="17.28515625" customWidth="1"/>
    <col min="3" max="3" width="19.28515625" customWidth="1"/>
    <col min="4" max="4" width="15" customWidth="1"/>
  </cols>
  <sheetData>
    <row r="1" spans="1:7" x14ac:dyDescent="0.2">
      <c r="A1" s="29"/>
      <c r="B1" s="29"/>
      <c r="C1" s="29"/>
      <c r="D1" s="11"/>
      <c r="E1" s="8"/>
      <c r="F1" s="29"/>
    </row>
    <row r="2" spans="1:7" x14ac:dyDescent="0.2">
      <c r="A2" s="29"/>
      <c r="B2" s="29"/>
      <c r="C2" s="29"/>
      <c r="D2" s="29"/>
      <c r="E2" s="29"/>
      <c r="F2" s="29"/>
    </row>
    <row r="3" spans="1:7" ht="69" customHeight="1" x14ac:dyDescent="0.2">
      <c r="A3" s="106" t="s">
        <v>158</v>
      </c>
      <c r="B3" s="106"/>
      <c r="C3" s="106"/>
      <c r="D3" s="106"/>
      <c r="E3" s="106"/>
      <c r="F3" s="34"/>
    </row>
    <row r="4" spans="1:7" x14ac:dyDescent="0.2">
      <c r="A4" s="29"/>
      <c r="B4" s="8"/>
      <c r="C4" s="8"/>
      <c r="D4" s="29"/>
      <c r="E4" s="29"/>
      <c r="F4" s="29"/>
    </row>
    <row r="5" spans="1:7" x14ac:dyDescent="0.2">
      <c r="A5" s="29"/>
      <c r="B5" s="8"/>
      <c r="C5" s="8"/>
      <c r="D5" s="8"/>
      <c r="E5" s="29"/>
      <c r="F5" s="29"/>
    </row>
    <row r="6" spans="1:7" x14ac:dyDescent="0.2">
      <c r="A6" s="29"/>
      <c r="B6" s="8"/>
      <c r="C6" s="8"/>
      <c r="D6" s="8"/>
      <c r="E6" s="29"/>
      <c r="F6" s="29"/>
    </row>
    <row r="7" spans="1:7" x14ac:dyDescent="0.2">
      <c r="A7" s="29"/>
      <c r="B7" s="8"/>
      <c r="C7" s="8"/>
      <c r="D7" s="8"/>
      <c r="E7" s="29"/>
      <c r="F7" s="29"/>
    </row>
    <row r="8" spans="1:7" x14ac:dyDescent="0.2">
      <c r="A8" s="29"/>
      <c r="B8" s="29"/>
      <c r="C8" s="29"/>
      <c r="D8" s="29"/>
      <c r="E8" s="29"/>
      <c r="F8" s="29"/>
    </row>
    <row r="9" spans="1:7" ht="76.5" x14ac:dyDescent="0.2">
      <c r="A9" s="29"/>
      <c r="B9" s="30" t="s">
        <v>5</v>
      </c>
      <c r="C9" s="30" t="s">
        <v>46</v>
      </c>
      <c r="D9" s="30" t="s">
        <v>51</v>
      </c>
      <c r="E9" s="29"/>
      <c r="F9" s="29"/>
      <c r="G9" s="1"/>
    </row>
    <row r="10" spans="1:7" x14ac:dyDescent="0.2">
      <c r="A10" s="29"/>
      <c r="B10" s="10">
        <v>129</v>
      </c>
      <c r="C10" s="9">
        <v>427</v>
      </c>
      <c r="D10" s="31">
        <f t="shared" ref="D10" si="0">C10</f>
        <v>427</v>
      </c>
      <c r="E10" s="29"/>
      <c r="F10" s="29"/>
    </row>
    <row r="11" spans="1:7" x14ac:dyDescent="0.2">
      <c r="A11" s="29"/>
      <c r="B11" s="10" t="s">
        <v>1</v>
      </c>
      <c r="C11" s="10"/>
      <c r="D11" s="32">
        <f>SUM(D10:D10)</f>
        <v>427</v>
      </c>
      <c r="E11" s="29"/>
      <c r="F11" s="29"/>
    </row>
    <row r="12" spans="1:7" x14ac:dyDescent="0.2">
      <c r="A12" s="29"/>
      <c r="B12" s="12"/>
      <c r="C12" s="11"/>
      <c r="D12" s="33"/>
      <c r="E12" s="29"/>
      <c r="F12" s="29"/>
    </row>
  </sheetData>
  <mergeCells count="1">
    <mergeCell ref="A3:E3"/>
  </mergeCells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>
      <selection activeCell="D26" sqref="D26"/>
    </sheetView>
  </sheetViews>
  <sheetFormatPr defaultRowHeight="12.75" x14ac:dyDescent="0.2"/>
  <cols>
    <col min="1" max="1" width="11.28515625" customWidth="1"/>
    <col min="2" max="2" width="17.85546875" customWidth="1"/>
    <col min="3" max="3" width="13.85546875" customWidth="1"/>
    <col min="4" max="4" width="14" customWidth="1"/>
    <col min="5" max="5" width="14.7109375" customWidth="1"/>
  </cols>
  <sheetData>
    <row r="1" spans="2:10" x14ac:dyDescent="0.2">
      <c r="D1" s="6"/>
      <c r="E1" s="6"/>
      <c r="F1" s="7"/>
    </row>
    <row r="3" spans="2:10" x14ac:dyDescent="0.2">
      <c r="B3" s="104" t="s">
        <v>157</v>
      </c>
      <c r="C3" s="105"/>
      <c r="D3" s="105"/>
      <c r="E3" s="105"/>
    </row>
    <row r="4" spans="2:10" x14ac:dyDescent="0.2">
      <c r="B4" s="105"/>
      <c r="C4" s="105"/>
      <c r="D4" s="105"/>
      <c r="E4" s="105"/>
    </row>
    <row r="5" spans="2:10" x14ac:dyDescent="0.2">
      <c r="B5" s="105"/>
      <c r="C5" s="105"/>
      <c r="D5" s="105"/>
      <c r="E5" s="105"/>
    </row>
    <row r="6" spans="2:10" x14ac:dyDescent="0.2">
      <c r="B6" s="105"/>
      <c r="C6" s="105"/>
      <c r="D6" s="105"/>
      <c r="E6" s="105"/>
    </row>
    <row r="7" spans="2:10" x14ac:dyDescent="0.2">
      <c r="B7" s="105"/>
      <c r="C7" s="105"/>
      <c r="D7" s="105"/>
      <c r="E7" s="105"/>
    </row>
    <row r="10" spans="2:10" x14ac:dyDescent="0.2">
      <c r="B10" s="93" t="s">
        <v>22</v>
      </c>
      <c r="C10" s="92" t="s">
        <v>20</v>
      </c>
      <c r="D10" s="95"/>
      <c r="E10" s="96"/>
      <c r="G10" s="6"/>
      <c r="H10" s="6"/>
      <c r="I10" s="6"/>
      <c r="J10" s="6"/>
    </row>
    <row r="11" spans="2:10" x14ac:dyDescent="0.2">
      <c r="B11" s="107"/>
      <c r="C11" s="97"/>
      <c r="D11" s="98"/>
      <c r="E11" s="99"/>
      <c r="G11" s="6"/>
      <c r="H11" s="6"/>
      <c r="I11" s="6"/>
      <c r="J11" s="6"/>
    </row>
    <row r="12" spans="2:10" x14ac:dyDescent="0.2">
      <c r="B12" s="107"/>
      <c r="C12" s="93" t="s">
        <v>54</v>
      </c>
      <c r="D12" s="93" t="s">
        <v>21</v>
      </c>
      <c r="E12" s="93" t="s">
        <v>12</v>
      </c>
    </row>
    <row r="13" spans="2:10" x14ac:dyDescent="0.2">
      <c r="B13" s="108"/>
      <c r="C13" s="94"/>
      <c r="D13" s="94"/>
      <c r="E13" s="94"/>
    </row>
    <row r="14" spans="2:10" x14ac:dyDescent="0.2">
      <c r="B14" s="3">
        <v>129</v>
      </c>
      <c r="C14" s="3">
        <v>1000</v>
      </c>
      <c r="D14" s="3">
        <v>0.35610999999999998</v>
      </c>
      <c r="E14" s="56">
        <v>356</v>
      </c>
    </row>
    <row r="15" spans="2:10" x14ac:dyDescent="0.2">
      <c r="B15" s="3" t="s">
        <v>1</v>
      </c>
      <c r="C15" s="3">
        <f>SUM(C14:C14)</f>
        <v>1000</v>
      </c>
      <c r="D15" s="3"/>
      <c r="E15" s="57">
        <f>SUM(E14:E14)</f>
        <v>356</v>
      </c>
    </row>
    <row r="16" spans="2:10" x14ac:dyDescent="0.2">
      <c r="B16" s="4"/>
      <c r="C16" s="6"/>
      <c r="D16" s="6"/>
      <c r="E16" s="13"/>
    </row>
    <row r="17" spans="2:5" x14ac:dyDescent="0.2">
      <c r="B17" s="4"/>
      <c r="C17" s="6"/>
      <c r="D17" s="6"/>
      <c r="E17" s="13"/>
    </row>
    <row r="18" spans="2:5" x14ac:dyDescent="0.2">
      <c r="B18" s="4"/>
      <c r="C18" s="6"/>
      <c r="D18" s="6"/>
      <c r="E18" s="13"/>
    </row>
  </sheetData>
  <mergeCells count="6">
    <mergeCell ref="B3:E7"/>
    <mergeCell ref="B10:B13"/>
    <mergeCell ref="C10:E11"/>
    <mergeCell ref="C12:C13"/>
    <mergeCell ref="D12:D13"/>
    <mergeCell ref="E12:E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9"/>
  <sheetViews>
    <sheetView zoomScaleNormal="100" zoomScaleSheetLayoutView="100" workbookViewId="0">
      <pane xSplit="1" ySplit="16" topLeftCell="B17" activePane="bottomRight" state="frozen"/>
      <selection pane="topRight" activeCell="B1" sqref="B1"/>
      <selection pane="bottomLeft" activeCell="A17" sqref="A17"/>
      <selection pane="bottomRight" activeCell="B1" sqref="B1:B1048576"/>
    </sheetView>
  </sheetViews>
  <sheetFormatPr defaultRowHeight="12.75" x14ac:dyDescent="0.2"/>
  <cols>
    <col min="1" max="1" width="10.85546875" customWidth="1"/>
    <col min="2" max="2" width="5.85546875" style="63" customWidth="1"/>
    <col min="3" max="3" width="5.7109375" style="63" customWidth="1"/>
    <col min="4" max="4" width="7.28515625" style="63" customWidth="1"/>
    <col min="5" max="5" width="6" style="63" customWidth="1"/>
    <col min="6" max="6" width="5.85546875" style="63" customWidth="1"/>
    <col min="7" max="7" width="7.28515625" style="63" customWidth="1"/>
    <col min="8" max="8" width="5.7109375" style="63" customWidth="1"/>
    <col min="9" max="9" width="6.7109375" style="63" customWidth="1"/>
    <col min="10" max="10" width="7.28515625" style="63" customWidth="1"/>
    <col min="11" max="12" width="6.7109375" style="63" customWidth="1"/>
    <col min="13" max="13" width="7" style="63" customWidth="1"/>
    <col min="14" max="14" width="6.42578125" style="63" customWidth="1"/>
    <col min="15" max="15" width="6.28515625" style="63" customWidth="1"/>
    <col min="16" max="16" width="7" style="63" customWidth="1"/>
    <col min="17" max="17" width="7.7109375" style="63" customWidth="1"/>
    <col min="18" max="18" width="11" style="63" customWidth="1"/>
    <col min="19" max="19" width="9" style="63" customWidth="1"/>
    <col min="20" max="20" width="10.42578125" style="63" customWidth="1"/>
    <col min="21" max="22" width="10.7109375" style="63" customWidth="1"/>
    <col min="23" max="23" width="8.42578125" style="63" customWidth="1"/>
    <col min="24" max="24" width="11.28515625" style="63" customWidth="1"/>
    <col min="25" max="25" width="0.140625" hidden="1" customWidth="1"/>
    <col min="26" max="26" width="5.140625" hidden="1" customWidth="1"/>
    <col min="27" max="27" width="6.140625" hidden="1" customWidth="1"/>
    <col min="28" max="28" width="10.85546875" hidden="1" customWidth="1"/>
    <col min="29" max="29" width="8.5703125" hidden="1" customWidth="1"/>
    <col min="30" max="30" width="7" hidden="1" customWidth="1"/>
    <col min="31" max="31" width="8.140625" hidden="1" customWidth="1"/>
    <col min="32" max="32" width="8.7109375" hidden="1" customWidth="1"/>
    <col min="33" max="33" width="14.5703125" hidden="1" customWidth="1"/>
    <col min="34" max="36" width="8.5703125" hidden="1" customWidth="1"/>
    <col min="37" max="37" width="6" customWidth="1"/>
    <col min="38" max="38" width="6.7109375" customWidth="1"/>
    <col min="39" max="39" width="8.42578125" customWidth="1"/>
    <col min="40" max="45" width="8.5703125" customWidth="1"/>
    <col min="46" max="48" width="6.7109375" style="48" customWidth="1"/>
    <col min="49" max="49" width="7.85546875" customWidth="1"/>
    <col min="50" max="51" width="9.7109375" customWidth="1"/>
    <col min="52" max="52" width="9" customWidth="1"/>
    <col min="53" max="53" width="8.42578125" hidden="1" customWidth="1"/>
    <col min="54" max="54" width="7.140625" customWidth="1"/>
    <col min="55" max="55" width="11.7109375" customWidth="1"/>
    <col min="56" max="56" width="7.7109375" customWidth="1"/>
    <col min="57" max="57" width="8.5703125" customWidth="1"/>
    <col min="58" max="58" width="7.42578125" customWidth="1"/>
    <col min="59" max="59" width="8" customWidth="1"/>
    <col min="60" max="60" width="8.140625" customWidth="1"/>
    <col min="61" max="61" width="7.42578125" style="49" customWidth="1"/>
    <col min="62" max="62" width="9.140625" style="49"/>
    <col min="63" max="63" width="8.42578125" style="49" customWidth="1"/>
    <col min="64" max="64" width="7.42578125" style="49" customWidth="1"/>
    <col min="65" max="65" width="7.42578125" customWidth="1"/>
    <col min="66" max="66" width="8" customWidth="1"/>
    <col min="67" max="67" width="8.85546875" customWidth="1"/>
    <col min="68" max="68" width="7.7109375" customWidth="1"/>
    <col min="69" max="69" width="22.28515625" customWidth="1"/>
    <col min="70" max="70" width="9.7109375" customWidth="1"/>
    <col min="71" max="71" width="5.42578125" customWidth="1"/>
    <col min="72" max="72" width="6.85546875" customWidth="1"/>
    <col min="74" max="74" width="5.42578125" customWidth="1"/>
    <col min="75" max="75" width="6.140625" customWidth="1"/>
    <col min="76" max="76" width="7.42578125" customWidth="1"/>
    <col min="77" max="77" width="6.7109375" customWidth="1"/>
    <col min="78" max="78" width="5.42578125" customWidth="1"/>
    <col min="79" max="79" width="6.42578125" customWidth="1"/>
    <col min="80" max="80" width="7.42578125" customWidth="1"/>
    <col min="81" max="81" width="5.42578125" customWidth="1"/>
    <col min="82" max="82" width="7.5703125" customWidth="1"/>
    <col min="83" max="83" width="8" customWidth="1"/>
    <col min="84" max="84" width="10.42578125" customWidth="1"/>
    <col min="85" max="85" width="11.28515625" customWidth="1"/>
  </cols>
  <sheetData>
    <row r="1" spans="1:94" x14ac:dyDescent="0.2">
      <c r="C1" s="61" t="s">
        <v>153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2"/>
      <c r="BJ1" s="52"/>
      <c r="BK1" s="52"/>
      <c r="BL1" s="52"/>
      <c r="BM1" s="51"/>
      <c r="BN1" s="51"/>
      <c r="BO1" s="51"/>
      <c r="BP1" s="51"/>
      <c r="BQ1" s="51"/>
      <c r="BR1" s="51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</row>
    <row r="2" spans="1:94" x14ac:dyDescent="0.2">
      <c r="A2" s="5"/>
      <c r="B2" s="62" t="s">
        <v>154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4"/>
      <c r="BJ2" s="54"/>
      <c r="BK2" s="54"/>
      <c r="BL2" s="54"/>
      <c r="BM2" s="53"/>
      <c r="BN2" s="53"/>
      <c r="BO2" s="53"/>
      <c r="BP2" s="53"/>
      <c r="BQ2" s="53"/>
      <c r="BR2" s="53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35"/>
      <c r="CH2" s="35"/>
      <c r="CI2" s="35"/>
      <c r="CJ2" s="35"/>
      <c r="CK2" s="35"/>
      <c r="CL2" s="35"/>
      <c r="CM2" s="35"/>
      <c r="CN2" s="35"/>
      <c r="CO2" s="35"/>
      <c r="CP2" s="35"/>
    </row>
    <row r="3" spans="1:94" x14ac:dyDescent="0.2">
      <c r="A3" s="5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2"/>
      <c r="BJ3" s="52"/>
      <c r="BK3" s="52"/>
      <c r="BL3" s="52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35"/>
      <c r="CH3" s="35"/>
      <c r="CI3" s="35"/>
      <c r="CJ3" s="35"/>
      <c r="CK3" s="35"/>
      <c r="CL3" s="35"/>
      <c r="CM3" s="35"/>
      <c r="CN3" s="35"/>
      <c r="CO3" s="35"/>
      <c r="CP3" s="35"/>
    </row>
    <row r="4" spans="1:94" ht="0.75" customHeight="1" x14ac:dyDescent="0.2">
      <c r="A4" s="5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2"/>
      <c r="BJ4" s="52"/>
      <c r="BK4" s="52"/>
      <c r="BL4" s="52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35"/>
      <c r="CH4" s="35"/>
      <c r="CI4" s="35"/>
      <c r="CJ4" s="35"/>
      <c r="CK4" s="35"/>
      <c r="CL4" s="35"/>
      <c r="CM4" s="35"/>
      <c r="CN4" s="35"/>
      <c r="CO4" s="35"/>
      <c r="CP4" s="35"/>
    </row>
    <row r="5" spans="1:94" hidden="1" x14ac:dyDescent="0.2">
      <c r="A5" s="5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2"/>
      <c r="BJ5" s="52"/>
      <c r="BK5" s="52"/>
      <c r="BL5" s="52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35"/>
      <c r="CH5" s="35"/>
      <c r="CI5" s="35"/>
      <c r="CJ5" s="35"/>
      <c r="CK5" s="35"/>
      <c r="CL5" s="35"/>
      <c r="CM5" s="35"/>
      <c r="CN5" s="35"/>
      <c r="CO5" s="35"/>
      <c r="CP5" s="35"/>
    </row>
    <row r="6" spans="1:94" hidden="1" x14ac:dyDescent="0.2">
      <c r="A6" s="5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2"/>
      <c r="BJ6" s="52"/>
      <c r="BK6" s="52"/>
      <c r="BL6" s="52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35"/>
      <c r="CH6" s="35"/>
      <c r="CI6" s="35"/>
      <c r="CJ6" s="35"/>
      <c r="CK6" s="35"/>
      <c r="CL6" s="35"/>
      <c r="CM6" s="35"/>
      <c r="CN6" s="35"/>
      <c r="CO6" s="35"/>
      <c r="CP6" s="35"/>
    </row>
    <row r="7" spans="1:94" ht="0.75" hidden="1" customHeight="1" x14ac:dyDescent="0.2">
      <c r="A7" s="5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2"/>
      <c r="BJ7" s="52"/>
      <c r="BK7" s="52"/>
      <c r="BL7" s="52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35"/>
      <c r="CH7" s="35"/>
      <c r="CI7" s="35"/>
      <c r="CJ7" s="35"/>
      <c r="CK7" s="35"/>
      <c r="CL7" s="35"/>
      <c r="CM7" s="35"/>
      <c r="CN7" s="35"/>
      <c r="CO7" s="35"/>
      <c r="CP7" s="35"/>
    </row>
    <row r="8" spans="1:94" ht="0.75" hidden="1" customHeight="1" x14ac:dyDescent="0.2">
      <c r="A8" s="5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2"/>
      <c r="BJ8" s="52"/>
      <c r="BK8" s="52"/>
      <c r="BL8" s="52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35"/>
      <c r="CH8" s="35"/>
      <c r="CI8" s="35"/>
      <c r="CJ8" s="35"/>
      <c r="CK8" s="35"/>
      <c r="CL8" s="35"/>
      <c r="CM8" s="35"/>
      <c r="CN8" s="35"/>
      <c r="CO8" s="35"/>
      <c r="CP8" s="35"/>
    </row>
    <row r="9" spans="1:94" ht="1.5" hidden="1" customHeight="1" x14ac:dyDescent="0.2">
      <c r="A9" s="5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2"/>
      <c r="BJ9" s="52"/>
      <c r="BK9" s="52"/>
      <c r="BL9" s="52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35"/>
      <c r="CH9" s="35"/>
      <c r="CI9" s="35"/>
      <c r="CJ9" s="35"/>
      <c r="CK9" s="35"/>
      <c r="CL9" s="35"/>
      <c r="CM9" s="35"/>
      <c r="CN9" s="35"/>
      <c r="CO9" s="35"/>
      <c r="CP9" s="35"/>
    </row>
    <row r="10" spans="1:94" hidden="1" x14ac:dyDescent="0.2">
      <c r="A10" s="5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2"/>
      <c r="BJ10" s="52"/>
      <c r="BK10" s="52"/>
      <c r="BL10" s="52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35"/>
      <c r="CH10" s="35"/>
      <c r="CI10" s="35"/>
      <c r="CJ10" s="35"/>
      <c r="CK10" s="35"/>
      <c r="CL10" s="35"/>
      <c r="CM10" s="35"/>
      <c r="CN10" s="35"/>
      <c r="CO10" s="35"/>
      <c r="CP10" s="35"/>
    </row>
    <row r="11" spans="1:94" hidden="1" x14ac:dyDescent="0.2">
      <c r="E11" s="61"/>
      <c r="F11" s="61"/>
      <c r="G11" s="64"/>
      <c r="H11" s="61"/>
      <c r="I11" s="61"/>
      <c r="J11" s="64"/>
      <c r="K11" s="64"/>
      <c r="L11" s="64"/>
      <c r="M11" s="64"/>
      <c r="N11" s="64"/>
      <c r="O11" s="64"/>
      <c r="P11" s="64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2"/>
      <c r="BJ11" s="52"/>
      <c r="BK11" s="52"/>
      <c r="BL11" s="52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</row>
    <row r="12" spans="1:94" ht="12.75" customHeight="1" x14ac:dyDescent="0.2">
      <c r="A12" s="118" t="s">
        <v>8</v>
      </c>
      <c r="B12" s="76" t="s">
        <v>35</v>
      </c>
      <c r="C12" s="87"/>
      <c r="D12" s="88"/>
      <c r="E12" s="112" t="s">
        <v>36</v>
      </c>
      <c r="F12" s="124"/>
      <c r="G12" s="125"/>
      <c r="H12" s="112" t="s">
        <v>71</v>
      </c>
      <c r="I12" s="124"/>
      <c r="J12" s="125"/>
      <c r="K12" s="112" t="s">
        <v>141</v>
      </c>
      <c r="L12" s="113"/>
      <c r="M12" s="114"/>
      <c r="N12" s="112" t="s">
        <v>45</v>
      </c>
      <c r="O12" s="113"/>
      <c r="P12" s="114"/>
      <c r="Q12" s="144" t="s">
        <v>29</v>
      </c>
      <c r="R12" s="153"/>
      <c r="S12" s="153"/>
      <c r="T12" s="153"/>
      <c r="U12" s="145"/>
      <c r="V12" s="138" t="s">
        <v>8</v>
      </c>
      <c r="W12" s="113" t="s">
        <v>26</v>
      </c>
      <c r="X12" s="114"/>
      <c r="Y12" s="19"/>
      <c r="Z12" s="76" t="s">
        <v>25</v>
      </c>
      <c r="AA12" s="77"/>
      <c r="AB12" s="78"/>
      <c r="AC12" s="22"/>
      <c r="AD12" s="76" t="s">
        <v>24</v>
      </c>
      <c r="AE12" s="77"/>
      <c r="AF12" s="78"/>
      <c r="AG12" s="73"/>
      <c r="AH12" s="22"/>
      <c r="AI12" s="22"/>
      <c r="AJ12" s="22"/>
      <c r="AK12" s="76" t="s">
        <v>149</v>
      </c>
      <c r="AL12" s="77"/>
      <c r="AM12" s="78"/>
      <c r="AN12" s="76" t="s">
        <v>147</v>
      </c>
      <c r="AO12" s="77"/>
      <c r="AP12" s="78"/>
      <c r="AQ12" s="76" t="s">
        <v>148</v>
      </c>
      <c r="AR12" s="77"/>
      <c r="AS12" s="78"/>
      <c r="AT12" s="76" t="s">
        <v>152</v>
      </c>
      <c r="AU12" s="77"/>
      <c r="AV12" s="78"/>
      <c r="AW12" s="73" t="s">
        <v>55</v>
      </c>
      <c r="AX12" s="59"/>
      <c r="AY12" s="59"/>
      <c r="AZ12" s="73" t="s">
        <v>37</v>
      </c>
      <c r="BA12" s="45"/>
      <c r="BB12" s="76" t="s">
        <v>44</v>
      </c>
      <c r="BC12" s="77"/>
      <c r="BD12" s="78"/>
      <c r="BE12" s="73" t="s">
        <v>59</v>
      </c>
      <c r="BF12" s="73" t="s">
        <v>60</v>
      </c>
      <c r="BG12" s="73" t="s">
        <v>69</v>
      </c>
      <c r="BH12" s="73" t="s">
        <v>61</v>
      </c>
      <c r="BI12" s="73" t="s">
        <v>74</v>
      </c>
      <c r="BJ12" s="73" t="s">
        <v>143</v>
      </c>
      <c r="BK12" s="73" t="s">
        <v>70</v>
      </c>
      <c r="BL12" s="73" t="s">
        <v>144</v>
      </c>
      <c r="BM12" s="73" t="s">
        <v>145</v>
      </c>
      <c r="BN12" s="73" t="s">
        <v>146</v>
      </c>
      <c r="BO12" s="73" t="s">
        <v>77</v>
      </c>
      <c r="BP12" s="73" t="s">
        <v>150</v>
      </c>
      <c r="BQ12" s="73" t="s">
        <v>151</v>
      </c>
      <c r="BR12" s="73" t="s">
        <v>8</v>
      </c>
      <c r="BS12" s="146" t="s">
        <v>10</v>
      </c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8"/>
      <c r="CF12" s="76" t="s">
        <v>14</v>
      </c>
      <c r="CG12" s="73" t="s">
        <v>34</v>
      </c>
      <c r="CH12" s="35"/>
      <c r="CI12" s="35"/>
      <c r="CJ12" s="35"/>
      <c r="CK12" s="35"/>
      <c r="CL12" s="35"/>
      <c r="CM12" s="35"/>
      <c r="CN12" s="35"/>
      <c r="CO12" s="35"/>
      <c r="CP12" s="35"/>
    </row>
    <row r="13" spans="1:94" ht="39.75" customHeight="1" x14ac:dyDescent="0.2">
      <c r="A13" s="119"/>
      <c r="B13" s="89"/>
      <c r="C13" s="90"/>
      <c r="D13" s="91"/>
      <c r="E13" s="126"/>
      <c r="F13" s="127"/>
      <c r="G13" s="128"/>
      <c r="H13" s="126"/>
      <c r="I13" s="127"/>
      <c r="J13" s="128"/>
      <c r="K13" s="115"/>
      <c r="L13" s="116"/>
      <c r="M13" s="117"/>
      <c r="N13" s="115"/>
      <c r="O13" s="116"/>
      <c r="P13" s="117"/>
      <c r="Q13" s="144" t="s">
        <v>30</v>
      </c>
      <c r="R13" s="145"/>
      <c r="S13" s="144" t="s">
        <v>31</v>
      </c>
      <c r="T13" s="145"/>
      <c r="U13" s="65"/>
      <c r="V13" s="139"/>
      <c r="W13" s="116"/>
      <c r="X13" s="117"/>
      <c r="Y13" s="20"/>
      <c r="Z13" s="82"/>
      <c r="AA13" s="83"/>
      <c r="AB13" s="84"/>
      <c r="AC13" s="23"/>
      <c r="AD13" s="82"/>
      <c r="AE13" s="83"/>
      <c r="AF13" s="84"/>
      <c r="AG13" s="85"/>
      <c r="AH13" s="24"/>
      <c r="AI13" s="24"/>
      <c r="AJ13" s="24"/>
      <c r="AK13" s="82"/>
      <c r="AL13" s="83"/>
      <c r="AM13" s="84"/>
      <c r="AN13" s="82"/>
      <c r="AO13" s="83"/>
      <c r="AP13" s="84"/>
      <c r="AQ13" s="82"/>
      <c r="AR13" s="83"/>
      <c r="AS13" s="84"/>
      <c r="AT13" s="82"/>
      <c r="AU13" s="83"/>
      <c r="AV13" s="84"/>
      <c r="AW13" s="74"/>
      <c r="AX13" s="85" t="s">
        <v>72</v>
      </c>
      <c r="AY13" s="85" t="s">
        <v>142</v>
      </c>
      <c r="AZ13" s="74"/>
      <c r="BA13" s="46"/>
      <c r="BB13" s="82"/>
      <c r="BC13" s="83"/>
      <c r="BD13" s="84"/>
      <c r="BE13" s="85"/>
      <c r="BF13" s="74"/>
      <c r="BG13" s="85"/>
      <c r="BH13" s="74"/>
      <c r="BI13" s="85"/>
      <c r="BJ13" s="74"/>
      <c r="BK13" s="74"/>
      <c r="BL13" s="74"/>
      <c r="BM13" s="74"/>
      <c r="BN13" s="74"/>
      <c r="BO13" s="74"/>
      <c r="BP13" s="74"/>
      <c r="BQ13" s="74"/>
      <c r="BR13" s="85"/>
      <c r="BS13" s="149"/>
      <c r="BT13" s="150"/>
      <c r="BU13" s="150"/>
      <c r="BV13" s="150"/>
      <c r="BW13" s="150"/>
      <c r="BX13" s="150"/>
      <c r="BY13" s="150"/>
      <c r="BZ13" s="150"/>
      <c r="CA13" s="150"/>
      <c r="CB13" s="150"/>
      <c r="CC13" s="150"/>
      <c r="CD13" s="150"/>
      <c r="CE13" s="151"/>
      <c r="CF13" s="79"/>
      <c r="CG13" s="74"/>
      <c r="CH13" s="35"/>
      <c r="CI13" s="35"/>
      <c r="CJ13" s="35"/>
      <c r="CK13" s="35"/>
      <c r="CL13" s="35"/>
      <c r="CM13" s="35"/>
      <c r="CN13" s="35"/>
      <c r="CO13" s="35"/>
      <c r="CP13" s="35"/>
    </row>
    <row r="14" spans="1:94" ht="12.75" customHeight="1" x14ac:dyDescent="0.2">
      <c r="A14" s="119"/>
      <c r="B14" s="121" t="s">
        <v>7</v>
      </c>
      <c r="C14" s="109" t="s">
        <v>13</v>
      </c>
      <c r="D14" s="109" t="s">
        <v>12</v>
      </c>
      <c r="E14" s="121" t="s">
        <v>7</v>
      </c>
      <c r="F14" s="109" t="s">
        <v>13</v>
      </c>
      <c r="G14" s="109" t="s">
        <v>12</v>
      </c>
      <c r="H14" s="121" t="s">
        <v>7</v>
      </c>
      <c r="I14" s="109" t="s">
        <v>13</v>
      </c>
      <c r="J14" s="109" t="s">
        <v>12</v>
      </c>
      <c r="K14" s="121" t="s">
        <v>7</v>
      </c>
      <c r="L14" s="109" t="s">
        <v>13</v>
      </c>
      <c r="M14" s="109" t="s">
        <v>12</v>
      </c>
      <c r="N14" s="121" t="s">
        <v>7</v>
      </c>
      <c r="O14" s="109" t="s">
        <v>13</v>
      </c>
      <c r="P14" s="109" t="s">
        <v>12</v>
      </c>
      <c r="Q14" s="135" t="s">
        <v>32</v>
      </c>
      <c r="R14" s="109" t="s">
        <v>73</v>
      </c>
      <c r="S14" s="135" t="s">
        <v>32</v>
      </c>
      <c r="T14" s="109" t="s">
        <v>76</v>
      </c>
      <c r="U14" s="109" t="s">
        <v>43</v>
      </c>
      <c r="V14" s="139"/>
      <c r="W14" s="135" t="s">
        <v>27</v>
      </c>
      <c r="X14" s="109" t="s">
        <v>28</v>
      </c>
      <c r="Y14" s="129" t="s">
        <v>12</v>
      </c>
      <c r="Z14" s="132" t="s">
        <v>7</v>
      </c>
      <c r="AA14" s="129" t="s">
        <v>13</v>
      </c>
      <c r="AB14" s="129" t="s">
        <v>12</v>
      </c>
      <c r="AC14" s="25"/>
      <c r="AD14" s="132" t="s">
        <v>7</v>
      </c>
      <c r="AE14" s="129" t="s">
        <v>13</v>
      </c>
      <c r="AF14" s="129" t="s">
        <v>12</v>
      </c>
      <c r="AG14" s="85"/>
      <c r="AH14" s="18"/>
      <c r="AI14" s="25"/>
      <c r="AJ14" s="25"/>
      <c r="AK14" s="132" t="s">
        <v>7</v>
      </c>
      <c r="AL14" s="129" t="s">
        <v>13</v>
      </c>
      <c r="AM14" s="129" t="s">
        <v>12</v>
      </c>
      <c r="AN14" s="132" t="s">
        <v>7</v>
      </c>
      <c r="AO14" s="129" t="s">
        <v>13</v>
      </c>
      <c r="AP14" s="129" t="s">
        <v>12</v>
      </c>
      <c r="AQ14" s="132" t="s">
        <v>7</v>
      </c>
      <c r="AR14" s="129" t="s">
        <v>13</v>
      </c>
      <c r="AS14" s="129" t="s">
        <v>12</v>
      </c>
      <c r="AT14" s="132" t="s">
        <v>7</v>
      </c>
      <c r="AU14" s="129" t="s">
        <v>13</v>
      </c>
      <c r="AV14" s="129" t="s">
        <v>12</v>
      </c>
      <c r="AW14" s="74"/>
      <c r="AX14" s="85"/>
      <c r="AY14" s="85"/>
      <c r="AZ14" s="74"/>
      <c r="BA14" s="43"/>
      <c r="BB14" s="73" t="s">
        <v>58</v>
      </c>
      <c r="BC14" s="73" t="s">
        <v>56</v>
      </c>
      <c r="BD14" s="73" t="s">
        <v>57</v>
      </c>
      <c r="BE14" s="85"/>
      <c r="BF14" s="74"/>
      <c r="BG14" s="85"/>
      <c r="BH14" s="74"/>
      <c r="BI14" s="85"/>
      <c r="BJ14" s="74"/>
      <c r="BK14" s="74"/>
      <c r="BL14" s="74"/>
      <c r="BM14" s="74"/>
      <c r="BN14" s="74"/>
      <c r="BO14" s="74"/>
      <c r="BP14" s="74"/>
      <c r="BQ14" s="74"/>
      <c r="BR14" s="85"/>
      <c r="BS14" s="141" t="s">
        <v>17</v>
      </c>
      <c r="BT14" s="142"/>
      <c r="BU14" s="143"/>
      <c r="BV14" s="141" t="s">
        <v>41</v>
      </c>
      <c r="BW14" s="142"/>
      <c r="BX14" s="143"/>
      <c r="BY14" s="73" t="s">
        <v>33</v>
      </c>
      <c r="BZ14" s="141" t="s">
        <v>18</v>
      </c>
      <c r="CA14" s="142"/>
      <c r="CB14" s="143"/>
      <c r="CC14" s="141" t="s">
        <v>19</v>
      </c>
      <c r="CD14" s="142"/>
      <c r="CE14" s="143"/>
      <c r="CF14" s="79"/>
      <c r="CG14" s="74"/>
      <c r="CH14" s="35"/>
      <c r="CI14" s="35"/>
      <c r="CJ14" s="35"/>
      <c r="CK14" s="35"/>
      <c r="CL14" s="35"/>
      <c r="CM14" s="35"/>
      <c r="CN14" s="35"/>
      <c r="CO14" s="35"/>
      <c r="CP14" s="35"/>
    </row>
    <row r="15" spans="1:94" ht="12.75" customHeight="1" x14ac:dyDescent="0.2">
      <c r="A15" s="119"/>
      <c r="B15" s="122"/>
      <c r="C15" s="110"/>
      <c r="D15" s="110"/>
      <c r="E15" s="122"/>
      <c r="F15" s="110"/>
      <c r="G15" s="110"/>
      <c r="H15" s="122"/>
      <c r="I15" s="110"/>
      <c r="J15" s="110"/>
      <c r="K15" s="122"/>
      <c r="L15" s="110"/>
      <c r="M15" s="110"/>
      <c r="N15" s="122"/>
      <c r="O15" s="110"/>
      <c r="P15" s="110"/>
      <c r="Q15" s="136"/>
      <c r="R15" s="110"/>
      <c r="S15" s="136"/>
      <c r="T15" s="110"/>
      <c r="U15" s="110"/>
      <c r="V15" s="139"/>
      <c r="W15" s="136"/>
      <c r="X15" s="110"/>
      <c r="Y15" s="130"/>
      <c r="Z15" s="133"/>
      <c r="AA15" s="130"/>
      <c r="AB15" s="130"/>
      <c r="AC15" s="25"/>
      <c r="AD15" s="133"/>
      <c r="AE15" s="130"/>
      <c r="AF15" s="130"/>
      <c r="AG15" s="85"/>
      <c r="AH15" s="18"/>
      <c r="AI15" s="25"/>
      <c r="AJ15" s="25"/>
      <c r="AK15" s="133"/>
      <c r="AL15" s="130"/>
      <c r="AM15" s="130"/>
      <c r="AN15" s="133"/>
      <c r="AO15" s="130"/>
      <c r="AP15" s="130"/>
      <c r="AQ15" s="133"/>
      <c r="AR15" s="130"/>
      <c r="AS15" s="130"/>
      <c r="AT15" s="133"/>
      <c r="AU15" s="130"/>
      <c r="AV15" s="130"/>
      <c r="AW15" s="74"/>
      <c r="AX15" s="85"/>
      <c r="AY15" s="85"/>
      <c r="AZ15" s="74"/>
      <c r="BA15" s="43"/>
      <c r="BB15" s="85"/>
      <c r="BC15" s="85"/>
      <c r="BD15" s="85"/>
      <c r="BE15" s="85"/>
      <c r="BF15" s="74"/>
      <c r="BG15" s="85"/>
      <c r="BH15" s="74"/>
      <c r="BI15" s="85"/>
      <c r="BJ15" s="74"/>
      <c r="BK15" s="74"/>
      <c r="BL15" s="74"/>
      <c r="BM15" s="74"/>
      <c r="BN15" s="74"/>
      <c r="BO15" s="74"/>
      <c r="BP15" s="74"/>
      <c r="BQ15" s="74"/>
      <c r="BR15" s="85"/>
      <c r="BS15" s="73" t="s">
        <v>52</v>
      </c>
      <c r="BT15" s="73" t="s">
        <v>9</v>
      </c>
      <c r="BU15" s="73" t="s">
        <v>15</v>
      </c>
      <c r="BV15" s="73" t="s">
        <v>52</v>
      </c>
      <c r="BW15" s="73" t="s">
        <v>9</v>
      </c>
      <c r="BX15" s="73" t="s">
        <v>15</v>
      </c>
      <c r="BY15" s="85"/>
      <c r="BZ15" s="73" t="s">
        <v>52</v>
      </c>
      <c r="CA15" s="129" t="s">
        <v>9</v>
      </c>
      <c r="CB15" s="129" t="s">
        <v>15</v>
      </c>
      <c r="CC15" s="73" t="s">
        <v>52</v>
      </c>
      <c r="CD15" s="73" t="s">
        <v>50</v>
      </c>
      <c r="CE15" s="129" t="s">
        <v>15</v>
      </c>
      <c r="CF15" s="79"/>
      <c r="CG15" s="74"/>
      <c r="CH15" s="35"/>
      <c r="CI15" s="35"/>
      <c r="CJ15" s="35"/>
      <c r="CK15" s="35"/>
      <c r="CL15" s="35"/>
      <c r="CM15" s="35"/>
      <c r="CN15" s="35"/>
      <c r="CO15" s="35"/>
      <c r="CP15" s="35"/>
    </row>
    <row r="16" spans="1:94" ht="63.75" customHeight="1" x14ac:dyDescent="0.2">
      <c r="A16" s="120"/>
      <c r="B16" s="123"/>
      <c r="C16" s="111"/>
      <c r="D16" s="111"/>
      <c r="E16" s="123"/>
      <c r="F16" s="111"/>
      <c r="G16" s="111"/>
      <c r="H16" s="123"/>
      <c r="I16" s="111"/>
      <c r="J16" s="111"/>
      <c r="K16" s="123"/>
      <c r="L16" s="111"/>
      <c r="M16" s="111"/>
      <c r="N16" s="123"/>
      <c r="O16" s="111"/>
      <c r="P16" s="111"/>
      <c r="Q16" s="137"/>
      <c r="R16" s="111"/>
      <c r="S16" s="137"/>
      <c r="T16" s="111"/>
      <c r="U16" s="111"/>
      <c r="V16" s="140"/>
      <c r="W16" s="137"/>
      <c r="X16" s="111"/>
      <c r="Y16" s="131"/>
      <c r="Z16" s="134"/>
      <c r="AA16" s="131"/>
      <c r="AB16" s="131"/>
      <c r="AC16" s="16"/>
      <c r="AD16" s="134"/>
      <c r="AE16" s="131"/>
      <c r="AF16" s="131"/>
      <c r="AG16" s="86"/>
      <c r="AH16" s="26"/>
      <c r="AI16" s="16"/>
      <c r="AJ16" s="16"/>
      <c r="AK16" s="134"/>
      <c r="AL16" s="131"/>
      <c r="AM16" s="131"/>
      <c r="AN16" s="134"/>
      <c r="AO16" s="131"/>
      <c r="AP16" s="131"/>
      <c r="AQ16" s="134"/>
      <c r="AR16" s="131"/>
      <c r="AS16" s="131"/>
      <c r="AT16" s="134"/>
      <c r="AU16" s="131"/>
      <c r="AV16" s="131"/>
      <c r="AW16" s="75"/>
      <c r="AX16" s="86"/>
      <c r="AY16" s="86"/>
      <c r="AZ16" s="75"/>
      <c r="BA16" s="44"/>
      <c r="BB16" s="86"/>
      <c r="BC16" s="86"/>
      <c r="BD16" s="86"/>
      <c r="BE16" s="86"/>
      <c r="BF16" s="75"/>
      <c r="BG16" s="86"/>
      <c r="BH16" s="75"/>
      <c r="BI16" s="86"/>
      <c r="BJ16" s="75"/>
      <c r="BK16" s="75"/>
      <c r="BL16" s="75"/>
      <c r="BM16" s="75"/>
      <c r="BN16" s="75"/>
      <c r="BO16" s="75"/>
      <c r="BP16" s="75"/>
      <c r="BQ16" s="75"/>
      <c r="BR16" s="86"/>
      <c r="BS16" s="75"/>
      <c r="BT16" s="86"/>
      <c r="BU16" s="86"/>
      <c r="BV16" s="75"/>
      <c r="BW16" s="86"/>
      <c r="BX16" s="86"/>
      <c r="BY16" s="86"/>
      <c r="BZ16" s="75"/>
      <c r="CA16" s="152"/>
      <c r="CB16" s="152"/>
      <c r="CC16" s="75"/>
      <c r="CD16" s="75"/>
      <c r="CE16" s="152"/>
      <c r="CF16" s="82"/>
      <c r="CG16" s="75"/>
      <c r="CH16" s="35"/>
      <c r="CI16" s="35"/>
      <c r="CJ16" s="35"/>
      <c r="CK16" s="35"/>
      <c r="CL16" s="35"/>
      <c r="CM16" s="35"/>
      <c r="CN16" s="35"/>
      <c r="CO16" s="35"/>
      <c r="CP16" s="35"/>
    </row>
    <row r="17" spans="1:85" x14ac:dyDescent="0.2">
      <c r="A17" s="47">
        <v>129</v>
      </c>
      <c r="B17" s="66"/>
      <c r="C17" s="66"/>
      <c r="D17" s="66">
        <f t="shared" ref="D17" si="0">B17*C17</f>
        <v>0</v>
      </c>
      <c r="E17" s="66"/>
      <c r="F17" s="66"/>
      <c r="G17" s="66">
        <f t="shared" ref="G17" si="1">E17*F17</f>
        <v>0</v>
      </c>
      <c r="H17" s="66">
        <v>1</v>
      </c>
      <c r="I17" s="66">
        <v>600</v>
      </c>
      <c r="J17" s="66">
        <f t="shared" ref="J17" si="2">H17*I17</f>
        <v>600</v>
      </c>
      <c r="K17" s="66"/>
      <c r="L17" s="66"/>
      <c r="M17" s="66">
        <f t="shared" ref="M17" si="3">K17*L17</f>
        <v>0</v>
      </c>
      <c r="N17" s="66">
        <v>1</v>
      </c>
      <c r="O17" s="66">
        <v>1500</v>
      </c>
      <c r="P17" s="66">
        <f t="shared" ref="P17" si="4">N17*O17</f>
        <v>1500</v>
      </c>
      <c r="Q17" s="67">
        <v>110.3</v>
      </c>
      <c r="R17" s="68">
        <f t="shared" ref="R17" si="5">Q17*0.19</f>
        <v>20.957000000000001</v>
      </c>
      <c r="S17" s="67">
        <v>195.1</v>
      </c>
      <c r="T17" s="69">
        <f t="shared" ref="T17" si="6">S17*0.11</f>
        <v>21.460999999999999</v>
      </c>
      <c r="U17" s="69">
        <f t="shared" ref="U17" si="7">SUM(R17+T17)*12*1.07</f>
        <v>544.64711999999997</v>
      </c>
      <c r="V17" s="66">
        <v>129</v>
      </c>
      <c r="W17" s="66">
        <v>1140</v>
      </c>
      <c r="X17" s="70">
        <f t="shared" ref="X17" si="8">W17*12*1.07</f>
        <v>14637.6</v>
      </c>
      <c r="Y17" s="21" t="e">
        <f>#REF!*#REF!*12</f>
        <v>#REF!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>
        <f t="shared" ref="AM17" si="9">AL17*AK17*12</f>
        <v>0</v>
      </c>
      <c r="AN17" s="17"/>
      <c r="AO17" s="17"/>
      <c r="AP17" s="17">
        <f t="shared" ref="AP17" si="10">AO17*AN17*12</f>
        <v>0</v>
      </c>
      <c r="AQ17" s="17"/>
      <c r="AR17" s="17"/>
      <c r="AS17" s="17">
        <f t="shared" ref="AS17" si="11">AR17*AQ17*12</f>
        <v>0</v>
      </c>
      <c r="AT17" s="17"/>
      <c r="AU17" s="17"/>
      <c r="AV17" s="17">
        <f t="shared" ref="AV17" si="12">AU17*AT17*12</f>
        <v>0</v>
      </c>
      <c r="AW17" s="21">
        <v>700</v>
      </c>
      <c r="AX17" s="21">
        <v>200</v>
      </c>
      <c r="AY17" s="21">
        <v>300</v>
      </c>
      <c r="AZ17" s="60">
        <v>2669</v>
      </c>
      <c r="BA17" s="17">
        <v>2224</v>
      </c>
      <c r="BB17" s="21">
        <v>130</v>
      </c>
      <c r="BC17" s="21">
        <v>550</v>
      </c>
      <c r="BD17" s="21">
        <v>80</v>
      </c>
      <c r="BE17" s="21">
        <f t="shared" ref="BE17" si="13">SUM(BB17+BC17+BD17)*1.07</f>
        <v>813.2</v>
      </c>
      <c r="BF17" s="21">
        <v>17000</v>
      </c>
      <c r="BG17" s="21">
        <v>10000</v>
      </c>
      <c r="BH17" s="21"/>
      <c r="BI17" s="21"/>
      <c r="BJ17" s="21">
        <v>3000</v>
      </c>
      <c r="BK17" s="21">
        <v>2500</v>
      </c>
      <c r="BL17" s="21">
        <v>0</v>
      </c>
      <c r="BM17" s="21">
        <v>500</v>
      </c>
      <c r="BN17" s="21">
        <v>7000</v>
      </c>
      <c r="BO17" s="21">
        <v>1500</v>
      </c>
      <c r="BP17" s="21">
        <v>1800</v>
      </c>
      <c r="BQ17" s="21"/>
      <c r="BR17" s="17">
        <v>129</v>
      </c>
      <c r="BS17" s="17">
        <v>2</v>
      </c>
      <c r="BT17" s="21">
        <v>46.3</v>
      </c>
      <c r="BU17" s="21">
        <f t="shared" ref="BU17" si="14">BS17*BT17*12</f>
        <v>1111.1999999999998</v>
      </c>
      <c r="BV17" s="21">
        <v>1</v>
      </c>
      <c r="BW17" s="21">
        <v>2.9</v>
      </c>
      <c r="BX17" s="21">
        <f t="shared" ref="BX17" si="15">BV17*BW17*12</f>
        <v>34.799999999999997</v>
      </c>
      <c r="BY17" s="21">
        <v>50</v>
      </c>
      <c r="BZ17" s="17"/>
      <c r="CA17" s="21"/>
      <c r="CB17" s="21">
        <f t="shared" ref="CB17" si="16">BZ17*CA17*12</f>
        <v>0</v>
      </c>
      <c r="CC17" s="21">
        <v>1</v>
      </c>
      <c r="CD17" s="21">
        <v>175</v>
      </c>
      <c r="CE17" s="21">
        <f t="shared" ref="CE17" si="17">CC17*CD17*12</f>
        <v>2100</v>
      </c>
      <c r="CF17" s="21">
        <f t="shared" ref="CF17" si="18">CE17+CB17+BU17+BY17+BX17</f>
        <v>3296</v>
      </c>
      <c r="CG17" s="50">
        <f>CF17+BQ17+BP17+BO17+BN17+BM17+BL17+BK17+BJ17+BI17+BH17+BG17+BF17+BE17+AZ17+AY17+AX17+AW17+AV17+AS17+AP17+AM17+X17+U17+P17+M17+J17+G17+D17</f>
        <v>68560.447119999997</v>
      </c>
    </row>
    <row r="18" spans="1:85" x14ac:dyDescent="0.2">
      <c r="A18" s="47" t="s">
        <v>1</v>
      </c>
      <c r="B18" s="66">
        <f>SUM(B17:B17)</f>
        <v>0</v>
      </c>
      <c r="C18" s="66"/>
      <c r="D18" s="66">
        <f>SUM(D17:D17)</f>
        <v>0</v>
      </c>
      <c r="E18" s="66">
        <f>SUM(E17:E17)</f>
        <v>0</v>
      </c>
      <c r="F18" s="66"/>
      <c r="G18" s="66">
        <f>SUM(G17:G17)</f>
        <v>0</v>
      </c>
      <c r="H18" s="66">
        <f>SUM(H17:H17)</f>
        <v>1</v>
      </c>
      <c r="I18" s="66"/>
      <c r="J18" s="66">
        <f>SUM(J17:J17)</f>
        <v>600</v>
      </c>
      <c r="K18" s="66">
        <f>SUM(K17:K17)</f>
        <v>0</v>
      </c>
      <c r="L18" s="66"/>
      <c r="M18" s="66">
        <f>SUM(M17:M17)</f>
        <v>0</v>
      </c>
      <c r="N18" s="66">
        <f>SUM(N17:N17)</f>
        <v>1</v>
      </c>
      <c r="O18" s="66"/>
      <c r="P18" s="66">
        <f t="shared" ref="P18:U18" si="19">SUM(P17:P17)</f>
        <v>1500</v>
      </c>
      <c r="Q18" s="66">
        <f t="shared" si="19"/>
        <v>110.3</v>
      </c>
      <c r="R18" s="66">
        <f t="shared" si="19"/>
        <v>20.957000000000001</v>
      </c>
      <c r="S18" s="66">
        <f t="shared" si="19"/>
        <v>195.1</v>
      </c>
      <c r="T18" s="66">
        <f t="shared" si="19"/>
        <v>21.460999999999999</v>
      </c>
      <c r="U18" s="68">
        <f t="shared" si="19"/>
        <v>544.64711999999997</v>
      </c>
      <c r="V18" s="66" t="s">
        <v>1</v>
      </c>
      <c r="W18" s="66">
        <f>SUM(W17:W17)</f>
        <v>1140</v>
      </c>
      <c r="X18" s="68">
        <f>SUM(X17:X17)</f>
        <v>14637.6</v>
      </c>
      <c r="Y18" s="17" t="e">
        <f>SUM(Y17:Y17)</f>
        <v>#REF!</v>
      </c>
      <c r="Z18" s="17">
        <f>SUM(Z17:Z17)</f>
        <v>0</v>
      </c>
      <c r="AA18" s="17"/>
      <c r="AB18" s="17">
        <f>SUM(AB17:AB17)</f>
        <v>0</v>
      </c>
      <c r="AC18" s="17"/>
      <c r="AD18" s="17">
        <f>SUM(AD17:AD17)</f>
        <v>0</v>
      </c>
      <c r="AE18" s="17"/>
      <c r="AF18" s="17">
        <f>SUM(AF17:AF17)</f>
        <v>0</v>
      </c>
      <c r="AG18" s="17">
        <f>SUM(AG17:AG17)</f>
        <v>0</v>
      </c>
      <c r="AH18" s="17"/>
      <c r="AI18" s="17"/>
      <c r="AJ18" s="17"/>
      <c r="AK18" s="17">
        <f>SUM(AK17:AK17)</f>
        <v>0</v>
      </c>
      <c r="AL18" s="17"/>
      <c r="AM18" s="17">
        <f>SUM(AM17:AM17)</f>
        <v>0</v>
      </c>
      <c r="AN18" s="17">
        <f>SUM(AN17:AN17)</f>
        <v>0</v>
      </c>
      <c r="AO18" s="17"/>
      <c r="AP18" s="17">
        <f>SUM(AP17:AP17)</f>
        <v>0</v>
      </c>
      <c r="AQ18" s="17">
        <f>SUM(AQ17:AQ17)</f>
        <v>0</v>
      </c>
      <c r="AR18" s="17"/>
      <c r="AS18" s="17">
        <f>SUM(AS17:AS17)</f>
        <v>0</v>
      </c>
      <c r="AT18" s="17">
        <f>SUM(AT17:AT17)</f>
        <v>0</v>
      </c>
      <c r="AU18" s="17"/>
      <c r="AV18" s="17">
        <f t="shared" ref="AV18:BQ18" si="20">SUM(AV17:AV17)</f>
        <v>0</v>
      </c>
      <c r="AW18" s="17">
        <f t="shared" si="20"/>
        <v>700</v>
      </c>
      <c r="AX18" s="17">
        <f t="shared" si="20"/>
        <v>200</v>
      </c>
      <c r="AY18" s="17">
        <f t="shared" si="20"/>
        <v>300</v>
      </c>
      <c r="AZ18" s="17">
        <f t="shared" si="20"/>
        <v>2669</v>
      </c>
      <c r="BA18" s="17">
        <f t="shared" si="20"/>
        <v>2224</v>
      </c>
      <c r="BB18" s="17">
        <f t="shared" si="20"/>
        <v>130</v>
      </c>
      <c r="BC18" s="17">
        <f t="shared" si="20"/>
        <v>550</v>
      </c>
      <c r="BD18" s="17">
        <f t="shared" si="20"/>
        <v>80</v>
      </c>
      <c r="BE18" s="17">
        <f t="shared" si="20"/>
        <v>813.2</v>
      </c>
      <c r="BF18" s="17">
        <f t="shared" si="20"/>
        <v>17000</v>
      </c>
      <c r="BG18" s="17">
        <f t="shared" si="20"/>
        <v>10000</v>
      </c>
      <c r="BH18" s="17">
        <f t="shared" si="20"/>
        <v>0</v>
      </c>
      <c r="BI18" s="17">
        <f t="shared" si="20"/>
        <v>0</v>
      </c>
      <c r="BJ18" s="17">
        <f t="shared" si="20"/>
        <v>3000</v>
      </c>
      <c r="BK18" s="17">
        <f t="shared" si="20"/>
        <v>2500</v>
      </c>
      <c r="BL18" s="17">
        <f t="shared" si="20"/>
        <v>0</v>
      </c>
      <c r="BM18" s="17">
        <f t="shared" si="20"/>
        <v>500</v>
      </c>
      <c r="BN18" s="17">
        <f t="shared" si="20"/>
        <v>7000</v>
      </c>
      <c r="BO18" s="17">
        <f t="shared" si="20"/>
        <v>1500</v>
      </c>
      <c r="BP18" s="17">
        <f t="shared" si="20"/>
        <v>1800</v>
      </c>
      <c r="BQ18" s="17">
        <f t="shared" si="20"/>
        <v>0</v>
      </c>
      <c r="BR18" s="17" t="s">
        <v>1</v>
      </c>
      <c r="BS18" s="17">
        <f>SUM(BS17:BS17)</f>
        <v>2</v>
      </c>
      <c r="BT18" s="17"/>
      <c r="BU18" s="17">
        <f>SUM(BU17:BU17)</f>
        <v>1111.1999999999998</v>
      </c>
      <c r="BV18" s="17">
        <f>SUM(BV17:BV17)</f>
        <v>1</v>
      </c>
      <c r="BW18" s="17"/>
      <c r="BX18" s="17">
        <f>SUM(BX17:BX17)</f>
        <v>34.799999999999997</v>
      </c>
      <c r="BY18" s="17">
        <f>SUM(BY17:BY17)</f>
        <v>50</v>
      </c>
      <c r="BZ18" s="17">
        <f>SUM(BZ17:BZ17)</f>
        <v>0</v>
      </c>
      <c r="CA18" s="17"/>
      <c r="CB18" s="17">
        <f>SUM(CB17:CB17)</f>
        <v>0</v>
      </c>
      <c r="CC18" s="17">
        <f>SUM(CC17:CC17)</f>
        <v>1</v>
      </c>
      <c r="CD18" s="17"/>
      <c r="CE18" s="17">
        <f>SUM(CE17:CE17)</f>
        <v>2100</v>
      </c>
      <c r="CF18" s="17">
        <f>SUM(CF17:CF17)</f>
        <v>3296</v>
      </c>
      <c r="CG18" s="28">
        <f>SUM(CG17:CG17)</f>
        <v>68560.447119999997</v>
      </c>
    </row>
    <row r="19" spans="1:85" x14ac:dyDescent="0.2">
      <c r="A19" s="15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/>
      <c r="V19" s="71"/>
      <c r="W19" s="71"/>
      <c r="X19" s="72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36">
        <f>CF18+BQ18+BP18+BO18+BN18+BM18+BL18+BK18+BJ18+BI18+BH18+BG18+BF18+BE18+AZ18+AY18+AX18+AW18+AV18+AS18+AP18+AM18+X18+U18+P18+M18+J18+G18+D18</f>
        <v>68560.447119999997</v>
      </c>
      <c r="CG19" s="36"/>
    </row>
  </sheetData>
  <mergeCells count="101">
    <mergeCell ref="CF12:CF16"/>
    <mergeCell ref="BN12:BN16"/>
    <mergeCell ref="BR12:BR16"/>
    <mergeCell ref="H14:H16"/>
    <mergeCell ref="I14:I16"/>
    <mergeCell ref="J14:J16"/>
    <mergeCell ref="BV14:BX14"/>
    <mergeCell ref="BX15:BX16"/>
    <mergeCell ref="CD15:CD16"/>
    <mergeCell ref="CC15:CC16"/>
    <mergeCell ref="BY14:BY16"/>
    <mergeCell ref="Q12:U12"/>
    <mergeCell ref="R14:R16"/>
    <mergeCell ref="T14:T16"/>
    <mergeCell ref="Q13:R13"/>
    <mergeCell ref="K14:K16"/>
    <mergeCell ref="L14:L16"/>
    <mergeCell ref="M14:M16"/>
    <mergeCell ref="N12:P13"/>
    <mergeCell ref="N14:N16"/>
    <mergeCell ref="BK12:BK16"/>
    <mergeCell ref="BC14:BC16"/>
    <mergeCell ref="BG12:BG16"/>
    <mergeCell ref="BJ12:BJ16"/>
    <mergeCell ref="S13:T13"/>
    <mergeCell ref="BS12:CE13"/>
    <mergeCell ref="CE15:CE16"/>
    <mergeCell ref="BZ15:BZ16"/>
    <mergeCell ref="BV15:BV16"/>
    <mergeCell ref="BW15:BW16"/>
    <mergeCell ref="BZ14:CB14"/>
    <mergeCell ref="CC14:CE14"/>
    <mergeCell ref="CA15:CA16"/>
    <mergeCell ref="CB15:CB16"/>
    <mergeCell ref="AS14:AS16"/>
    <mergeCell ref="BL12:BL16"/>
    <mergeCell ref="BP12:BP16"/>
    <mergeCell ref="BQ12:BQ16"/>
    <mergeCell ref="BO12:BO16"/>
    <mergeCell ref="BH12:BH16"/>
    <mergeCell ref="AZ12:AZ16"/>
    <mergeCell ref="BB12:BD13"/>
    <mergeCell ref="BD14:BD16"/>
    <mergeCell ref="BE12:BE16"/>
    <mergeCell ref="BF12:BF16"/>
    <mergeCell ref="BB14:BB16"/>
    <mergeCell ref="AV14:AV16"/>
    <mergeCell ref="AX13:AX16"/>
    <mergeCell ref="W12:X13"/>
    <mergeCell ref="S14:S16"/>
    <mergeCell ref="U14:U16"/>
    <mergeCell ref="V12:V16"/>
    <mergeCell ref="W14:W16"/>
    <mergeCell ref="X14:X16"/>
    <mergeCell ref="E12:G13"/>
    <mergeCell ref="E14:E16"/>
    <mergeCell ref="CG12:CG16"/>
    <mergeCell ref="BS14:BU14"/>
    <mergeCell ref="BU15:BU16"/>
    <mergeCell ref="BS15:BS16"/>
    <mergeCell ref="BT15:BT16"/>
    <mergeCell ref="Y14:Y16"/>
    <mergeCell ref="BI12:BI16"/>
    <mergeCell ref="BM12:BM16"/>
    <mergeCell ref="Z14:Z16"/>
    <mergeCell ref="AF14:AF16"/>
    <mergeCell ref="AT14:AT16"/>
    <mergeCell ref="AG12:AG16"/>
    <mergeCell ref="AT12:AV13"/>
    <mergeCell ref="AU14:AU16"/>
    <mergeCell ref="AO14:AO16"/>
    <mergeCell ref="Q14:Q16"/>
    <mergeCell ref="AY13:AY16"/>
    <mergeCell ref="AW12:AW16"/>
    <mergeCell ref="Z12:AB13"/>
    <mergeCell ref="AP14:AP16"/>
    <mergeCell ref="AD14:AD16"/>
    <mergeCell ref="AA14:AA16"/>
    <mergeCell ref="AB14:AB16"/>
    <mergeCell ref="AE14:AE16"/>
    <mergeCell ref="AQ12:AS13"/>
    <mergeCell ref="AN12:AP13"/>
    <mergeCell ref="AD12:AF13"/>
    <mergeCell ref="AK12:AM13"/>
    <mergeCell ref="AK14:AK16"/>
    <mergeCell ref="AL14:AL16"/>
    <mergeCell ref="AM14:AM16"/>
    <mergeCell ref="AN14:AN16"/>
    <mergeCell ref="AQ14:AQ16"/>
    <mergeCell ref="AR14:AR16"/>
    <mergeCell ref="O14:O16"/>
    <mergeCell ref="P14:P16"/>
    <mergeCell ref="K12:M13"/>
    <mergeCell ref="A12:A16"/>
    <mergeCell ref="B14:B16"/>
    <mergeCell ref="C14:C16"/>
    <mergeCell ref="D14:D16"/>
    <mergeCell ref="B12:D13"/>
    <mergeCell ref="F14:F16"/>
    <mergeCell ref="G14:G16"/>
    <mergeCell ref="H12:J13"/>
  </mergeCells>
  <phoneticPr fontId="0" type="noConversion"/>
  <pageMargins left="0.75" right="0.75" top="1" bottom="1" header="0.5" footer="0.5"/>
  <pageSetup paperSize="9" scale="68" orientation="landscape" r:id="rId1"/>
  <headerFooter alignWithMargins="0"/>
  <colBreaks count="1" manualBreakCount="1">
    <brk id="69" max="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27"/>
  <sheetViews>
    <sheetView tabSelected="1" zoomScaleNormal="100" zoomScaleSheetLayoutView="100" workbookViewId="0">
      <pane xSplit="1" ySplit="10" topLeftCell="HK11" activePane="bottomRight" state="frozen"/>
      <selection pane="topRight" activeCell="B1" sqref="B1"/>
      <selection pane="bottomLeft" activeCell="A17" sqref="A17"/>
      <selection pane="bottomRight" activeCell="N31" sqref="N31"/>
    </sheetView>
  </sheetViews>
  <sheetFormatPr defaultRowHeight="12.75" x14ac:dyDescent="0.2"/>
  <cols>
    <col min="1" max="1" width="11.28515625" customWidth="1"/>
    <col min="2" max="2" width="7.85546875" customWidth="1"/>
    <col min="3" max="3" width="7" customWidth="1"/>
    <col min="4" max="4" width="8.28515625" customWidth="1"/>
    <col min="5" max="5" width="7.7109375" customWidth="1"/>
    <col min="6" max="6" width="7" customWidth="1"/>
    <col min="7" max="7" width="8" customWidth="1"/>
    <col min="8" max="15" width="6.5703125" customWidth="1"/>
    <col min="16" max="16" width="7.85546875" customWidth="1"/>
    <col min="17" max="18" width="5.85546875" customWidth="1"/>
    <col min="19" max="19" width="9" customWidth="1"/>
    <col min="20" max="20" width="6.5703125" customWidth="1"/>
    <col min="21" max="22" width="9" customWidth="1"/>
    <col min="23" max="23" width="5.5703125" customWidth="1"/>
    <col min="24" max="24" width="6.7109375" customWidth="1"/>
    <col min="25" max="46" width="6.85546875" customWidth="1"/>
    <col min="47" max="47" width="10.5703125" customWidth="1"/>
    <col min="48" max="48" width="6" customWidth="1"/>
    <col min="49" max="49" width="8" customWidth="1"/>
    <col min="50" max="50" width="10.5703125" customWidth="1"/>
    <col min="51" max="51" width="6.7109375" customWidth="1"/>
    <col min="52" max="52" width="8" customWidth="1"/>
    <col min="53" max="62" width="10.5703125" customWidth="1"/>
    <col min="63" max="63" width="6.5703125" customWidth="1"/>
    <col min="64" max="74" width="6.7109375" customWidth="1"/>
    <col min="75" max="75" width="6.42578125" customWidth="1"/>
    <col min="76" max="76" width="8" customWidth="1"/>
    <col min="77" max="80" width="7.28515625" customWidth="1"/>
    <col min="81" max="81" width="6.5703125" customWidth="1"/>
    <col min="82" max="82" width="6.42578125" customWidth="1"/>
    <col min="83" max="83" width="8" customWidth="1"/>
    <col min="84" max="84" width="6.28515625" customWidth="1"/>
    <col min="85" max="85" width="6.42578125" customWidth="1"/>
    <col min="86" max="86" width="7.28515625" customWidth="1"/>
    <col min="87" max="87" width="6" customWidth="1"/>
    <col min="88" max="98" width="8" customWidth="1"/>
    <col min="99" max="99" width="6.42578125" customWidth="1"/>
    <col min="100" max="101" width="8" customWidth="1"/>
    <col min="102" max="102" width="6.5703125" customWidth="1"/>
    <col min="103" max="113" width="8" customWidth="1"/>
    <col min="114" max="114" width="6.28515625" customWidth="1"/>
    <col min="115" max="115" width="9" customWidth="1"/>
    <col min="116" max="116" width="7.85546875" customWidth="1"/>
    <col min="117" max="117" width="5.85546875" customWidth="1"/>
    <col min="118" max="122" width="7.85546875" customWidth="1"/>
    <col min="123" max="123" width="4.5703125" customWidth="1"/>
    <col min="124" max="124" width="5.7109375" customWidth="1"/>
    <col min="125" max="179" width="7.85546875" customWidth="1"/>
    <col min="180" max="180" width="4.5703125" customWidth="1"/>
    <col min="181" max="181" width="5.5703125" customWidth="1"/>
    <col min="182" max="193" width="6.28515625" customWidth="1"/>
    <col min="194" max="194" width="7.7109375" customWidth="1"/>
    <col min="195" max="218" width="6.28515625" customWidth="1"/>
    <col min="219" max="219" width="4.5703125" customWidth="1"/>
    <col min="220" max="221" width="6.28515625" customWidth="1"/>
    <col min="222" max="222" width="8.5703125" customWidth="1"/>
    <col min="223" max="223" width="8.28515625" customWidth="1"/>
    <col min="224" max="225" width="7.7109375" customWidth="1"/>
    <col min="226" max="226" width="9" customWidth="1"/>
    <col min="227" max="227" width="12.28515625" bestFit="1" customWidth="1"/>
    <col min="228" max="228" width="8.140625" customWidth="1"/>
    <col min="229" max="229" width="12.5703125" customWidth="1"/>
    <col min="230" max="230" width="12" customWidth="1"/>
  </cols>
  <sheetData>
    <row r="1" spans="1:239" x14ac:dyDescent="0.2">
      <c r="A1" s="2"/>
      <c r="B1" s="2" t="s">
        <v>155</v>
      </c>
      <c r="C1" s="2"/>
      <c r="D1" s="2"/>
      <c r="E1" s="2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239" x14ac:dyDescent="0.2">
      <c r="C2" s="2" t="s">
        <v>4</v>
      </c>
      <c r="D2" s="2"/>
      <c r="E2" s="2"/>
    </row>
    <row r="3" spans="1:239" x14ac:dyDescent="0.2">
      <c r="A3" s="5"/>
      <c r="B3" s="5" t="s">
        <v>156</v>
      </c>
      <c r="C3" s="5"/>
      <c r="D3" s="5"/>
      <c r="E3" s="5"/>
    </row>
    <row r="4" spans="1:239" x14ac:dyDescent="0.2">
      <c r="A4" s="53"/>
      <c r="B4" s="53"/>
      <c r="C4" s="53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</row>
    <row r="5" spans="1:239" s="35" customFormat="1" ht="12.75" customHeight="1" x14ac:dyDescent="0.2">
      <c r="A5" s="73" t="s">
        <v>0</v>
      </c>
      <c r="B5" s="76" t="s">
        <v>2</v>
      </c>
      <c r="C5" s="77"/>
      <c r="D5" s="78"/>
      <c r="E5" s="76" t="s">
        <v>47</v>
      </c>
      <c r="F5" s="77"/>
      <c r="G5" s="78"/>
      <c r="H5" s="76" t="s">
        <v>48</v>
      </c>
      <c r="I5" s="77"/>
      <c r="J5" s="78"/>
      <c r="K5" s="76" t="s">
        <v>49</v>
      </c>
      <c r="L5" s="77"/>
      <c r="M5" s="78"/>
      <c r="N5" s="76" t="s">
        <v>79</v>
      </c>
      <c r="O5" s="77"/>
      <c r="P5" s="78"/>
      <c r="Q5" s="76" t="s">
        <v>11</v>
      </c>
      <c r="R5" s="77"/>
      <c r="S5" s="78"/>
      <c r="T5" s="76" t="s">
        <v>108</v>
      </c>
      <c r="U5" s="77"/>
      <c r="V5" s="78"/>
      <c r="W5" s="76" t="s">
        <v>87</v>
      </c>
      <c r="X5" s="77"/>
      <c r="Y5" s="78"/>
      <c r="Z5" s="76" t="s">
        <v>104</v>
      </c>
      <c r="AA5" s="77"/>
      <c r="AB5" s="78"/>
      <c r="AC5" s="76" t="s">
        <v>123</v>
      </c>
      <c r="AD5" s="77"/>
      <c r="AE5" s="78"/>
      <c r="AF5" s="76" t="s">
        <v>107</v>
      </c>
      <c r="AG5" s="77"/>
      <c r="AH5" s="78"/>
      <c r="AI5" s="76" t="s">
        <v>109</v>
      </c>
      <c r="AJ5" s="77"/>
      <c r="AK5" s="78"/>
      <c r="AL5" s="76" t="s">
        <v>122</v>
      </c>
      <c r="AM5" s="77"/>
      <c r="AN5" s="78"/>
      <c r="AO5" s="76" t="s">
        <v>125</v>
      </c>
      <c r="AP5" s="77"/>
      <c r="AQ5" s="78"/>
      <c r="AR5" s="76" t="s">
        <v>63</v>
      </c>
      <c r="AS5" s="77"/>
      <c r="AT5" s="78"/>
      <c r="AU5" s="73" t="s">
        <v>40</v>
      </c>
      <c r="AV5" s="76" t="s">
        <v>112</v>
      </c>
      <c r="AW5" s="77"/>
      <c r="AX5" s="78"/>
      <c r="AY5" s="76" t="s">
        <v>113</v>
      </c>
      <c r="AZ5" s="77"/>
      <c r="BA5" s="78"/>
      <c r="BB5" s="76" t="s">
        <v>114</v>
      </c>
      <c r="BC5" s="77"/>
      <c r="BD5" s="78"/>
      <c r="BE5" s="76" t="s">
        <v>115</v>
      </c>
      <c r="BF5" s="77"/>
      <c r="BG5" s="78"/>
      <c r="BH5" s="76" t="s">
        <v>116</v>
      </c>
      <c r="BI5" s="77"/>
      <c r="BJ5" s="78"/>
      <c r="BK5" s="76" t="s">
        <v>3</v>
      </c>
      <c r="BL5" s="77"/>
      <c r="BM5" s="78"/>
      <c r="BN5" s="76" t="s">
        <v>106</v>
      </c>
      <c r="BO5" s="77"/>
      <c r="BP5" s="78"/>
      <c r="BQ5" s="76" t="s">
        <v>102</v>
      </c>
      <c r="BR5" s="77"/>
      <c r="BS5" s="78"/>
      <c r="BT5" s="76" t="s">
        <v>92</v>
      </c>
      <c r="BU5" s="77"/>
      <c r="BV5" s="78"/>
      <c r="BW5" s="76" t="s">
        <v>53</v>
      </c>
      <c r="BX5" s="77"/>
      <c r="BY5" s="78"/>
      <c r="BZ5" s="76" t="s">
        <v>65</v>
      </c>
      <c r="CA5" s="77"/>
      <c r="CB5" s="78"/>
      <c r="CC5" s="76" t="s">
        <v>62</v>
      </c>
      <c r="CD5" s="77"/>
      <c r="CE5" s="78"/>
      <c r="CF5" s="76" t="s">
        <v>126</v>
      </c>
      <c r="CG5" s="77"/>
      <c r="CH5" s="78"/>
      <c r="CI5" s="76" t="s">
        <v>89</v>
      </c>
      <c r="CJ5" s="77"/>
      <c r="CK5" s="78"/>
      <c r="CL5" s="76" t="s">
        <v>90</v>
      </c>
      <c r="CM5" s="77"/>
      <c r="CN5" s="78"/>
      <c r="CO5" s="76" t="s">
        <v>127</v>
      </c>
      <c r="CP5" s="77"/>
      <c r="CQ5" s="78"/>
      <c r="CR5" s="76" t="s">
        <v>85</v>
      </c>
      <c r="CS5" s="77"/>
      <c r="CT5" s="78"/>
      <c r="CU5" s="76" t="s">
        <v>86</v>
      </c>
      <c r="CV5" s="77"/>
      <c r="CW5" s="78"/>
      <c r="CX5" s="76" t="s">
        <v>91</v>
      </c>
      <c r="CY5" s="77"/>
      <c r="CZ5" s="78"/>
      <c r="DA5" s="76" t="s">
        <v>105</v>
      </c>
      <c r="DB5" s="77"/>
      <c r="DC5" s="78"/>
      <c r="DD5" s="76" t="s">
        <v>128</v>
      </c>
      <c r="DE5" s="77"/>
      <c r="DF5" s="78"/>
      <c r="DG5" s="76" t="s">
        <v>93</v>
      </c>
      <c r="DH5" s="77"/>
      <c r="DI5" s="78"/>
      <c r="DJ5" s="76" t="s">
        <v>80</v>
      </c>
      <c r="DK5" s="77"/>
      <c r="DL5" s="78"/>
      <c r="DM5" s="76" t="s">
        <v>118</v>
      </c>
      <c r="DN5" s="77"/>
      <c r="DO5" s="78"/>
      <c r="DP5" s="76" t="s">
        <v>103</v>
      </c>
      <c r="DQ5" s="77"/>
      <c r="DR5" s="78"/>
      <c r="DS5" s="76" t="s">
        <v>117</v>
      </c>
      <c r="DT5" s="77"/>
      <c r="DU5" s="78"/>
      <c r="DV5" s="76" t="s">
        <v>39</v>
      </c>
      <c r="DW5" s="77"/>
      <c r="DX5" s="78"/>
      <c r="DY5" s="76" t="s">
        <v>129</v>
      </c>
      <c r="DZ5" s="77"/>
      <c r="EA5" s="78"/>
      <c r="EB5" s="76" t="s">
        <v>130</v>
      </c>
      <c r="EC5" s="77"/>
      <c r="ED5" s="78"/>
      <c r="EE5" s="76" t="s">
        <v>140</v>
      </c>
      <c r="EF5" s="154"/>
      <c r="EG5" s="155"/>
      <c r="EH5" s="76" t="s">
        <v>139</v>
      </c>
      <c r="EI5" s="154"/>
      <c r="EJ5" s="155"/>
      <c r="EK5" s="76" t="s">
        <v>137</v>
      </c>
      <c r="EL5" s="154"/>
      <c r="EM5" s="155"/>
      <c r="EN5" s="76" t="s">
        <v>135</v>
      </c>
      <c r="EO5" s="154"/>
      <c r="EP5" s="155"/>
      <c r="EQ5" s="76" t="s">
        <v>124</v>
      </c>
      <c r="ER5" s="77"/>
      <c r="ES5" s="78"/>
      <c r="ET5" s="76" t="s">
        <v>94</v>
      </c>
      <c r="EU5" s="77"/>
      <c r="EV5" s="78"/>
      <c r="EW5" s="76" t="s">
        <v>131</v>
      </c>
      <c r="EX5" s="77"/>
      <c r="EY5" s="78"/>
      <c r="EZ5" s="76" t="s">
        <v>81</v>
      </c>
      <c r="FA5" s="77"/>
      <c r="FB5" s="78"/>
      <c r="FC5" s="76" t="s">
        <v>119</v>
      </c>
      <c r="FD5" s="77"/>
      <c r="FE5" s="78"/>
      <c r="FF5" s="76" t="s">
        <v>110</v>
      </c>
      <c r="FG5" s="77"/>
      <c r="FH5" s="78"/>
      <c r="FI5" s="76" t="s">
        <v>132</v>
      </c>
      <c r="FJ5" s="77"/>
      <c r="FK5" s="78"/>
      <c r="FL5" s="76" t="s">
        <v>136</v>
      </c>
      <c r="FM5" s="77"/>
      <c r="FN5" s="78"/>
      <c r="FO5" s="76" t="s">
        <v>64</v>
      </c>
      <c r="FP5" s="77"/>
      <c r="FQ5" s="78"/>
      <c r="FR5" s="76" t="s">
        <v>84</v>
      </c>
      <c r="FS5" s="77"/>
      <c r="FT5" s="78"/>
      <c r="FU5" s="76" t="s">
        <v>88</v>
      </c>
      <c r="FV5" s="77"/>
      <c r="FW5" s="78"/>
      <c r="FX5" s="76" t="s">
        <v>78</v>
      </c>
      <c r="FY5" s="77"/>
      <c r="FZ5" s="78"/>
      <c r="GA5" s="76" t="s">
        <v>83</v>
      </c>
      <c r="GB5" s="77"/>
      <c r="GC5" s="78"/>
      <c r="GD5" s="76" t="s">
        <v>82</v>
      </c>
      <c r="GE5" s="77"/>
      <c r="GF5" s="78"/>
      <c r="GG5" s="76" t="s">
        <v>111</v>
      </c>
      <c r="GH5" s="77"/>
      <c r="GI5" s="78"/>
      <c r="GJ5" s="76" t="s">
        <v>101</v>
      </c>
      <c r="GK5" s="154"/>
      <c r="GL5" s="155"/>
      <c r="GM5" s="76" t="s">
        <v>100</v>
      </c>
      <c r="GN5" s="77"/>
      <c r="GO5" s="78"/>
      <c r="GP5" s="76" t="s">
        <v>99</v>
      </c>
      <c r="GQ5" s="77"/>
      <c r="GR5" s="78"/>
      <c r="GS5" s="76" t="s">
        <v>98</v>
      </c>
      <c r="GT5" s="77"/>
      <c r="GU5" s="78"/>
      <c r="GV5" s="76" t="s">
        <v>138</v>
      </c>
      <c r="GW5" s="77"/>
      <c r="GX5" s="78"/>
      <c r="GY5" s="76" t="s">
        <v>133</v>
      </c>
      <c r="GZ5" s="77"/>
      <c r="HA5" s="78"/>
      <c r="HB5" s="76" t="s">
        <v>120</v>
      </c>
      <c r="HC5" s="77"/>
      <c r="HD5" s="78"/>
      <c r="HE5" s="76" t="s">
        <v>97</v>
      </c>
      <c r="HF5" s="77"/>
      <c r="HG5" s="78"/>
      <c r="HH5" s="76" t="s">
        <v>96</v>
      </c>
      <c r="HI5" s="77"/>
      <c r="HJ5" s="78"/>
      <c r="HK5" s="76" t="s">
        <v>95</v>
      </c>
      <c r="HL5" s="77"/>
      <c r="HM5" s="78"/>
      <c r="HN5" s="73" t="s">
        <v>121</v>
      </c>
      <c r="HO5" s="73" t="s">
        <v>68</v>
      </c>
      <c r="HP5" s="73" t="s">
        <v>75</v>
      </c>
      <c r="HQ5" s="73" t="s">
        <v>134</v>
      </c>
      <c r="HR5" s="73" t="s">
        <v>42</v>
      </c>
      <c r="HS5" s="73" t="s">
        <v>23</v>
      </c>
      <c r="HT5" s="73" t="s">
        <v>16</v>
      </c>
      <c r="HU5" s="73" t="s">
        <v>38</v>
      </c>
      <c r="HV5" s="73" t="s">
        <v>0</v>
      </c>
    </row>
    <row r="6" spans="1:239" s="35" customFormat="1" x14ac:dyDescent="0.2">
      <c r="A6" s="74"/>
      <c r="B6" s="79"/>
      <c r="C6" s="80"/>
      <c r="D6" s="81"/>
      <c r="E6" s="79"/>
      <c r="F6" s="80"/>
      <c r="G6" s="81"/>
      <c r="H6" s="79"/>
      <c r="I6" s="80"/>
      <c r="J6" s="81"/>
      <c r="K6" s="79"/>
      <c r="L6" s="80"/>
      <c r="M6" s="81"/>
      <c r="N6" s="79"/>
      <c r="O6" s="80"/>
      <c r="P6" s="81"/>
      <c r="Q6" s="79"/>
      <c r="R6" s="80"/>
      <c r="S6" s="81"/>
      <c r="T6" s="79"/>
      <c r="U6" s="80"/>
      <c r="V6" s="81"/>
      <c r="W6" s="79"/>
      <c r="X6" s="80"/>
      <c r="Y6" s="81"/>
      <c r="Z6" s="79"/>
      <c r="AA6" s="80"/>
      <c r="AB6" s="81"/>
      <c r="AC6" s="79"/>
      <c r="AD6" s="80"/>
      <c r="AE6" s="81"/>
      <c r="AF6" s="79"/>
      <c r="AG6" s="80"/>
      <c r="AH6" s="81"/>
      <c r="AI6" s="79"/>
      <c r="AJ6" s="80"/>
      <c r="AK6" s="81"/>
      <c r="AL6" s="79"/>
      <c r="AM6" s="80"/>
      <c r="AN6" s="81"/>
      <c r="AO6" s="79"/>
      <c r="AP6" s="80"/>
      <c r="AQ6" s="81"/>
      <c r="AR6" s="79"/>
      <c r="AS6" s="80"/>
      <c r="AT6" s="81"/>
      <c r="AU6" s="74"/>
      <c r="AV6" s="79"/>
      <c r="AW6" s="162"/>
      <c r="AX6" s="81"/>
      <c r="AY6" s="79"/>
      <c r="AZ6" s="162"/>
      <c r="BA6" s="81"/>
      <c r="BB6" s="79"/>
      <c r="BC6" s="162"/>
      <c r="BD6" s="81"/>
      <c r="BE6" s="79"/>
      <c r="BF6" s="162"/>
      <c r="BG6" s="81"/>
      <c r="BH6" s="79"/>
      <c r="BI6" s="162"/>
      <c r="BJ6" s="81"/>
      <c r="BK6" s="79"/>
      <c r="BL6" s="80"/>
      <c r="BM6" s="81"/>
      <c r="BN6" s="79"/>
      <c r="BO6" s="80"/>
      <c r="BP6" s="81"/>
      <c r="BQ6" s="79"/>
      <c r="BR6" s="80"/>
      <c r="BS6" s="81"/>
      <c r="BT6" s="79"/>
      <c r="BU6" s="80"/>
      <c r="BV6" s="81"/>
      <c r="BW6" s="79"/>
      <c r="BX6" s="80"/>
      <c r="BY6" s="81"/>
      <c r="BZ6" s="79"/>
      <c r="CA6" s="80"/>
      <c r="CB6" s="81"/>
      <c r="CC6" s="79"/>
      <c r="CD6" s="80"/>
      <c r="CE6" s="81"/>
      <c r="CF6" s="79"/>
      <c r="CG6" s="80"/>
      <c r="CH6" s="81"/>
      <c r="CI6" s="79"/>
      <c r="CJ6" s="80"/>
      <c r="CK6" s="81"/>
      <c r="CL6" s="79"/>
      <c r="CM6" s="80"/>
      <c r="CN6" s="81"/>
      <c r="CO6" s="79"/>
      <c r="CP6" s="80"/>
      <c r="CQ6" s="81"/>
      <c r="CR6" s="79"/>
      <c r="CS6" s="80"/>
      <c r="CT6" s="81"/>
      <c r="CU6" s="79"/>
      <c r="CV6" s="80"/>
      <c r="CW6" s="81"/>
      <c r="CX6" s="79"/>
      <c r="CY6" s="80"/>
      <c r="CZ6" s="81"/>
      <c r="DA6" s="79"/>
      <c r="DB6" s="80"/>
      <c r="DC6" s="81"/>
      <c r="DD6" s="79"/>
      <c r="DE6" s="80"/>
      <c r="DF6" s="81"/>
      <c r="DG6" s="79"/>
      <c r="DH6" s="80"/>
      <c r="DI6" s="81"/>
      <c r="DJ6" s="79"/>
      <c r="DK6" s="80"/>
      <c r="DL6" s="81"/>
      <c r="DM6" s="79"/>
      <c r="DN6" s="80"/>
      <c r="DO6" s="81"/>
      <c r="DP6" s="79"/>
      <c r="DQ6" s="80"/>
      <c r="DR6" s="81"/>
      <c r="DS6" s="79"/>
      <c r="DT6" s="80"/>
      <c r="DU6" s="81"/>
      <c r="DV6" s="79"/>
      <c r="DW6" s="80"/>
      <c r="DX6" s="81"/>
      <c r="DY6" s="79"/>
      <c r="DZ6" s="80"/>
      <c r="EA6" s="81"/>
      <c r="EB6" s="79"/>
      <c r="EC6" s="80"/>
      <c r="ED6" s="81"/>
      <c r="EE6" s="156"/>
      <c r="EF6" s="157"/>
      <c r="EG6" s="158"/>
      <c r="EH6" s="156"/>
      <c r="EI6" s="157"/>
      <c r="EJ6" s="158"/>
      <c r="EK6" s="156"/>
      <c r="EL6" s="157"/>
      <c r="EM6" s="158"/>
      <c r="EN6" s="156"/>
      <c r="EO6" s="157"/>
      <c r="EP6" s="158"/>
      <c r="EQ6" s="79"/>
      <c r="ER6" s="80"/>
      <c r="ES6" s="81"/>
      <c r="ET6" s="79"/>
      <c r="EU6" s="80"/>
      <c r="EV6" s="81"/>
      <c r="EW6" s="79"/>
      <c r="EX6" s="80"/>
      <c r="EY6" s="81"/>
      <c r="EZ6" s="79"/>
      <c r="FA6" s="80"/>
      <c r="FB6" s="81"/>
      <c r="FC6" s="79"/>
      <c r="FD6" s="80"/>
      <c r="FE6" s="81"/>
      <c r="FF6" s="79"/>
      <c r="FG6" s="80"/>
      <c r="FH6" s="81"/>
      <c r="FI6" s="79"/>
      <c r="FJ6" s="80"/>
      <c r="FK6" s="81"/>
      <c r="FL6" s="79"/>
      <c r="FM6" s="80"/>
      <c r="FN6" s="81"/>
      <c r="FO6" s="79"/>
      <c r="FP6" s="80"/>
      <c r="FQ6" s="81"/>
      <c r="FR6" s="79"/>
      <c r="FS6" s="80"/>
      <c r="FT6" s="81"/>
      <c r="FU6" s="79"/>
      <c r="FV6" s="80"/>
      <c r="FW6" s="81"/>
      <c r="FX6" s="79"/>
      <c r="FY6" s="80"/>
      <c r="FZ6" s="81"/>
      <c r="GA6" s="79"/>
      <c r="GB6" s="80"/>
      <c r="GC6" s="81"/>
      <c r="GD6" s="79"/>
      <c r="GE6" s="80"/>
      <c r="GF6" s="81"/>
      <c r="GG6" s="79"/>
      <c r="GH6" s="80"/>
      <c r="GI6" s="81"/>
      <c r="GJ6" s="156"/>
      <c r="GK6" s="157"/>
      <c r="GL6" s="158"/>
      <c r="GM6" s="79"/>
      <c r="GN6" s="80"/>
      <c r="GO6" s="81"/>
      <c r="GP6" s="79"/>
      <c r="GQ6" s="80"/>
      <c r="GR6" s="81"/>
      <c r="GS6" s="79"/>
      <c r="GT6" s="80"/>
      <c r="GU6" s="81"/>
      <c r="GV6" s="79"/>
      <c r="GW6" s="80"/>
      <c r="GX6" s="81"/>
      <c r="GY6" s="79"/>
      <c r="GZ6" s="80"/>
      <c r="HA6" s="81"/>
      <c r="HB6" s="79"/>
      <c r="HC6" s="80"/>
      <c r="HD6" s="81"/>
      <c r="HE6" s="79"/>
      <c r="HF6" s="80"/>
      <c r="HG6" s="81"/>
      <c r="HH6" s="79"/>
      <c r="HI6" s="80"/>
      <c r="HJ6" s="81"/>
      <c r="HK6" s="79"/>
      <c r="HL6" s="80"/>
      <c r="HM6" s="81"/>
      <c r="HN6" s="74"/>
      <c r="HO6" s="74"/>
      <c r="HP6" s="74"/>
      <c r="HQ6" s="74"/>
      <c r="HR6" s="74"/>
      <c r="HS6" s="74"/>
      <c r="HT6" s="85"/>
      <c r="HU6" s="85"/>
      <c r="HV6" s="74"/>
    </row>
    <row r="7" spans="1:239" s="35" customFormat="1" ht="13.5" customHeight="1" x14ac:dyDescent="0.2">
      <c r="A7" s="74"/>
      <c r="B7" s="82"/>
      <c r="C7" s="83"/>
      <c r="D7" s="84"/>
      <c r="E7" s="82"/>
      <c r="F7" s="83"/>
      <c r="G7" s="84"/>
      <c r="H7" s="82"/>
      <c r="I7" s="83"/>
      <c r="J7" s="84"/>
      <c r="K7" s="82"/>
      <c r="L7" s="83"/>
      <c r="M7" s="84"/>
      <c r="N7" s="82"/>
      <c r="O7" s="83"/>
      <c r="P7" s="84"/>
      <c r="Q7" s="82"/>
      <c r="R7" s="83"/>
      <c r="S7" s="84"/>
      <c r="T7" s="82"/>
      <c r="U7" s="83"/>
      <c r="V7" s="84"/>
      <c r="W7" s="82"/>
      <c r="X7" s="83"/>
      <c r="Y7" s="84"/>
      <c r="Z7" s="82"/>
      <c r="AA7" s="83"/>
      <c r="AB7" s="84"/>
      <c r="AC7" s="82"/>
      <c r="AD7" s="83"/>
      <c r="AE7" s="84"/>
      <c r="AF7" s="82"/>
      <c r="AG7" s="83"/>
      <c r="AH7" s="84"/>
      <c r="AI7" s="82"/>
      <c r="AJ7" s="83"/>
      <c r="AK7" s="84"/>
      <c r="AL7" s="82"/>
      <c r="AM7" s="83"/>
      <c r="AN7" s="84"/>
      <c r="AO7" s="82"/>
      <c r="AP7" s="83"/>
      <c r="AQ7" s="84"/>
      <c r="AR7" s="82"/>
      <c r="AS7" s="83"/>
      <c r="AT7" s="84"/>
      <c r="AU7" s="74"/>
      <c r="AV7" s="82"/>
      <c r="AW7" s="83"/>
      <c r="AX7" s="84"/>
      <c r="AY7" s="82"/>
      <c r="AZ7" s="83"/>
      <c r="BA7" s="84"/>
      <c r="BB7" s="82"/>
      <c r="BC7" s="83"/>
      <c r="BD7" s="84"/>
      <c r="BE7" s="82"/>
      <c r="BF7" s="83"/>
      <c r="BG7" s="84"/>
      <c r="BH7" s="82"/>
      <c r="BI7" s="83"/>
      <c r="BJ7" s="84"/>
      <c r="BK7" s="82"/>
      <c r="BL7" s="83"/>
      <c r="BM7" s="84"/>
      <c r="BN7" s="82"/>
      <c r="BO7" s="83"/>
      <c r="BP7" s="84"/>
      <c r="BQ7" s="82"/>
      <c r="BR7" s="83"/>
      <c r="BS7" s="84"/>
      <c r="BT7" s="82"/>
      <c r="BU7" s="83"/>
      <c r="BV7" s="84"/>
      <c r="BW7" s="82"/>
      <c r="BX7" s="83"/>
      <c r="BY7" s="84"/>
      <c r="BZ7" s="82"/>
      <c r="CA7" s="83"/>
      <c r="CB7" s="84"/>
      <c r="CC7" s="82"/>
      <c r="CD7" s="83"/>
      <c r="CE7" s="84"/>
      <c r="CF7" s="82"/>
      <c r="CG7" s="83"/>
      <c r="CH7" s="84"/>
      <c r="CI7" s="82"/>
      <c r="CJ7" s="83"/>
      <c r="CK7" s="84"/>
      <c r="CL7" s="82"/>
      <c r="CM7" s="83"/>
      <c r="CN7" s="84"/>
      <c r="CO7" s="82"/>
      <c r="CP7" s="83"/>
      <c r="CQ7" s="84"/>
      <c r="CR7" s="82"/>
      <c r="CS7" s="83"/>
      <c r="CT7" s="84"/>
      <c r="CU7" s="82"/>
      <c r="CV7" s="83"/>
      <c r="CW7" s="84"/>
      <c r="CX7" s="82"/>
      <c r="CY7" s="83"/>
      <c r="CZ7" s="84"/>
      <c r="DA7" s="82"/>
      <c r="DB7" s="83"/>
      <c r="DC7" s="84"/>
      <c r="DD7" s="82"/>
      <c r="DE7" s="83"/>
      <c r="DF7" s="84"/>
      <c r="DG7" s="82"/>
      <c r="DH7" s="83"/>
      <c r="DI7" s="84"/>
      <c r="DJ7" s="82"/>
      <c r="DK7" s="83"/>
      <c r="DL7" s="84"/>
      <c r="DM7" s="82"/>
      <c r="DN7" s="83"/>
      <c r="DO7" s="84"/>
      <c r="DP7" s="82"/>
      <c r="DQ7" s="83"/>
      <c r="DR7" s="84"/>
      <c r="DS7" s="82"/>
      <c r="DT7" s="83"/>
      <c r="DU7" s="84"/>
      <c r="DV7" s="82"/>
      <c r="DW7" s="83"/>
      <c r="DX7" s="84"/>
      <c r="DY7" s="82"/>
      <c r="DZ7" s="83"/>
      <c r="EA7" s="84"/>
      <c r="EB7" s="82"/>
      <c r="EC7" s="83"/>
      <c r="ED7" s="84"/>
      <c r="EE7" s="159"/>
      <c r="EF7" s="160"/>
      <c r="EG7" s="161"/>
      <c r="EH7" s="159"/>
      <c r="EI7" s="160"/>
      <c r="EJ7" s="161"/>
      <c r="EK7" s="159"/>
      <c r="EL7" s="160"/>
      <c r="EM7" s="161"/>
      <c r="EN7" s="159"/>
      <c r="EO7" s="160"/>
      <c r="EP7" s="161"/>
      <c r="EQ7" s="82"/>
      <c r="ER7" s="83"/>
      <c r="ES7" s="84"/>
      <c r="ET7" s="82"/>
      <c r="EU7" s="83"/>
      <c r="EV7" s="84"/>
      <c r="EW7" s="82"/>
      <c r="EX7" s="83"/>
      <c r="EY7" s="84"/>
      <c r="EZ7" s="82"/>
      <c r="FA7" s="83"/>
      <c r="FB7" s="84"/>
      <c r="FC7" s="82"/>
      <c r="FD7" s="83"/>
      <c r="FE7" s="84"/>
      <c r="FF7" s="82"/>
      <c r="FG7" s="83"/>
      <c r="FH7" s="84"/>
      <c r="FI7" s="82"/>
      <c r="FJ7" s="83"/>
      <c r="FK7" s="84"/>
      <c r="FL7" s="82"/>
      <c r="FM7" s="83"/>
      <c r="FN7" s="84"/>
      <c r="FO7" s="82"/>
      <c r="FP7" s="83"/>
      <c r="FQ7" s="84"/>
      <c r="FR7" s="82"/>
      <c r="FS7" s="83"/>
      <c r="FT7" s="84"/>
      <c r="FU7" s="82"/>
      <c r="FV7" s="83"/>
      <c r="FW7" s="84"/>
      <c r="FX7" s="82"/>
      <c r="FY7" s="83"/>
      <c r="FZ7" s="84"/>
      <c r="GA7" s="82"/>
      <c r="GB7" s="83"/>
      <c r="GC7" s="84"/>
      <c r="GD7" s="82"/>
      <c r="GE7" s="83"/>
      <c r="GF7" s="84"/>
      <c r="GG7" s="82"/>
      <c r="GH7" s="83"/>
      <c r="GI7" s="84"/>
      <c r="GJ7" s="159"/>
      <c r="GK7" s="160"/>
      <c r="GL7" s="161"/>
      <c r="GM7" s="82"/>
      <c r="GN7" s="83"/>
      <c r="GO7" s="84"/>
      <c r="GP7" s="82"/>
      <c r="GQ7" s="83"/>
      <c r="GR7" s="84"/>
      <c r="GS7" s="82"/>
      <c r="GT7" s="83"/>
      <c r="GU7" s="84"/>
      <c r="GV7" s="82"/>
      <c r="GW7" s="83"/>
      <c r="GX7" s="84"/>
      <c r="GY7" s="82"/>
      <c r="GZ7" s="83"/>
      <c r="HA7" s="84"/>
      <c r="HB7" s="82"/>
      <c r="HC7" s="83"/>
      <c r="HD7" s="84"/>
      <c r="HE7" s="82"/>
      <c r="HF7" s="83"/>
      <c r="HG7" s="84"/>
      <c r="HH7" s="82"/>
      <c r="HI7" s="83"/>
      <c r="HJ7" s="84"/>
      <c r="HK7" s="82"/>
      <c r="HL7" s="83"/>
      <c r="HM7" s="84"/>
      <c r="HN7" s="74"/>
      <c r="HO7" s="74"/>
      <c r="HP7" s="74"/>
      <c r="HQ7" s="74"/>
      <c r="HR7" s="74"/>
      <c r="HS7" s="74"/>
      <c r="HT7" s="85"/>
      <c r="HU7" s="85"/>
      <c r="HV7" s="74"/>
    </row>
    <row r="8" spans="1:239" s="35" customFormat="1" ht="12.75" customHeight="1" x14ac:dyDescent="0.2">
      <c r="A8" s="74"/>
      <c r="B8" s="73" t="s">
        <v>7</v>
      </c>
      <c r="C8" s="73" t="s">
        <v>13</v>
      </c>
      <c r="D8" s="73" t="s">
        <v>12</v>
      </c>
      <c r="E8" s="73" t="s">
        <v>7</v>
      </c>
      <c r="F8" s="73" t="s">
        <v>13</v>
      </c>
      <c r="G8" s="73" t="s">
        <v>12</v>
      </c>
      <c r="H8" s="73" t="s">
        <v>7</v>
      </c>
      <c r="I8" s="73" t="s">
        <v>13</v>
      </c>
      <c r="J8" s="73" t="s">
        <v>12</v>
      </c>
      <c r="K8" s="73" t="s">
        <v>7</v>
      </c>
      <c r="L8" s="73" t="s">
        <v>13</v>
      </c>
      <c r="M8" s="73" t="s">
        <v>12</v>
      </c>
      <c r="N8" s="73" t="s">
        <v>7</v>
      </c>
      <c r="O8" s="73" t="s">
        <v>13</v>
      </c>
      <c r="P8" s="73" t="s">
        <v>12</v>
      </c>
      <c r="Q8" s="73" t="s">
        <v>7</v>
      </c>
      <c r="R8" s="73" t="s">
        <v>13</v>
      </c>
      <c r="S8" s="73" t="s">
        <v>12</v>
      </c>
      <c r="T8" s="73" t="s">
        <v>7</v>
      </c>
      <c r="U8" s="73" t="s">
        <v>13</v>
      </c>
      <c r="V8" s="73" t="s">
        <v>12</v>
      </c>
      <c r="W8" s="73" t="s">
        <v>7</v>
      </c>
      <c r="X8" s="73" t="s">
        <v>13</v>
      </c>
      <c r="Y8" s="73" t="s">
        <v>12</v>
      </c>
      <c r="Z8" s="73" t="s">
        <v>7</v>
      </c>
      <c r="AA8" s="73" t="s">
        <v>13</v>
      </c>
      <c r="AB8" s="73" t="s">
        <v>12</v>
      </c>
      <c r="AC8" s="73" t="s">
        <v>7</v>
      </c>
      <c r="AD8" s="73" t="s">
        <v>13</v>
      </c>
      <c r="AE8" s="73" t="s">
        <v>12</v>
      </c>
      <c r="AF8" s="73" t="s">
        <v>7</v>
      </c>
      <c r="AG8" s="73" t="s">
        <v>13</v>
      </c>
      <c r="AH8" s="73" t="s">
        <v>12</v>
      </c>
      <c r="AI8" s="73" t="s">
        <v>7</v>
      </c>
      <c r="AJ8" s="73" t="s">
        <v>13</v>
      </c>
      <c r="AK8" s="73" t="s">
        <v>12</v>
      </c>
      <c r="AL8" s="73" t="s">
        <v>7</v>
      </c>
      <c r="AM8" s="73" t="s">
        <v>13</v>
      </c>
      <c r="AN8" s="73" t="s">
        <v>12</v>
      </c>
      <c r="AO8" s="73" t="s">
        <v>7</v>
      </c>
      <c r="AP8" s="73" t="s">
        <v>13</v>
      </c>
      <c r="AQ8" s="73" t="s">
        <v>12</v>
      </c>
      <c r="AR8" s="73" t="s">
        <v>7</v>
      </c>
      <c r="AS8" s="73" t="s">
        <v>13</v>
      </c>
      <c r="AT8" s="73" t="s">
        <v>12</v>
      </c>
      <c r="AU8" s="74"/>
      <c r="AV8" s="73" t="s">
        <v>7</v>
      </c>
      <c r="AW8" s="73" t="s">
        <v>13</v>
      </c>
      <c r="AX8" s="73" t="s">
        <v>12</v>
      </c>
      <c r="AY8" s="73" t="s">
        <v>7</v>
      </c>
      <c r="AZ8" s="73" t="s">
        <v>13</v>
      </c>
      <c r="BA8" s="73" t="s">
        <v>12</v>
      </c>
      <c r="BB8" s="73" t="s">
        <v>7</v>
      </c>
      <c r="BC8" s="73" t="s">
        <v>13</v>
      </c>
      <c r="BD8" s="73" t="s">
        <v>12</v>
      </c>
      <c r="BE8" s="73" t="s">
        <v>7</v>
      </c>
      <c r="BF8" s="73" t="s">
        <v>13</v>
      </c>
      <c r="BG8" s="73" t="s">
        <v>12</v>
      </c>
      <c r="BH8" s="73" t="s">
        <v>7</v>
      </c>
      <c r="BI8" s="73" t="s">
        <v>13</v>
      </c>
      <c r="BJ8" s="73" t="s">
        <v>12</v>
      </c>
      <c r="BK8" s="73" t="s">
        <v>7</v>
      </c>
      <c r="BL8" s="73" t="s">
        <v>13</v>
      </c>
      <c r="BM8" s="73" t="s">
        <v>12</v>
      </c>
      <c r="BN8" s="73" t="s">
        <v>7</v>
      </c>
      <c r="BO8" s="73" t="s">
        <v>13</v>
      </c>
      <c r="BP8" s="73" t="s">
        <v>12</v>
      </c>
      <c r="BQ8" s="73" t="s">
        <v>7</v>
      </c>
      <c r="BR8" s="73" t="s">
        <v>13</v>
      </c>
      <c r="BS8" s="73" t="s">
        <v>12</v>
      </c>
      <c r="BT8" s="73" t="s">
        <v>7</v>
      </c>
      <c r="BU8" s="73" t="s">
        <v>13</v>
      </c>
      <c r="BV8" s="73" t="s">
        <v>12</v>
      </c>
      <c r="BW8" s="73" t="s">
        <v>7</v>
      </c>
      <c r="BX8" s="73" t="s">
        <v>13</v>
      </c>
      <c r="BY8" s="73" t="s">
        <v>12</v>
      </c>
      <c r="BZ8" s="73" t="s">
        <v>7</v>
      </c>
      <c r="CA8" s="73" t="s">
        <v>13</v>
      </c>
      <c r="CB8" s="73" t="s">
        <v>12</v>
      </c>
      <c r="CC8" s="73" t="s">
        <v>7</v>
      </c>
      <c r="CD8" s="73" t="s">
        <v>13</v>
      </c>
      <c r="CE8" s="73" t="s">
        <v>12</v>
      </c>
      <c r="CF8" s="73" t="s">
        <v>7</v>
      </c>
      <c r="CG8" s="73" t="s">
        <v>13</v>
      </c>
      <c r="CH8" s="73" t="s">
        <v>12</v>
      </c>
      <c r="CI8" s="73" t="s">
        <v>7</v>
      </c>
      <c r="CJ8" s="73" t="s">
        <v>13</v>
      </c>
      <c r="CK8" s="73" t="s">
        <v>12</v>
      </c>
      <c r="CL8" s="73" t="s">
        <v>7</v>
      </c>
      <c r="CM8" s="73" t="s">
        <v>13</v>
      </c>
      <c r="CN8" s="73" t="s">
        <v>12</v>
      </c>
      <c r="CO8" s="73" t="s">
        <v>7</v>
      </c>
      <c r="CP8" s="73" t="s">
        <v>13</v>
      </c>
      <c r="CQ8" s="73" t="s">
        <v>12</v>
      </c>
      <c r="CR8" s="73" t="s">
        <v>7</v>
      </c>
      <c r="CS8" s="73" t="s">
        <v>13</v>
      </c>
      <c r="CT8" s="73" t="s">
        <v>12</v>
      </c>
      <c r="CU8" s="73" t="s">
        <v>7</v>
      </c>
      <c r="CV8" s="73" t="s">
        <v>13</v>
      </c>
      <c r="CW8" s="73" t="s">
        <v>12</v>
      </c>
      <c r="CX8" s="73" t="s">
        <v>7</v>
      </c>
      <c r="CY8" s="73" t="s">
        <v>13</v>
      </c>
      <c r="CZ8" s="73" t="s">
        <v>12</v>
      </c>
      <c r="DA8" s="73" t="s">
        <v>7</v>
      </c>
      <c r="DB8" s="73" t="s">
        <v>13</v>
      </c>
      <c r="DC8" s="73" t="s">
        <v>12</v>
      </c>
      <c r="DD8" s="73" t="s">
        <v>7</v>
      </c>
      <c r="DE8" s="73" t="s">
        <v>13</v>
      </c>
      <c r="DF8" s="73" t="s">
        <v>12</v>
      </c>
      <c r="DG8" s="73" t="s">
        <v>7</v>
      </c>
      <c r="DH8" s="73" t="s">
        <v>13</v>
      </c>
      <c r="DI8" s="73" t="s">
        <v>12</v>
      </c>
      <c r="DJ8" s="73" t="s">
        <v>7</v>
      </c>
      <c r="DK8" s="73" t="s">
        <v>13</v>
      </c>
      <c r="DL8" s="73" t="s">
        <v>12</v>
      </c>
      <c r="DM8" s="73" t="s">
        <v>7</v>
      </c>
      <c r="DN8" s="73" t="s">
        <v>13</v>
      </c>
      <c r="DO8" s="73" t="s">
        <v>12</v>
      </c>
      <c r="DP8" s="73" t="s">
        <v>7</v>
      </c>
      <c r="DQ8" s="73" t="s">
        <v>13</v>
      </c>
      <c r="DR8" s="73" t="s">
        <v>12</v>
      </c>
      <c r="DS8" s="73" t="s">
        <v>7</v>
      </c>
      <c r="DT8" s="73" t="s">
        <v>13</v>
      </c>
      <c r="DU8" s="73" t="s">
        <v>12</v>
      </c>
      <c r="DV8" s="73" t="s">
        <v>7</v>
      </c>
      <c r="DW8" s="73" t="s">
        <v>13</v>
      </c>
      <c r="DX8" s="73" t="s">
        <v>12</v>
      </c>
      <c r="DY8" s="73" t="s">
        <v>7</v>
      </c>
      <c r="DZ8" s="73" t="s">
        <v>13</v>
      </c>
      <c r="EA8" s="73" t="s">
        <v>12</v>
      </c>
      <c r="EB8" s="73" t="s">
        <v>7</v>
      </c>
      <c r="EC8" s="73" t="s">
        <v>13</v>
      </c>
      <c r="ED8" s="73" t="s">
        <v>12</v>
      </c>
      <c r="EE8" s="73" t="s">
        <v>7</v>
      </c>
      <c r="EF8" s="73" t="s">
        <v>13</v>
      </c>
      <c r="EG8" s="73" t="s">
        <v>12</v>
      </c>
      <c r="EH8" s="73" t="s">
        <v>7</v>
      </c>
      <c r="EI8" s="73" t="s">
        <v>13</v>
      </c>
      <c r="EJ8" s="73" t="s">
        <v>12</v>
      </c>
      <c r="EK8" s="73" t="s">
        <v>7</v>
      </c>
      <c r="EL8" s="73" t="s">
        <v>13</v>
      </c>
      <c r="EM8" s="73" t="s">
        <v>12</v>
      </c>
      <c r="EN8" s="73" t="s">
        <v>7</v>
      </c>
      <c r="EO8" s="73" t="s">
        <v>13</v>
      </c>
      <c r="EP8" s="73" t="s">
        <v>12</v>
      </c>
      <c r="EQ8" s="73" t="s">
        <v>7</v>
      </c>
      <c r="ER8" s="73" t="s">
        <v>13</v>
      </c>
      <c r="ES8" s="73" t="s">
        <v>12</v>
      </c>
      <c r="ET8" s="73" t="s">
        <v>7</v>
      </c>
      <c r="EU8" s="73" t="s">
        <v>13</v>
      </c>
      <c r="EV8" s="73" t="s">
        <v>12</v>
      </c>
      <c r="EW8" s="73" t="s">
        <v>7</v>
      </c>
      <c r="EX8" s="73" t="s">
        <v>13</v>
      </c>
      <c r="EY8" s="73" t="s">
        <v>12</v>
      </c>
      <c r="EZ8" s="73" t="s">
        <v>7</v>
      </c>
      <c r="FA8" s="73" t="s">
        <v>13</v>
      </c>
      <c r="FB8" s="73" t="s">
        <v>12</v>
      </c>
      <c r="FC8" s="73" t="s">
        <v>7</v>
      </c>
      <c r="FD8" s="73" t="s">
        <v>13</v>
      </c>
      <c r="FE8" s="73" t="s">
        <v>12</v>
      </c>
      <c r="FF8" s="73" t="s">
        <v>7</v>
      </c>
      <c r="FG8" s="73" t="s">
        <v>13</v>
      </c>
      <c r="FH8" s="73" t="s">
        <v>12</v>
      </c>
      <c r="FI8" s="73" t="s">
        <v>7</v>
      </c>
      <c r="FJ8" s="73" t="s">
        <v>13</v>
      </c>
      <c r="FK8" s="73" t="s">
        <v>12</v>
      </c>
      <c r="FL8" s="73" t="s">
        <v>7</v>
      </c>
      <c r="FM8" s="73" t="s">
        <v>13</v>
      </c>
      <c r="FN8" s="73" t="s">
        <v>12</v>
      </c>
      <c r="FO8" s="73" t="s">
        <v>7</v>
      </c>
      <c r="FP8" s="73" t="s">
        <v>13</v>
      </c>
      <c r="FQ8" s="73" t="s">
        <v>12</v>
      </c>
      <c r="FR8" s="73" t="s">
        <v>7</v>
      </c>
      <c r="FS8" s="73" t="s">
        <v>13</v>
      </c>
      <c r="FT8" s="73" t="s">
        <v>12</v>
      </c>
      <c r="FU8" s="73" t="s">
        <v>7</v>
      </c>
      <c r="FV8" s="73" t="s">
        <v>13</v>
      </c>
      <c r="FW8" s="73" t="s">
        <v>12</v>
      </c>
      <c r="FX8" s="73" t="s">
        <v>7</v>
      </c>
      <c r="FY8" s="73" t="s">
        <v>13</v>
      </c>
      <c r="FZ8" s="73" t="s">
        <v>12</v>
      </c>
      <c r="GA8" s="73" t="s">
        <v>7</v>
      </c>
      <c r="GB8" s="73" t="s">
        <v>13</v>
      </c>
      <c r="GC8" s="73" t="s">
        <v>12</v>
      </c>
      <c r="GD8" s="73" t="s">
        <v>7</v>
      </c>
      <c r="GE8" s="73" t="s">
        <v>13</v>
      </c>
      <c r="GF8" s="73" t="s">
        <v>12</v>
      </c>
      <c r="GG8" s="73" t="s">
        <v>7</v>
      </c>
      <c r="GH8" s="73" t="s">
        <v>13</v>
      </c>
      <c r="GI8" s="73" t="s">
        <v>12</v>
      </c>
      <c r="GJ8" s="73" t="s">
        <v>7</v>
      </c>
      <c r="GK8" s="73" t="s">
        <v>13</v>
      </c>
      <c r="GL8" s="73" t="s">
        <v>12</v>
      </c>
      <c r="GM8" s="73" t="s">
        <v>7</v>
      </c>
      <c r="GN8" s="73" t="s">
        <v>13</v>
      </c>
      <c r="GO8" s="73" t="s">
        <v>12</v>
      </c>
      <c r="GP8" s="73" t="s">
        <v>7</v>
      </c>
      <c r="GQ8" s="73" t="s">
        <v>13</v>
      </c>
      <c r="GR8" s="73" t="s">
        <v>12</v>
      </c>
      <c r="GS8" s="73" t="s">
        <v>7</v>
      </c>
      <c r="GT8" s="73" t="s">
        <v>13</v>
      </c>
      <c r="GU8" s="73" t="s">
        <v>12</v>
      </c>
      <c r="GV8" s="73" t="s">
        <v>7</v>
      </c>
      <c r="GW8" s="73" t="s">
        <v>13</v>
      </c>
      <c r="GX8" s="73" t="s">
        <v>12</v>
      </c>
      <c r="GY8" s="73" t="s">
        <v>7</v>
      </c>
      <c r="GZ8" s="73" t="s">
        <v>13</v>
      </c>
      <c r="HA8" s="73" t="s">
        <v>12</v>
      </c>
      <c r="HB8" s="73" t="s">
        <v>7</v>
      </c>
      <c r="HC8" s="73" t="s">
        <v>13</v>
      </c>
      <c r="HD8" s="73" t="s">
        <v>12</v>
      </c>
      <c r="HE8" s="73" t="s">
        <v>7</v>
      </c>
      <c r="HF8" s="73" t="s">
        <v>13</v>
      </c>
      <c r="HG8" s="73" t="s">
        <v>12</v>
      </c>
      <c r="HH8" s="73" t="s">
        <v>7</v>
      </c>
      <c r="HI8" s="73" t="s">
        <v>13</v>
      </c>
      <c r="HJ8" s="73" t="s">
        <v>12</v>
      </c>
      <c r="HK8" s="73" t="s">
        <v>7</v>
      </c>
      <c r="HL8" s="73" t="s">
        <v>13</v>
      </c>
      <c r="HM8" s="73" t="s">
        <v>12</v>
      </c>
      <c r="HN8" s="74"/>
      <c r="HO8" s="74"/>
      <c r="HP8" s="74"/>
      <c r="HQ8" s="74"/>
      <c r="HR8" s="74"/>
      <c r="HS8" s="74"/>
      <c r="HT8" s="85"/>
      <c r="HU8" s="85"/>
      <c r="HV8" s="74"/>
    </row>
    <row r="9" spans="1:239" s="35" customFormat="1" ht="12.75" customHeight="1" x14ac:dyDescent="0.2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85"/>
      <c r="HU9" s="85"/>
      <c r="HV9" s="74"/>
    </row>
    <row r="10" spans="1:239" s="35" customFormat="1" ht="46.5" customHeight="1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86"/>
      <c r="HU10" s="86"/>
      <c r="HV10" s="75"/>
    </row>
    <row r="11" spans="1:239" s="35" customFormat="1" x14ac:dyDescent="0.2">
      <c r="A11" s="17">
        <v>129</v>
      </c>
      <c r="B11" s="17">
        <v>64</v>
      </c>
      <c r="C11" s="17">
        <v>200</v>
      </c>
      <c r="D11" s="17">
        <f t="shared" ref="D11" si="0">C11*B11</f>
        <v>12800</v>
      </c>
      <c r="E11" s="17"/>
      <c r="F11" s="17"/>
      <c r="G11" s="17">
        <f t="shared" ref="G11" si="1">F11*E11</f>
        <v>0</v>
      </c>
      <c r="H11" s="17">
        <v>30</v>
      </c>
      <c r="I11" s="17">
        <v>150</v>
      </c>
      <c r="J11" s="17">
        <f t="shared" ref="J11" si="2">I11*H11</f>
        <v>4500</v>
      </c>
      <c r="K11" s="17">
        <v>30</v>
      </c>
      <c r="L11" s="17">
        <v>180</v>
      </c>
      <c r="M11" s="17">
        <f t="shared" ref="M11" si="3">L11*K11</f>
        <v>5400</v>
      </c>
      <c r="N11" s="17"/>
      <c r="O11" s="17"/>
      <c r="P11" s="17">
        <f t="shared" ref="P11" si="4">O11*N11</f>
        <v>0</v>
      </c>
      <c r="Q11" s="17">
        <v>60</v>
      </c>
      <c r="R11" s="17">
        <v>55</v>
      </c>
      <c r="S11" s="17">
        <f t="shared" ref="S11" si="5">R11*Q11</f>
        <v>3300</v>
      </c>
      <c r="T11" s="17"/>
      <c r="U11" s="17"/>
      <c r="V11" s="17">
        <f t="shared" ref="V11" si="6">U11*T11</f>
        <v>0</v>
      </c>
      <c r="W11" s="17"/>
      <c r="X11" s="17"/>
      <c r="Y11" s="17">
        <f t="shared" ref="Y11" si="7">X11*W11</f>
        <v>0</v>
      </c>
      <c r="Z11" s="17"/>
      <c r="AA11" s="17"/>
      <c r="AB11" s="17">
        <f t="shared" ref="AB11" si="8">AA11*Z11</f>
        <v>0</v>
      </c>
      <c r="AC11" s="17"/>
      <c r="AD11" s="17"/>
      <c r="AE11" s="17">
        <f t="shared" ref="AE11" si="9">AD11*AC11</f>
        <v>0</v>
      </c>
      <c r="AF11" s="17"/>
      <c r="AG11" s="17"/>
      <c r="AH11" s="17">
        <f t="shared" ref="AH11" si="10">AG11*AF11</f>
        <v>0</v>
      </c>
      <c r="AI11" s="17"/>
      <c r="AJ11" s="17"/>
      <c r="AK11" s="17">
        <f t="shared" ref="AK11" si="11">AJ11*AI11</f>
        <v>0</v>
      </c>
      <c r="AL11" s="17">
        <v>10</v>
      </c>
      <c r="AM11" s="17">
        <v>130</v>
      </c>
      <c r="AN11" s="17">
        <f t="shared" ref="AN11" si="12">AM11*AL11</f>
        <v>1300</v>
      </c>
      <c r="AO11" s="17"/>
      <c r="AP11" s="17"/>
      <c r="AQ11" s="17">
        <f t="shared" ref="AQ11" si="13">AP11*AO11</f>
        <v>0</v>
      </c>
      <c r="AR11" s="17"/>
      <c r="AS11" s="17"/>
      <c r="AT11" s="17">
        <f t="shared" ref="AT11" si="14">AS11*AR11</f>
        <v>0</v>
      </c>
      <c r="AU11" s="17">
        <f t="shared" ref="AU11" si="15">S11+G11+D11+J11+M11+Y11+P11+AT11+AQ11+AB11+AE11+AH11+AN11+V11+AK11</f>
        <v>27300</v>
      </c>
      <c r="AV11" s="17">
        <v>6</v>
      </c>
      <c r="AW11" s="17">
        <v>884.8</v>
      </c>
      <c r="AX11" s="17">
        <f t="shared" ref="AX11" si="16">AV11*AW11*12</f>
        <v>63705.599999999991</v>
      </c>
      <c r="AY11" s="17">
        <v>1</v>
      </c>
      <c r="AZ11" s="17">
        <v>459.08</v>
      </c>
      <c r="BA11" s="17">
        <f t="shared" ref="BA11" si="17">AY11*AZ11*12</f>
        <v>5508.96</v>
      </c>
      <c r="BB11" s="17">
        <v>1</v>
      </c>
      <c r="BC11" s="17">
        <v>5931.16</v>
      </c>
      <c r="BD11" s="17">
        <f t="shared" ref="BD11" si="18">BB11*BC11</f>
        <v>5931.16</v>
      </c>
      <c r="BE11" s="17">
        <v>6</v>
      </c>
      <c r="BF11" s="17">
        <v>3435</v>
      </c>
      <c r="BG11" s="17">
        <f t="shared" ref="BG11" si="19">BE11*BF11</f>
        <v>20610</v>
      </c>
      <c r="BH11" s="17">
        <v>1</v>
      </c>
      <c r="BI11" s="17">
        <v>8325</v>
      </c>
      <c r="BJ11" s="17">
        <f t="shared" ref="BJ11" si="20">BH11*BI11</f>
        <v>8325</v>
      </c>
      <c r="BK11" s="17"/>
      <c r="BL11" s="17"/>
      <c r="BM11" s="17">
        <f t="shared" ref="BM11" si="21">BL11*BK11</f>
        <v>0</v>
      </c>
      <c r="BN11" s="17"/>
      <c r="BO11" s="17"/>
      <c r="BP11" s="17">
        <f t="shared" ref="BP11" si="22">BO11*BN11</f>
        <v>0</v>
      </c>
      <c r="BQ11" s="17"/>
      <c r="BR11" s="17"/>
      <c r="BS11" s="17">
        <f t="shared" ref="BS11" si="23">BR11*BQ11</f>
        <v>0</v>
      </c>
      <c r="BT11" s="17">
        <v>12</v>
      </c>
      <c r="BU11" s="17">
        <v>550</v>
      </c>
      <c r="BV11" s="17">
        <f t="shared" ref="BV11" si="24">BU11*BT11</f>
        <v>6600</v>
      </c>
      <c r="BW11" s="17"/>
      <c r="BX11" s="17"/>
      <c r="BY11" s="17">
        <f t="shared" ref="BY11" si="25">BX11*BW11</f>
        <v>0</v>
      </c>
      <c r="BZ11" s="17"/>
      <c r="CA11" s="17"/>
      <c r="CB11" s="17">
        <f t="shared" ref="CB11" si="26">CA11*BZ11</f>
        <v>0</v>
      </c>
      <c r="CC11" s="17"/>
      <c r="CD11" s="17"/>
      <c r="CE11" s="17">
        <f t="shared" ref="CE11" si="27">CD11*CC11</f>
        <v>0</v>
      </c>
      <c r="CF11" s="17">
        <v>1</v>
      </c>
      <c r="CG11" s="17">
        <v>4500</v>
      </c>
      <c r="CH11" s="17">
        <f t="shared" ref="CH11" si="28">CG11*CF11</f>
        <v>4500</v>
      </c>
      <c r="CI11" s="17"/>
      <c r="CJ11" s="17"/>
      <c r="CK11" s="17">
        <f t="shared" ref="CK11" si="29">CJ11*CI11</f>
        <v>0</v>
      </c>
      <c r="CL11" s="17"/>
      <c r="CM11" s="17"/>
      <c r="CN11" s="17">
        <f t="shared" ref="CN11" si="30">CM11*CL11</f>
        <v>0</v>
      </c>
      <c r="CO11" s="17"/>
      <c r="CP11" s="17"/>
      <c r="CQ11" s="17">
        <f t="shared" ref="CQ11" si="31">CP11*CO11</f>
        <v>0</v>
      </c>
      <c r="CR11" s="17">
        <v>18</v>
      </c>
      <c r="CS11" s="17">
        <v>1700</v>
      </c>
      <c r="CT11" s="17">
        <f t="shared" ref="CT11" si="32">CS11*CR11</f>
        <v>30600</v>
      </c>
      <c r="CU11" s="17"/>
      <c r="CV11" s="17"/>
      <c r="CW11" s="17">
        <f t="shared" ref="CW11" si="33">CV11*CU11</f>
        <v>0</v>
      </c>
      <c r="CX11" s="17"/>
      <c r="CY11" s="17"/>
      <c r="CZ11" s="17">
        <f t="shared" ref="CZ11" si="34">CY11*CX11</f>
        <v>0</v>
      </c>
      <c r="DA11" s="17"/>
      <c r="DB11" s="17"/>
      <c r="DC11" s="17">
        <f t="shared" ref="DC11" si="35">DB11*DA11</f>
        <v>0</v>
      </c>
      <c r="DD11" s="17"/>
      <c r="DE11" s="17"/>
      <c r="DF11" s="17">
        <f t="shared" ref="DF11" si="36">DE11*DD11</f>
        <v>0</v>
      </c>
      <c r="DG11" s="17">
        <v>1</v>
      </c>
      <c r="DH11" s="17">
        <v>1800</v>
      </c>
      <c r="DI11" s="17">
        <f t="shared" ref="DI11" si="37">DH11*DG11</f>
        <v>1800</v>
      </c>
      <c r="DJ11" s="17">
        <v>1</v>
      </c>
      <c r="DK11" s="17">
        <v>1150</v>
      </c>
      <c r="DL11" s="17">
        <f t="shared" ref="DL11" si="38">DK11*DJ11</f>
        <v>1150</v>
      </c>
      <c r="DM11" s="17"/>
      <c r="DN11" s="17"/>
      <c r="DO11" s="17">
        <f t="shared" ref="DO11" si="39">DN11*DM11</f>
        <v>0</v>
      </c>
      <c r="DP11" s="17">
        <v>10</v>
      </c>
      <c r="DQ11" s="17">
        <v>260</v>
      </c>
      <c r="DR11" s="17">
        <f t="shared" ref="DR11" si="40">DQ11*DP11</f>
        <v>2600</v>
      </c>
      <c r="DS11" s="17"/>
      <c r="DT11" s="17"/>
      <c r="DU11" s="17">
        <f t="shared" ref="DU11" si="41">DT11*DS11</f>
        <v>0</v>
      </c>
      <c r="DV11" s="17"/>
      <c r="DW11" s="17"/>
      <c r="DX11" s="17">
        <f t="shared" ref="DX11" si="42">DW11*DV11</f>
        <v>0</v>
      </c>
      <c r="DY11" s="17"/>
      <c r="DZ11" s="17"/>
      <c r="EA11" s="17">
        <f t="shared" ref="EA11" si="43">DZ11*DY11</f>
        <v>0</v>
      </c>
      <c r="EB11" s="17"/>
      <c r="EC11" s="17"/>
      <c r="ED11" s="17">
        <f t="shared" ref="ED11" si="44">EC11*EB11</f>
        <v>0</v>
      </c>
      <c r="EE11" s="17"/>
      <c r="EF11" s="17"/>
      <c r="EG11" s="17">
        <f t="shared" ref="EG11" si="45">EF11*EE11</f>
        <v>0</v>
      </c>
      <c r="EH11" s="17"/>
      <c r="EI11" s="17"/>
      <c r="EJ11" s="17">
        <f t="shared" ref="EJ11" si="46">EI11*EH11</f>
        <v>0</v>
      </c>
      <c r="EK11" s="17"/>
      <c r="EL11" s="17"/>
      <c r="EM11" s="17">
        <f t="shared" ref="EM11" si="47">EL11*EK11</f>
        <v>0</v>
      </c>
      <c r="EN11" s="17"/>
      <c r="EO11" s="17"/>
      <c r="EP11" s="17">
        <f t="shared" ref="EP11" si="48">EO11*EN11</f>
        <v>0</v>
      </c>
      <c r="EQ11" s="17"/>
      <c r="ER11" s="17"/>
      <c r="ES11" s="17">
        <f t="shared" ref="ES11" si="49">ER11*EQ11</f>
        <v>0</v>
      </c>
      <c r="ET11" s="17"/>
      <c r="EU11" s="17"/>
      <c r="EV11" s="17">
        <f t="shared" ref="EV11" si="50">EU11*ET11</f>
        <v>0</v>
      </c>
      <c r="EW11" s="17"/>
      <c r="EX11" s="17"/>
      <c r="EY11" s="17">
        <f t="shared" ref="EY11" si="51">EX11*EW11</f>
        <v>0</v>
      </c>
      <c r="EZ11" s="17"/>
      <c r="FA11" s="17"/>
      <c r="FB11" s="17">
        <f t="shared" ref="FB11" si="52">FA11*EZ11</f>
        <v>0</v>
      </c>
      <c r="FC11" s="17"/>
      <c r="FD11" s="17"/>
      <c r="FE11" s="17">
        <f t="shared" ref="FE11" si="53">FD11*FC11</f>
        <v>0</v>
      </c>
      <c r="FF11" s="17"/>
      <c r="FG11" s="17"/>
      <c r="FH11" s="17">
        <f t="shared" ref="FH11" si="54">FG11*FF11</f>
        <v>0</v>
      </c>
      <c r="FI11" s="17"/>
      <c r="FJ11" s="17"/>
      <c r="FK11" s="17">
        <f t="shared" ref="FK11" si="55">FJ11*FI11</f>
        <v>0</v>
      </c>
      <c r="FL11" s="17"/>
      <c r="FM11" s="17"/>
      <c r="FN11" s="17">
        <f t="shared" ref="FN11" si="56">FM11*FL11</f>
        <v>0</v>
      </c>
      <c r="FO11" s="17"/>
      <c r="FP11" s="17"/>
      <c r="FQ11" s="17">
        <f t="shared" ref="FQ11" si="57">FP11*FO11</f>
        <v>0</v>
      </c>
      <c r="FR11" s="17"/>
      <c r="FS11" s="17"/>
      <c r="FT11" s="17">
        <f t="shared" ref="FT11" si="58">FS11*FR11</f>
        <v>0</v>
      </c>
      <c r="FU11" s="17"/>
      <c r="FV11" s="17"/>
      <c r="FW11" s="17">
        <f t="shared" ref="FW11" si="59">FV11*FU11</f>
        <v>0</v>
      </c>
      <c r="FX11" s="17"/>
      <c r="FY11" s="17"/>
      <c r="FZ11" s="17">
        <f t="shared" ref="FZ11" si="60">FY11*FX11</f>
        <v>0</v>
      </c>
      <c r="GA11" s="17"/>
      <c r="GB11" s="17"/>
      <c r="GC11" s="17">
        <f t="shared" ref="GC11" si="61">GB11*GA11</f>
        <v>0</v>
      </c>
      <c r="GD11" s="17"/>
      <c r="GE11" s="17"/>
      <c r="GF11" s="17">
        <f t="shared" ref="GF11" si="62">GE11*GD11</f>
        <v>0</v>
      </c>
      <c r="GG11" s="17"/>
      <c r="GH11" s="17"/>
      <c r="GI11" s="17">
        <f t="shared" ref="GI11" si="63">GH11*GG11</f>
        <v>0</v>
      </c>
      <c r="GJ11" s="17"/>
      <c r="GK11" s="17"/>
      <c r="GL11" s="17">
        <f t="shared" ref="GL11" si="64">GK11*GJ11</f>
        <v>0</v>
      </c>
      <c r="GM11" s="17"/>
      <c r="GN11" s="17"/>
      <c r="GO11" s="17">
        <f t="shared" ref="GO11" si="65">GN11*GM11</f>
        <v>0</v>
      </c>
      <c r="GP11" s="17"/>
      <c r="GQ11" s="17"/>
      <c r="GR11" s="17">
        <f t="shared" ref="GR11" si="66">GQ11*GP11</f>
        <v>0</v>
      </c>
      <c r="GS11" s="17"/>
      <c r="GT11" s="17"/>
      <c r="GU11" s="17">
        <f t="shared" ref="GU11" si="67">GT11*GS11</f>
        <v>0</v>
      </c>
      <c r="GV11" s="17">
        <v>1</v>
      </c>
      <c r="GW11" s="17">
        <v>7200</v>
      </c>
      <c r="GX11" s="17">
        <f t="shared" ref="GX11" si="68">GW11*GV11</f>
        <v>7200</v>
      </c>
      <c r="GY11" s="17"/>
      <c r="GZ11" s="17"/>
      <c r="HA11" s="17">
        <f t="shared" ref="HA11" si="69">GZ11*GY11</f>
        <v>0</v>
      </c>
      <c r="HB11" s="17"/>
      <c r="HC11" s="17"/>
      <c r="HD11" s="17">
        <f t="shared" ref="HD11" si="70">HC11*HB11</f>
        <v>0</v>
      </c>
      <c r="HE11" s="17"/>
      <c r="HF11" s="17"/>
      <c r="HG11" s="17">
        <f t="shared" ref="HG11" si="71">HF11*HE11</f>
        <v>0</v>
      </c>
      <c r="HH11" s="17"/>
      <c r="HI11" s="17"/>
      <c r="HJ11" s="17">
        <f t="shared" ref="HJ11" si="72">HI11*HH11</f>
        <v>0</v>
      </c>
      <c r="HK11" s="17">
        <v>1</v>
      </c>
      <c r="HL11" s="17">
        <v>5800</v>
      </c>
      <c r="HM11" s="17">
        <f t="shared" ref="HM11" si="73">HL11*HK11</f>
        <v>5800</v>
      </c>
      <c r="HN11" s="17"/>
      <c r="HO11" s="17"/>
      <c r="HP11" s="17"/>
      <c r="HQ11" s="17"/>
      <c r="HR11" s="17"/>
      <c r="HS11" s="17"/>
      <c r="HT11" s="17">
        <v>350</v>
      </c>
      <c r="HU11" s="28">
        <f t="shared" ref="HU11" si="74">AU11+BM11+BP11+BS11+BV11+BY11+CB11+CE11+CH11+CK11+CN11+CT11+CW11+CZ11+DC11+DF11+DI11+DL11+DR11+DU11+DX11+EA11+ED11+ES11+EV11+EY11+FB11+FE11+FK11+FN11+FQ11+FT11+FW11+FZ11+GF11+GI11+GL11+GO11+GR11+GU11+GX11+HA11+HD11+HG11+HJ11+HM11+HO11+HP11+HQ11+HR11+HS11+HT11+EG11+GC11+EM11+EP11+CQ11+EJ11+HN11+DO11+FH11+BJ11+BG11+BD11+BA11+AX11</f>
        <v>191980.72</v>
      </c>
      <c r="HV11" s="17">
        <v>129</v>
      </c>
    </row>
    <row r="12" spans="1:239" s="35" customFormat="1" x14ac:dyDescent="0.2">
      <c r="A12" s="17" t="s">
        <v>1</v>
      </c>
      <c r="B12" s="17">
        <f>SUM(B11:B11)</f>
        <v>64</v>
      </c>
      <c r="C12" s="17"/>
      <c r="D12" s="17">
        <f>SUM(D11:D11)</f>
        <v>12800</v>
      </c>
      <c r="E12" s="17">
        <f>SUM(E11:E11)</f>
        <v>0</v>
      </c>
      <c r="F12" s="17"/>
      <c r="G12" s="17">
        <f>SUM(G11:G11)</f>
        <v>0</v>
      </c>
      <c r="H12" s="17">
        <f>SUM(H11:H11)</f>
        <v>30</v>
      </c>
      <c r="I12" s="17"/>
      <c r="J12" s="17">
        <f>SUM(J11:J11)</f>
        <v>4500</v>
      </c>
      <c r="K12" s="17">
        <f>SUM(K11:K11)</f>
        <v>30</v>
      </c>
      <c r="L12" s="17"/>
      <c r="M12" s="17">
        <f>SUM(M11:M11)</f>
        <v>5400</v>
      </c>
      <c r="N12" s="17">
        <f>SUM(N11:N11)</f>
        <v>0</v>
      </c>
      <c r="O12" s="17"/>
      <c r="P12" s="17">
        <f>SUM(P11:P11)</f>
        <v>0</v>
      </c>
      <c r="Q12" s="17">
        <f>SUM(Q11:Q11)</f>
        <v>60</v>
      </c>
      <c r="R12" s="17"/>
      <c r="S12" s="17">
        <f>SUM(S11:S11)</f>
        <v>3300</v>
      </c>
      <c r="T12" s="17">
        <f>SUM(T11:T11)</f>
        <v>0</v>
      </c>
      <c r="U12" s="17"/>
      <c r="V12" s="17">
        <f>SUM(V11:V11)</f>
        <v>0</v>
      </c>
      <c r="W12" s="17">
        <f>SUM(W11:W11)</f>
        <v>0</v>
      </c>
      <c r="X12" s="17"/>
      <c r="Y12" s="17">
        <f>SUM(Y11:Y11)</f>
        <v>0</v>
      </c>
      <c r="Z12" s="17">
        <f>SUM(Z11:Z11)</f>
        <v>0</v>
      </c>
      <c r="AA12" s="17"/>
      <c r="AB12" s="17">
        <f>SUM(AB11:AB11)</f>
        <v>0</v>
      </c>
      <c r="AC12" s="17">
        <f>SUM(AC11:AC11)</f>
        <v>0</v>
      </c>
      <c r="AD12" s="17"/>
      <c r="AE12" s="17">
        <f>SUM(AE11:AE11)</f>
        <v>0</v>
      </c>
      <c r="AF12" s="17">
        <f>SUM(AF11:AF11)</f>
        <v>0</v>
      </c>
      <c r="AG12" s="17"/>
      <c r="AH12" s="17">
        <f>SUM(AH11:AH11)</f>
        <v>0</v>
      </c>
      <c r="AI12" s="17">
        <f>SUM(AI11:AI11)</f>
        <v>0</v>
      </c>
      <c r="AJ12" s="17"/>
      <c r="AK12" s="17">
        <f>SUM(AK11:AK11)</f>
        <v>0</v>
      </c>
      <c r="AL12" s="17">
        <f>SUM(AL11:AL11)</f>
        <v>10</v>
      </c>
      <c r="AM12" s="17"/>
      <c r="AN12" s="17">
        <f>SUM(AN11:AN11)</f>
        <v>1300</v>
      </c>
      <c r="AO12" s="17">
        <f>SUM(AO11:AO11)</f>
        <v>0</v>
      </c>
      <c r="AP12" s="17"/>
      <c r="AQ12" s="17">
        <f>SUM(AQ11:AQ11)</f>
        <v>0</v>
      </c>
      <c r="AR12" s="17">
        <f>SUM(AR11:AR11)</f>
        <v>0</v>
      </c>
      <c r="AS12" s="17"/>
      <c r="AT12" s="17">
        <f>SUM(AT11:AT11)</f>
        <v>0</v>
      </c>
      <c r="AU12" s="17">
        <f>SUM(AU11:AU11)</f>
        <v>27300</v>
      </c>
      <c r="AV12" s="17">
        <f>SUM(AV11:AV11)</f>
        <v>6</v>
      </c>
      <c r="AW12" s="17"/>
      <c r="AX12" s="17">
        <f>SUM(AX11:AX11)</f>
        <v>63705.599999999991</v>
      </c>
      <c r="AY12" s="17">
        <f>SUM(AY11:AY11)</f>
        <v>1</v>
      </c>
      <c r="AZ12" s="17"/>
      <c r="BA12" s="17">
        <f>SUM(BA11:BA11)</f>
        <v>5508.96</v>
      </c>
      <c r="BB12" s="17">
        <f>SUM(BB11:BB11)</f>
        <v>1</v>
      </c>
      <c r="BC12" s="17"/>
      <c r="BD12" s="17">
        <f>SUM(BD11:BD11)</f>
        <v>5931.16</v>
      </c>
      <c r="BE12" s="17">
        <f>SUM(BE11:BE11)</f>
        <v>6</v>
      </c>
      <c r="BF12" s="17"/>
      <c r="BG12" s="17">
        <f>SUM(BG11:BG11)</f>
        <v>20610</v>
      </c>
      <c r="BH12" s="17">
        <f>SUM(BH11:BH11)</f>
        <v>1</v>
      </c>
      <c r="BI12" s="17"/>
      <c r="BJ12" s="17">
        <f>SUM(BJ11:BJ11)</f>
        <v>8325</v>
      </c>
      <c r="BK12" s="17">
        <f>SUM(BK11:BK11)</f>
        <v>0</v>
      </c>
      <c r="BL12" s="17"/>
      <c r="BM12" s="17">
        <f>SUM(BM11:BM11)</f>
        <v>0</v>
      </c>
      <c r="BN12" s="17">
        <f>SUM(BN11:BN11)</f>
        <v>0</v>
      </c>
      <c r="BO12" s="17"/>
      <c r="BP12" s="17">
        <f>SUM(BP11:BP11)</f>
        <v>0</v>
      </c>
      <c r="BQ12" s="17">
        <f>SUM(BQ11:BQ11)</f>
        <v>0</v>
      </c>
      <c r="BR12" s="17"/>
      <c r="BS12" s="17">
        <f>SUM(BS11:BS11)</f>
        <v>0</v>
      </c>
      <c r="BT12" s="17">
        <f>SUM(BT11:BT11)</f>
        <v>12</v>
      </c>
      <c r="BU12" s="17"/>
      <c r="BV12" s="17">
        <f>SUM(BV11:BV11)</f>
        <v>6600</v>
      </c>
      <c r="BW12" s="17">
        <f>SUM(BW11:BW11)</f>
        <v>0</v>
      </c>
      <c r="BX12" s="17"/>
      <c r="BY12" s="17">
        <f>SUM(BY11:BY11)</f>
        <v>0</v>
      </c>
      <c r="BZ12" s="17">
        <f>SUM(BZ11:BZ11)</f>
        <v>0</v>
      </c>
      <c r="CA12" s="17"/>
      <c r="CB12" s="17">
        <f>SUM(CB11:CB11)</f>
        <v>0</v>
      </c>
      <c r="CC12" s="17">
        <f>SUM(CC11:CC11)</f>
        <v>0</v>
      </c>
      <c r="CD12" s="17"/>
      <c r="CE12" s="17">
        <f>SUM(CE11:CE11)</f>
        <v>0</v>
      </c>
      <c r="CF12" s="17">
        <f>SUM(CF11:CF11)</f>
        <v>1</v>
      </c>
      <c r="CG12" s="17"/>
      <c r="CH12" s="17">
        <f>SUM(CH11:CH11)</f>
        <v>4500</v>
      </c>
      <c r="CI12" s="17">
        <f>SUM(CI11:CI11)</f>
        <v>0</v>
      </c>
      <c r="CJ12" s="17"/>
      <c r="CK12" s="17">
        <f>SUM(CK11:CK11)</f>
        <v>0</v>
      </c>
      <c r="CL12" s="17">
        <f>SUM(CL11:CL11)</f>
        <v>0</v>
      </c>
      <c r="CM12" s="17"/>
      <c r="CN12" s="17">
        <f>SUM(CN11:CN11)</f>
        <v>0</v>
      </c>
      <c r="CO12" s="17">
        <f>SUM(CO11:CO11)</f>
        <v>0</v>
      </c>
      <c r="CP12" s="17"/>
      <c r="CQ12" s="17">
        <f>SUM(CQ11:CQ11)</f>
        <v>0</v>
      </c>
      <c r="CR12" s="17">
        <f>SUM(CR11:CR11)</f>
        <v>18</v>
      </c>
      <c r="CS12" s="17"/>
      <c r="CT12" s="17">
        <f>SUM(CT11:CT11)</f>
        <v>30600</v>
      </c>
      <c r="CU12" s="17">
        <f>SUM(CU11:CU11)</f>
        <v>0</v>
      </c>
      <c r="CV12" s="17"/>
      <c r="CW12" s="17">
        <f>SUM(CW11:CW11)</f>
        <v>0</v>
      </c>
      <c r="CX12" s="17">
        <f>SUM(CX11:CX11)</f>
        <v>0</v>
      </c>
      <c r="CY12" s="17"/>
      <c r="CZ12" s="17">
        <f>SUM(CZ11:CZ11)</f>
        <v>0</v>
      </c>
      <c r="DA12" s="17">
        <f>SUM(DA11:DA11)</f>
        <v>0</v>
      </c>
      <c r="DB12" s="17"/>
      <c r="DC12" s="17">
        <f>SUM(DC11:DC11)</f>
        <v>0</v>
      </c>
      <c r="DD12" s="17">
        <f>SUM(DD11:DD11)</f>
        <v>0</v>
      </c>
      <c r="DE12" s="17"/>
      <c r="DF12" s="17">
        <f>SUM(DF11:DF11)</f>
        <v>0</v>
      </c>
      <c r="DG12" s="17">
        <f>SUM(DG11:DG11)</f>
        <v>1</v>
      </c>
      <c r="DH12" s="17"/>
      <c r="DI12" s="17">
        <f>SUM(DI11:DI11)</f>
        <v>1800</v>
      </c>
      <c r="DJ12" s="17">
        <f>SUM(DJ11:DJ11)</f>
        <v>1</v>
      </c>
      <c r="DK12" s="17"/>
      <c r="DL12" s="17">
        <f>SUM(DL11:DL11)</f>
        <v>1150</v>
      </c>
      <c r="DM12" s="17">
        <f>SUM(DM11:DM11)</f>
        <v>0</v>
      </c>
      <c r="DN12" s="17"/>
      <c r="DO12" s="17">
        <f>SUM(DO11:DO11)</f>
        <v>0</v>
      </c>
      <c r="DP12" s="17">
        <f>SUM(DP11:DP11)</f>
        <v>10</v>
      </c>
      <c r="DQ12" s="17"/>
      <c r="DR12" s="17">
        <f>SUM(DR11:DR11)</f>
        <v>2600</v>
      </c>
      <c r="DS12" s="17">
        <f>SUM(DS11:DS11)</f>
        <v>0</v>
      </c>
      <c r="DT12" s="17"/>
      <c r="DU12" s="17">
        <f>SUM(DU11:DU11)</f>
        <v>0</v>
      </c>
      <c r="DV12" s="17">
        <f>SUM(DV11:DV11)</f>
        <v>0</v>
      </c>
      <c r="DW12" s="17"/>
      <c r="DX12" s="17">
        <f>SUM(DX11:DX11)</f>
        <v>0</v>
      </c>
      <c r="DY12" s="17">
        <f>SUM(DY11:DY11)</f>
        <v>0</v>
      </c>
      <c r="DZ12" s="17"/>
      <c r="EA12" s="17">
        <f>SUM(EA11:EA11)</f>
        <v>0</v>
      </c>
      <c r="EB12" s="17">
        <f>SUM(EB11:EB11)</f>
        <v>0</v>
      </c>
      <c r="EC12" s="17"/>
      <c r="ED12" s="17">
        <f>SUM(ED11:ED11)</f>
        <v>0</v>
      </c>
      <c r="EE12" s="17">
        <f>SUM(EE11:EE11)</f>
        <v>0</v>
      </c>
      <c r="EF12" s="17"/>
      <c r="EG12" s="17">
        <f>SUM(EG11:EG11)</f>
        <v>0</v>
      </c>
      <c r="EH12" s="17">
        <f>SUM(EH11:EH11)</f>
        <v>0</v>
      </c>
      <c r="EI12" s="17"/>
      <c r="EJ12" s="17">
        <f>SUM(EJ11:EJ11)</f>
        <v>0</v>
      </c>
      <c r="EK12" s="17">
        <f>SUM(EK11:EK11)</f>
        <v>0</v>
      </c>
      <c r="EL12" s="17"/>
      <c r="EM12" s="17">
        <f>SUM(EM11:EM11)</f>
        <v>0</v>
      </c>
      <c r="EN12" s="17">
        <f>SUM(EN11:EN11)</f>
        <v>0</v>
      </c>
      <c r="EO12" s="17"/>
      <c r="EP12" s="17">
        <f>SUM(EP11:EP11)</f>
        <v>0</v>
      </c>
      <c r="EQ12" s="17">
        <f>SUM(EQ11:EQ11)</f>
        <v>0</v>
      </c>
      <c r="ER12" s="17"/>
      <c r="ES12" s="17">
        <f>SUM(ES11:ES11)</f>
        <v>0</v>
      </c>
      <c r="ET12" s="17">
        <f>SUM(ET11:ET11)</f>
        <v>0</v>
      </c>
      <c r="EU12" s="17"/>
      <c r="EV12" s="17">
        <f>SUM(EV11:EV11)</f>
        <v>0</v>
      </c>
      <c r="EW12" s="17">
        <f>SUM(EW11:EW11)</f>
        <v>0</v>
      </c>
      <c r="EX12" s="17"/>
      <c r="EY12" s="17">
        <f>SUM(EY11:EY11)</f>
        <v>0</v>
      </c>
      <c r="EZ12" s="17">
        <f>SUM(EZ11:EZ11)</f>
        <v>0</v>
      </c>
      <c r="FA12" s="17"/>
      <c r="FB12" s="17">
        <f>SUM(FB11:FB11)</f>
        <v>0</v>
      </c>
      <c r="FC12" s="17">
        <f>SUM(FC11:FC11)</f>
        <v>0</v>
      </c>
      <c r="FD12" s="17"/>
      <c r="FE12" s="17">
        <f>SUM(FE11:FE11)</f>
        <v>0</v>
      </c>
      <c r="FF12" s="17">
        <f>SUM(FF11:FF11)</f>
        <v>0</v>
      </c>
      <c r="FG12" s="17"/>
      <c r="FH12" s="17">
        <f>SUM(FH11:FH11)</f>
        <v>0</v>
      </c>
      <c r="FI12" s="17">
        <f>SUM(FI11:FI11)</f>
        <v>0</v>
      </c>
      <c r="FJ12" s="17"/>
      <c r="FK12" s="17">
        <f>SUM(FK11:FK11)</f>
        <v>0</v>
      </c>
      <c r="FL12" s="17">
        <f>SUM(FL11:FL11)</f>
        <v>0</v>
      </c>
      <c r="FM12" s="17"/>
      <c r="FN12" s="17">
        <f>SUM(FN11:FN11)</f>
        <v>0</v>
      </c>
      <c r="FO12" s="17">
        <f>SUM(FO11:FO11)</f>
        <v>0</v>
      </c>
      <c r="FP12" s="17"/>
      <c r="FQ12" s="17">
        <f>SUM(FQ11:FQ11)</f>
        <v>0</v>
      </c>
      <c r="FR12" s="17">
        <f>SUM(FR11:FR11)</f>
        <v>0</v>
      </c>
      <c r="FS12" s="17"/>
      <c r="FT12" s="17">
        <f>SUM(FT11:FT11)</f>
        <v>0</v>
      </c>
      <c r="FU12" s="17">
        <f>SUM(FU11:FU11)</f>
        <v>0</v>
      </c>
      <c r="FV12" s="17"/>
      <c r="FW12" s="17">
        <f>SUM(FW11:FW11)</f>
        <v>0</v>
      </c>
      <c r="FX12" s="17">
        <f>SUM(FX11:FX11)</f>
        <v>0</v>
      </c>
      <c r="FY12" s="17"/>
      <c r="FZ12" s="17">
        <f>SUM(FZ11:FZ11)</f>
        <v>0</v>
      </c>
      <c r="GA12" s="17">
        <f>SUM(GA11:GA11)</f>
        <v>0</v>
      </c>
      <c r="GB12" s="17"/>
      <c r="GC12" s="17">
        <f>SUM(GC11:GC11)</f>
        <v>0</v>
      </c>
      <c r="GD12" s="17">
        <f>SUM(GD11:GD11)</f>
        <v>0</v>
      </c>
      <c r="GE12" s="17"/>
      <c r="GF12" s="17">
        <f>SUM(GF11:GF11)</f>
        <v>0</v>
      </c>
      <c r="GG12" s="17">
        <f>SUM(GG11:GG11)</f>
        <v>0</v>
      </c>
      <c r="GH12" s="17"/>
      <c r="GI12" s="17">
        <f>SUM(GI11:GI11)</f>
        <v>0</v>
      </c>
      <c r="GJ12" s="17">
        <f>SUM(GJ11:GJ11)</f>
        <v>0</v>
      </c>
      <c r="GK12" s="17"/>
      <c r="GL12" s="17">
        <f>SUM(GL11:GL11)</f>
        <v>0</v>
      </c>
      <c r="GM12" s="17">
        <f>SUM(GM11:GM11)</f>
        <v>0</v>
      </c>
      <c r="GN12" s="17"/>
      <c r="GO12" s="17">
        <f>SUM(GO11:GO11)</f>
        <v>0</v>
      </c>
      <c r="GP12" s="17">
        <f>SUM(GP11:GP11)</f>
        <v>0</v>
      </c>
      <c r="GQ12" s="17"/>
      <c r="GR12" s="17">
        <f>SUM(GR11:GR11)</f>
        <v>0</v>
      </c>
      <c r="GS12" s="17">
        <f>SUM(GS11:GS11)</f>
        <v>0</v>
      </c>
      <c r="GT12" s="17"/>
      <c r="GU12" s="17">
        <f>SUM(GU11:GU11)</f>
        <v>0</v>
      </c>
      <c r="GV12" s="17">
        <f>SUM(GV11:GV11)</f>
        <v>1</v>
      </c>
      <c r="GW12" s="17"/>
      <c r="GX12" s="17">
        <f>SUM(GX11:GX11)</f>
        <v>7200</v>
      </c>
      <c r="GY12" s="17">
        <f>SUM(GY11:GY11)</f>
        <v>0</v>
      </c>
      <c r="GZ12" s="17"/>
      <c r="HA12" s="17">
        <f>SUM(HA11:HA11)</f>
        <v>0</v>
      </c>
      <c r="HB12" s="17">
        <f>SUM(HB11:HB11)</f>
        <v>0</v>
      </c>
      <c r="HC12" s="17"/>
      <c r="HD12" s="17">
        <f>SUM(HD11:HD11)</f>
        <v>0</v>
      </c>
      <c r="HE12" s="17">
        <f>SUM(HE11:HE11)</f>
        <v>0</v>
      </c>
      <c r="HF12" s="17"/>
      <c r="HG12" s="17">
        <f>SUM(HG11:HG11)</f>
        <v>0</v>
      </c>
      <c r="HH12" s="17">
        <f>SUM(HH11:HH11)</f>
        <v>0</v>
      </c>
      <c r="HI12" s="17"/>
      <c r="HJ12" s="17">
        <f>SUM(HJ11:HJ11)</f>
        <v>0</v>
      </c>
      <c r="HK12" s="17">
        <f>SUM(HK11:HK11)</f>
        <v>1</v>
      </c>
      <c r="HL12" s="17"/>
      <c r="HM12" s="17">
        <f t="shared" ref="HM12:HU12" si="75">SUM(HM11:HM11)</f>
        <v>5800</v>
      </c>
      <c r="HN12" s="17">
        <f t="shared" si="75"/>
        <v>0</v>
      </c>
      <c r="HO12" s="17">
        <f t="shared" si="75"/>
        <v>0</v>
      </c>
      <c r="HP12" s="17">
        <f t="shared" si="75"/>
        <v>0</v>
      </c>
      <c r="HQ12" s="17">
        <f t="shared" si="75"/>
        <v>0</v>
      </c>
      <c r="HR12" s="17">
        <f t="shared" si="75"/>
        <v>0</v>
      </c>
      <c r="HS12" s="17">
        <f t="shared" si="75"/>
        <v>0</v>
      </c>
      <c r="HT12" s="17">
        <f t="shared" si="75"/>
        <v>350</v>
      </c>
      <c r="HU12" s="28">
        <f t="shared" si="75"/>
        <v>191980.72</v>
      </c>
      <c r="HV12" s="17" t="s">
        <v>1</v>
      </c>
    </row>
    <row r="13" spans="1:239" s="35" customFormat="1" x14ac:dyDescent="0.2">
      <c r="A13" s="27"/>
      <c r="B13" s="27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</row>
    <row r="14" spans="1:239" s="35" customFormat="1" x14ac:dyDescent="0.2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</row>
    <row r="15" spans="1:239" s="35" customFormat="1" x14ac:dyDescent="0.2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</row>
    <row r="16" spans="1:239" s="35" customForma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</row>
    <row r="17" spans="1:62" s="35" customFormat="1" x14ac:dyDescent="0.2">
      <c r="A17" s="51"/>
    </row>
    <row r="18" spans="1:62" s="35" customFormat="1" x14ac:dyDescent="0.2"/>
    <row r="19" spans="1:62" s="35" customFormat="1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62" s="35" customFormat="1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62" s="35" customFormat="1" x14ac:dyDescent="0.2"/>
    <row r="22" spans="1:62" s="35" customFormat="1" x14ac:dyDescent="0.2"/>
    <row r="23" spans="1:62" s="35" customFormat="1" x14ac:dyDescent="0.2"/>
    <row r="24" spans="1:62" s="35" customFormat="1" x14ac:dyDescent="0.2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</row>
    <row r="25" spans="1:62" s="35" customFormat="1" x14ac:dyDescent="0.2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</row>
    <row r="26" spans="1:62" s="35" customFormat="1" x14ac:dyDescent="0.2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</row>
    <row r="27" spans="1:62" s="35" customFormat="1" x14ac:dyDescent="0.2"/>
  </sheetData>
  <mergeCells count="303">
    <mergeCell ref="EH5:EJ7"/>
    <mergeCell ref="EH8:EH10"/>
    <mergeCell ref="EI8:EI10"/>
    <mergeCell ref="EJ8:EJ10"/>
    <mergeCell ref="ED8:ED10"/>
    <mergeCell ref="EW5:EY7"/>
    <mergeCell ref="EE5:EG7"/>
    <mergeCell ref="EE8:EE10"/>
    <mergeCell ref="EF8:EF10"/>
    <mergeCell ref="EG8:EG10"/>
    <mergeCell ref="EX8:EX10"/>
    <mergeCell ref="EW8:EW10"/>
    <mergeCell ref="EY8:EY10"/>
    <mergeCell ref="EN5:EP7"/>
    <mergeCell ref="EK8:EK10"/>
    <mergeCell ref="EL8:EL10"/>
    <mergeCell ref="EM8:EM10"/>
    <mergeCell ref="EN8:EN10"/>
    <mergeCell ref="EO8:EO10"/>
    <mergeCell ref="EP8:EP10"/>
    <mergeCell ref="EK5:EM7"/>
    <mergeCell ref="CU8:CU10"/>
    <mergeCell ref="CV8:CV10"/>
    <mergeCell ref="CW8:CW10"/>
    <mergeCell ref="CI8:CI10"/>
    <mergeCell ref="CS8:CS10"/>
    <mergeCell ref="CT8:CT10"/>
    <mergeCell ref="DX8:DX10"/>
    <mergeCell ref="DY8:DY10"/>
    <mergeCell ref="DZ8:DZ10"/>
    <mergeCell ref="HI8:HI10"/>
    <mergeCell ref="HJ8:HJ10"/>
    <mergeCell ref="HB5:HD7"/>
    <mergeCell ref="HE5:HG7"/>
    <mergeCell ref="HH5:HJ7"/>
    <mergeCell ref="HB8:HB10"/>
    <mergeCell ref="HC8:HC10"/>
    <mergeCell ref="HD8:HD10"/>
    <mergeCell ref="HE8:HE10"/>
    <mergeCell ref="HF8:HF10"/>
    <mergeCell ref="HG8:HG10"/>
    <mergeCell ref="HH8:HH10"/>
    <mergeCell ref="GY8:GY10"/>
    <mergeCell ref="GZ8:GZ10"/>
    <mergeCell ref="GO8:GO10"/>
    <mergeCell ref="HA8:HA10"/>
    <mergeCell ref="GP5:GR7"/>
    <mergeCell ref="GS5:GU7"/>
    <mergeCell ref="GS8:GS10"/>
    <mergeCell ref="GP8:GP10"/>
    <mergeCell ref="GQ8:GQ10"/>
    <mergeCell ref="GR8:GR10"/>
    <mergeCell ref="GT8:GT10"/>
    <mergeCell ref="CU5:CW7"/>
    <mergeCell ref="GU8:GU10"/>
    <mergeCell ref="GA5:GC7"/>
    <mergeCell ref="GA8:GA10"/>
    <mergeCell ref="GB8:GB10"/>
    <mergeCell ref="GC8:GC10"/>
    <mergeCell ref="FF5:FH7"/>
    <mergeCell ref="FF8:FF10"/>
    <mergeCell ref="DH8:DH10"/>
    <mergeCell ref="DI8:DI10"/>
    <mergeCell ref="DA5:DC7"/>
    <mergeCell ref="DA8:DA10"/>
    <mergeCell ref="DB8:DB10"/>
    <mergeCell ref="DC8:DC10"/>
    <mergeCell ref="DG5:DI7"/>
    <mergeCell ref="DG8:DG10"/>
    <mergeCell ref="GN8:GN10"/>
    <mergeCell ref="DU8:DU10"/>
    <mergeCell ref="EZ8:EZ10"/>
    <mergeCell ref="FA8:FA10"/>
    <mergeCell ref="DM5:DO7"/>
    <mergeCell ref="DM8:DM10"/>
    <mergeCell ref="DN8:DN10"/>
    <mergeCell ref="DO8:DO10"/>
    <mergeCell ref="CI5:CK7"/>
    <mergeCell ref="CR5:CT7"/>
    <mergeCell ref="CR8:CR10"/>
    <mergeCell ref="CO5:CQ7"/>
    <mergeCell ref="CQ8:CQ10"/>
    <mergeCell ref="BZ5:CB7"/>
    <mergeCell ref="BZ8:BZ10"/>
    <mergeCell ref="BN5:BP7"/>
    <mergeCell ref="BN8:BN10"/>
    <mergeCell ref="BO8:BO10"/>
    <mergeCell ref="BP8:BP10"/>
    <mergeCell ref="CA8:CA10"/>
    <mergeCell ref="CB8:CB10"/>
    <mergeCell ref="CL8:CL10"/>
    <mergeCell ref="CM8:CM10"/>
    <mergeCell ref="CN8:CN10"/>
    <mergeCell ref="CK8:CK10"/>
    <mergeCell ref="CO8:CO10"/>
    <mergeCell ref="CP8:CP10"/>
    <mergeCell ref="CL5:CN7"/>
    <mergeCell ref="CF5:CH7"/>
    <mergeCell ref="CF8:CF10"/>
    <mergeCell ref="CD8:CD10"/>
    <mergeCell ref="CE8:CE10"/>
    <mergeCell ref="W5:Y7"/>
    <mergeCell ref="AN8:AN10"/>
    <mergeCell ref="T5:V7"/>
    <mergeCell ref="T8:T10"/>
    <mergeCell ref="U8:U10"/>
    <mergeCell ref="V8:V10"/>
    <mergeCell ref="CC5:CE7"/>
    <mergeCell ref="CC8:CC10"/>
    <mergeCell ref="BB5:BD7"/>
    <mergeCell ref="BE5:BG7"/>
    <mergeCell ref="BH5:BJ7"/>
    <mergeCell ref="AK8:AK10"/>
    <mergeCell ref="AV5:AX7"/>
    <mergeCell ref="AF5:AH7"/>
    <mergeCell ref="AL5:AN7"/>
    <mergeCell ref="AF8:AF10"/>
    <mergeCell ref="AG8:AG10"/>
    <mergeCell ref="AH8:AH10"/>
    <mergeCell ref="AL8:AL10"/>
    <mergeCell ref="AM8:AM10"/>
    <mergeCell ref="AI5:AK7"/>
    <mergeCell ref="AI8:AI10"/>
    <mergeCell ref="AJ8:AJ10"/>
    <mergeCell ref="BT8:BT10"/>
    <mergeCell ref="BU8:BU10"/>
    <mergeCell ref="Z5:AB7"/>
    <mergeCell ref="AC5:AE7"/>
    <mergeCell ref="Z8:Z10"/>
    <mergeCell ref="AA8:AA10"/>
    <mergeCell ref="AB8:AB10"/>
    <mergeCell ref="AC8:AC10"/>
    <mergeCell ref="AD8:AD10"/>
    <mergeCell ref="AE8:AE10"/>
    <mergeCell ref="AY5:BA7"/>
    <mergeCell ref="BK8:BK10"/>
    <mergeCell ref="AU5:AU10"/>
    <mergeCell ref="K8:K10"/>
    <mergeCell ref="M8:M10"/>
    <mergeCell ref="B8:B10"/>
    <mergeCell ref="C8:C10"/>
    <mergeCell ref="D8:D10"/>
    <mergeCell ref="E8:E10"/>
    <mergeCell ref="K5:M7"/>
    <mergeCell ref="H5:J7"/>
    <mergeCell ref="Q5:S7"/>
    <mergeCell ref="N5:P7"/>
    <mergeCell ref="N8:N10"/>
    <mergeCell ref="O8:O10"/>
    <mergeCell ref="P8:P10"/>
    <mergeCell ref="E5:G7"/>
    <mergeCell ref="J8:J10"/>
    <mergeCell ref="Q8:Q10"/>
    <mergeCell ref="F8:F10"/>
    <mergeCell ref="H8:H10"/>
    <mergeCell ref="I8:I10"/>
    <mergeCell ref="L8:L10"/>
    <mergeCell ref="R8:R10"/>
    <mergeCell ref="S8:S10"/>
    <mergeCell ref="W8:W10"/>
    <mergeCell ref="DJ5:DL7"/>
    <mergeCell ref="DL8:DL10"/>
    <mergeCell ref="BV8:BV10"/>
    <mergeCell ref="AO5:AQ7"/>
    <mergeCell ref="AO8:AO10"/>
    <mergeCell ref="AP8:AP10"/>
    <mergeCell ref="AQ8:AQ10"/>
    <mergeCell ref="AR5:AT7"/>
    <mergeCell ref="AR8:AR10"/>
    <mergeCell ref="AS8:AS10"/>
    <mergeCell ref="AT8:AT10"/>
    <mergeCell ref="BQ5:BS7"/>
    <mergeCell ref="BQ8:BQ10"/>
    <mergeCell ref="BR8:BR10"/>
    <mergeCell ref="BS8:BS10"/>
    <mergeCell ref="BT5:BV7"/>
    <mergeCell ref="DD8:DD10"/>
    <mergeCell ref="DE8:DE10"/>
    <mergeCell ref="CG8:CG10"/>
    <mergeCell ref="CH8:CH10"/>
    <mergeCell ref="X8:X10"/>
    <mergeCell ref="BX8:BX10"/>
    <mergeCell ref="Y8:Y10"/>
    <mergeCell ref="HU5:HU10"/>
    <mergeCell ref="HT5:HT10"/>
    <mergeCell ref="HS5:HS10"/>
    <mergeCell ref="HM8:HM10"/>
    <mergeCell ref="HN5:HN10"/>
    <mergeCell ref="HR5:HR10"/>
    <mergeCell ref="HQ5:HQ10"/>
    <mergeCell ref="A5:A10"/>
    <mergeCell ref="FX5:FZ7"/>
    <mergeCell ref="FY8:FY10"/>
    <mergeCell ref="FZ8:FZ10"/>
    <mergeCell ref="G8:G10"/>
    <mergeCell ref="BK5:BM7"/>
    <mergeCell ref="BM8:BM10"/>
    <mergeCell ref="DS8:DS10"/>
    <mergeCell ref="DK8:DK10"/>
    <mergeCell ref="B5:D7"/>
    <mergeCell ref="DV8:DV10"/>
    <mergeCell ref="DW8:DW10"/>
    <mergeCell ref="EQ5:ES7"/>
    <mergeCell ref="ET5:EV7"/>
    <mergeCell ref="EC8:EC10"/>
    <mergeCell ref="FB8:FB10"/>
    <mergeCell ref="EQ8:EQ10"/>
    <mergeCell ref="HP5:HP10"/>
    <mergeCell ref="HK5:HM7"/>
    <mergeCell ref="DS5:DU7"/>
    <mergeCell ref="DV5:DX7"/>
    <mergeCell ref="DY5:EA7"/>
    <mergeCell ref="FL5:FN7"/>
    <mergeCell ref="FO5:FQ7"/>
    <mergeCell ref="FO8:FO10"/>
    <mergeCell ref="EA8:EA10"/>
    <mergeCell ref="EB8:EB10"/>
    <mergeCell ref="ER8:ER10"/>
    <mergeCell ref="ES8:ES10"/>
    <mergeCell ref="ET8:ET10"/>
    <mergeCell ref="EU8:EU10"/>
    <mergeCell ref="GL8:GL10"/>
    <mergeCell ref="GM5:GO7"/>
    <mergeCell ref="GM8:GM10"/>
    <mergeCell ref="EB5:ED7"/>
    <mergeCell ref="EZ5:FB7"/>
    <mergeCell ref="FC5:FE7"/>
    <mergeCell ref="EV8:EV10"/>
    <mergeCell ref="FP8:FP10"/>
    <mergeCell ref="GV5:GX7"/>
    <mergeCell ref="GY5:HA7"/>
    <mergeCell ref="HK8:HK10"/>
    <mergeCell ref="FX8:FX10"/>
    <mergeCell ref="HO5:HO10"/>
    <mergeCell ref="FQ8:FQ10"/>
    <mergeCell ref="GJ5:GL7"/>
    <mergeCell ref="GJ8:GJ10"/>
    <mergeCell ref="GK8:GK10"/>
    <mergeCell ref="FJ8:FJ10"/>
    <mergeCell ref="FK8:FK10"/>
    <mergeCell ref="FM8:FM10"/>
    <mergeCell ref="FU8:FU10"/>
    <mergeCell ref="FV8:FV10"/>
    <mergeCell ref="FW8:FW10"/>
    <mergeCell ref="GG5:GI7"/>
    <mergeCell ref="FU5:FW7"/>
    <mergeCell ref="GG8:GG10"/>
    <mergeCell ref="GH8:GH10"/>
    <mergeCell ref="GI8:GI10"/>
    <mergeCell ref="FR5:FT7"/>
    <mergeCell ref="FI5:FK7"/>
    <mergeCell ref="HL8:HL10"/>
    <mergeCell ref="GV8:GV10"/>
    <mergeCell ref="GW8:GW10"/>
    <mergeCell ref="GX8:GX10"/>
    <mergeCell ref="DT8:DT10"/>
    <mergeCell ref="HV5:HV10"/>
    <mergeCell ref="CX8:CX10"/>
    <mergeCell ref="DF8:DF10"/>
    <mergeCell ref="CX5:CZ7"/>
    <mergeCell ref="DD5:DF7"/>
    <mergeCell ref="CY8:CY10"/>
    <mergeCell ref="CZ8:CZ10"/>
    <mergeCell ref="GD5:GF7"/>
    <mergeCell ref="GD8:GD10"/>
    <mergeCell ref="GE8:GE10"/>
    <mergeCell ref="GF8:GF10"/>
    <mergeCell ref="FN8:FN10"/>
    <mergeCell ref="FC8:FC10"/>
    <mergeCell ref="FD8:FD10"/>
    <mergeCell ref="FE8:FE10"/>
    <mergeCell ref="FL8:FL10"/>
    <mergeCell ref="FI8:FI10"/>
    <mergeCell ref="DP8:DP10"/>
    <mergeCell ref="DQ8:DQ10"/>
    <mergeCell ref="DR8:DR10"/>
    <mergeCell ref="FR8:FR10"/>
    <mergeCell ref="FS8:FS10"/>
    <mergeCell ref="FT8:FT10"/>
    <mergeCell ref="FG8:FG10"/>
    <mergeCell ref="FH8:FH10"/>
    <mergeCell ref="DP5:DR7"/>
    <mergeCell ref="AZ8:AZ10"/>
    <mergeCell ref="BA8:BA10"/>
    <mergeCell ref="BB8:BB10"/>
    <mergeCell ref="BC8:BC10"/>
    <mergeCell ref="AV8:AV10"/>
    <mergeCell ref="AW8:AW10"/>
    <mergeCell ref="AX8:AX10"/>
    <mergeCell ref="AY8:AY10"/>
    <mergeCell ref="BH8:BH10"/>
    <mergeCell ref="BI8:BI10"/>
    <mergeCell ref="BJ8:BJ10"/>
    <mergeCell ref="BD8:BD10"/>
    <mergeCell ref="BE8:BE10"/>
    <mergeCell ref="BF8:BF10"/>
    <mergeCell ref="BG8:BG10"/>
    <mergeCell ref="DJ8:DJ10"/>
    <mergeCell ref="BW5:BY7"/>
    <mergeCell ref="BW8:BW10"/>
    <mergeCell ref="BL8:BL10"/>
    <mergeCell ref="BY8:BY10"/>
    <mergeCell ref="CJ8:CJ10"/>
  </mergeCells>
  <phoneticPr fontId="0" type="noConversion"/>
  <pageMargins left="0" right="0" top="0.98425196850393704" bottom="0.98425196850393704" header="0.51181102362204722" footer="0.51181102362204722"/>
  <pageSetup paperSize="9" scale="73" orientation="landscape" r:id="rId1"/>
  <headerFooter alignWithMargins="0"/>
  <colBreaks count="6" manualBreakCount="6">
    <brk id="25" max="45" man="1"/>
    <brk id="47" max="45" man="1"/>
    <brk id="68" max="45" man="1"/>
    <brk id="92" max="45" man="1"/>
    <brk id="116" max="45" man="1"/>
    <brk id="140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2220 (2)</vt:lpstr>
      <vt:lpstr>2282</vt:lpstr>
      <vt:lpstr>2800</vt:lpstr>
      <vt:lpstr>2240</vt:lpstr>
      <vt:lpstr>2210</vt:lpstr>
      <vt:lpstr>'2210'!Область_печати</vt:lpstr>
      <vt:lpstr>'2220 (2)'!Область_печати</vt:lpstr>
      <vt:lpstr>'2240'!Область_печати</vt:lpstr>
    </vt:vector>
  </TitlesOfParts>
  <Company>FRANK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Admin</cp:lastModifiedBy>
  <cp:lastPrinted>2018-09-21T07:28:44Z</cp:lastPrinted>
  <dcterms:created xsi:type="dcterms:W3CDTF">2006-01-31T14:24:13Z</dcterms:created>
  <dcterms:modified xsi:type="dcterms:W3CDTF">2018-09-21T07:29:18Z</dcterms:modified>
</cp:coreProperties>
</file>