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" windowWidth="15480" windowHeight="10380" tabRatio="602"/>
  </bookViews>
  <sheets>
    <sheet name="дод.1" sheetId="13" r:id="rId1"/>
    <sheet name="дод.2" sheetId="12" r:id="rId2"/>
    <sheet name="дод.3" sheetId="1" r:id="rId3"/>
    <sheet name="Додаток 4 Кред" sheetId="21" r:id="rId4"/>
    <sheet name="дод.5" sheetId="11" r:id="rId5"/>
    <sheet name="дод.6" sheetId="6" r:id="rId6"/>
    <sheet name="дод.7" sheetId="19" r:id="rId7"/>
  </sheets>
  <definedNames>
    <definedName name="_xlnm.Print_Titles" localSheetId="0">дод.1!$A:$E,дод.1!$9:$9</definedName>
    <definedName name="_xlnm.Print_Titles" localSheetId="1">дод.2!$8:$8</definedName>
    <definedName name="_xlnm.Print_Titles" localSheetId="2">дод.3!$11:$11</definedName>
    <definedName name="_xlnm.Print_Titles" localSheetId="5">дод.6!$E:$F,дод.6!#REF!</definedName>
    <definedName name="_xlnm.Print_Titles" localSheetId="6">дод.7!$9:$9</definedName>
    <definedName name="_xlnm.Print_Titles" localSheetId="3">'Додаток 4 Кред'!$13:$13</definedName>
    <definedName name="_xlnm.Print_Area" localSheetId="0">дод.1!$A$1:$F$113</definedName>
    <definedName name="_xlnm.Print_Area" localSheetId="1">дод.2!$A$1:$F$44</definedName>
    <definedName name="_xlnm.Print_Area" localSheetId="2">дод.3!$A$1:$P$290</definedName>
    <definedName name="_xlnm.Print_Area" localSheetId="4">дод.5!$D$1:$H$24</definedName>
    <definedName name="_xlnm.Print_Area" localSheetId="5">дод.6!$B$1:$J$32</definedName>
    <definedName name="_xlnm.Print_Area" localSheetId="6">дод.7!$A$1:$H$170</definedName>
    <definedName name="_xlnm.Print_Area" localSheetId="3">'Додаток 4 Кред'!$A$1:$P$64</definedName>
  </definedNames>
  <calcPr calcId="125725"/>
</workbook>
</file>

<file path=xl/calcChain.xml><?xml version="1.0" encoding="utf-8"?>
<calcChain xmlns="http://schemas.openxmlformats.org/spreadsheetml/2006/main">
  <c r="E124" i="1"/>
  <c r="P126" l="1"/>
  <c r="K126"/>
  <c r="F126"/>
  <c r="E23"/>
  <c r="E78"/>
  <c r="F34" i="19"/>
  <c r="E117" i="1"/>
  <c r="F60" i="19"/>
  <c r="F58"/>
  <c r="F53" s="1"/>
  <c r="E230" i="1"/>
  <c r="E225"/>
  <c r="E177"/>
  <c r="E173"/>
  <c r="F179"/>
  <c r="E179"/>
  <c r="K179"/>
  <c r="O179"/>
  <c r="P179"/>
  <c r="K180"/>
  <c r="P180"/>
  <c r="E175"/>
  <c r="E149"/>
  <c r="E168"/>
  <c r="F32" i="19"/>
  <c r="E45" i="13"/>
  <c r="C47"/>
  <c r="C48"/>
  <c r="F139" i="19"/>
  <c r="F144"/>
  <c r="E191" i="1"/>
  <c r="G14" i="21"/>
  <c r="H14"/>
  <c r="I14"/>
  <c r="J14"/>
  <c r="K14"/>
  <c r="L14"/>
  <c r="M14"/>
  <c r="N14"/>
  <c r="O14"/>
  <c r="P14"/>
  <c r="F14"/>
  <c r="E30"/>
  <c r="E23"/>
  <c r="N19"/>
  <c r="M19"/>
  <c r="M17" s="1"/>
  <c r="K19"/>
  <c r="O19" s="1"/>
  <c r="N18"/>
  <c r="L18"/>
  <c r="H18"/>
  <c r="H17" s="1"/>
  <c r="G18"/>
  <c r="O18" s="1"/>
  <c r="O17" s="1"/>
  <c r="J17"/>
  <c r="I17"/>
  <c r="F17"/>
  <c r="E17"/>
  <c r="G162" i="1"/>
  <c r="H162"/>
  <c r="I162"/>
  <c r="J162"/>
  <c r="K162"/>
  <c r="L162"/>
  <c r="M162"/>
  <c r="N162"/>
  <c r="O162"/>
  <c r="P162"/>
  <c r="E162"/>
  <c r="N17" i="21" l="1"/>
  <c r="K17"/>
  <c r="G17"/>
  <c r="P18"/>
  <c r="L19"/>
  <c r="P19" s="1"/>
  <c r="G143" i="1"/>
  <c r="H143"/>
  <c r="I143"/>
  <c r="J143"/>
  <c r="L143"/>
  <c r="M143"/>
  <c r="N143"/>
  <c r="O143"/>
  <c r="E143"/>
  <c r="E69" i="13"/>
  <c r="F69"/>
  <c r="D69"/>
  <c r="E54"/>
  <c r="F54"/>
  <c r="D54"/>
  <c r="F45"/>
  <c r="D45"/>
  <c r="E41"/>
  <c r="D41"/>
  <c r="D12"/>
  <c r="C12" s="1"/>
  <c r="E12"/>
  <c r="E11" s="1"/>
  <c r="F12"/>
  <c r="F11" s="1"/>
  <c r="P71" i="1"/>
  <c r="F71"/>
  <c r="P17" i="21" l="1"/>
  <c r="L17"/>
  <c r="D11" i="13"/>
  <c r="G209" i="1"/>
  <c r="H209"/>
  <c r="I209"/>
  <c r="J209"/>
  <c r="L209"/>
  <c r="M209"/>
  <c r="N209"/>
  <c r="O209"/>
  <c r="E209"/>
  <c r="G208"/>
  <c r="H64" i="19"/>
  <c r="H63"/>
  <c r="G212" i="1"/>
  <c r="H212"/>
  <c r="I212"/>
  <c r="J212"/>
  <c r="L212"/>
  <c r="M212"/>
  <c r="N212"/>
  <c r="O212"/>
  <c r="E212"/>
  <c r="G207"/>
  <c r="I207"/>
  <c r="J207"/>
  <c r="L207"/>
  <c r="M207"/>
  <c r="N207"/>
  <c r="O207"/>
  <c r="G204"/>
  <c r="I204"/>
  <c r="J204"/>
  <c r="L204"/>
  <c r="M204"/>
  <c r="N204"/>
  <c r="O204"/>
  <c r="E204"/>
  <c r="G201"/>
  <c r="H201"/>
  <c r="I201"/>
  <c r="J201"/>
  <c r="L201"/>
  <c r="M201"/>
  <c r="N201"/>
  <c r="O201"/>
  <c r="G187"/>
  <c r="I187"/>
  <c r="J187"/>
  <c r="L187"/>
  <c r="M187"/>
  <c r="N187"/>
  <c r="O187"/>
  <c r="E187"/>
  <c r="G196"/>
  <c r="H196"/>
  <c r="I196"/>
  <c r="J196"/>
  <c r="L196"/>
  <c r="M196"/>
  <c r="N196"/>
  <c r="O196"/>
  <c r="E196"/>
  <c r="G194"/>
  <c r="H194"/>
  <c r="I194"/>
  <c r="J194"/>
  <c r="L194"/>
  <c r="M194"/>
  <c r="N194"/>
  <c r="O194"/>
  <c r="E194"/>
  <c r="G191"/>
  <c r="H191"/>
  <c r="I191"/>
  <c r="J191"/>
  <c r="L191"/>
  <c r="M191"/>
  <c r="N191"/>
  <c r="O191"/>
  <c r="G84"/>
  <c r="H84"/>
  <c r="I84"/>
  <c r="J84"/>
  <c r="L84"/>
  <c r="M84"/>
  <c r="N84"/>
  <c r="O84"/>
  <c r="E84"/>
  <c r="G79"/>
  <c r="H79"/>
  <c r="I79"/>
  <c r="J79"/>
  <c r="L79"/>
  <c r="M79"/>
  <c r="N79"/>
  <c r="O79"/>
  <c r="E48"/>
  <c r="G44"/>
  <c r="H44"/>
  <c r="I44"/>
  <c r="J44"/>
  <c r="L44"/>
  <c r="M44"/>
  <c r="E44"/>
  <c r="K49"/>
  <c r="P49"/>
  <c r="G75"/>
  <c r="H75"/>
  <c r="I75"/>
  <c r="J75"/>
  <c r="L75"/>
  <c r="M75"/>
  <c r="E80"/>
  <c r="E75" s="1"/>
  <c r="G236"/>
  <c r="H236"/>
  <c r="I236"/>
  <c r="J236"/>
  <c r="L236"/>
  <c r="M236"/>
  <c r="N236"/>
  <c r="O236"/>
  <c r="E236"/>
  <c r="G139" i="19"/>
  <c r="H143"/>
  <c r="G87"/>
  <c r="F87"/>
  <c r="H89"/>
  <c r="H87" s="1"/>
  <c r="G49"/>
  <c r="F49"/>
  <c r="H52"/>
  <c r="G42"/>
  <c r="F42"/>
  <c r="H48"/>
  <c r="E92" i="1"/>
  <c r="F124"/>
  <c r="P125"/>
  <c r="K125"/>
  <c r="F125"/>
  <c r="P128"/>
  <c r="K128"/>
  <c r="F128"/>
  <c r="G132"/>
  <c r="G129" s="1"/>
  <c r="H132"/>
  <c r="H129" s="1"/>
  <c r="I132"/>
  <c r="I129" s="1"/>
  <c r="J132"/>
  <c r="L132"/>
  <c r="L129" s="1"/>
  <c r="M132"/>
  <c r="M129" s="1"/>
  <c r="N132"/>
  <c r="O132"/>
  <c r="E132"/>
  <c r="E129" s="1"/>
  <c r="G19" i="6"/>
  <c r="P273" i="1"/>
  <c r="K273"/>
  <c r="F273"/>
  <c r="F272"/>
  <c r="K272"/>
  <c r="P272"/>
  <c r="P267"/>
  <c r="K267"/>
  <c r="F267"/>
  <c r="P260"/>
  <c r="K260"/>
  <c r="F260"/>
  <c r="P254"/>
  <c r="K254"/>
  <c r="F254"/>
  <c r="P248"/>
  <c r="K248"/>
  <c r="F248"/>
  <c r="E238"/>
  <c r="P242"/>
  <c r="K242"/>
  <c r="F242"/>
  <c r="G113"/>
  <c r="H113"/>
  <c r="I113"/>
  <c r="J113"/>
  <c r="L113"/>
  <c r="M113"/>
  <c r="N113"/>
  <c r="O113"/>
  <c r="E113"/>
  <c r="P115"/>
  <c r="K115"/>
  <c r="F115"/>
  <c r="F114"/>
  <c r="K114"/>
  <c r="P114"/>
  <c r="F116"/>
  <c r="K116"/>
  <c r="P116"/>
  <c r="K124"/>
  <c r="P74"/>
  <c r="K74"/>
  <c r="J296"/>
  <c r="J297"/>
  <c r="J298"/>
  <c r="J299"/>
  <c r="J300"/>
  <c r="J301"/>
  <c r="J302"/>
  <c r="J303"/>
  <c r="G151"/>
  <c r="E151"/>
  <c r="P157"/>
  <c r="K157"/>
  <c r="F157"/>
  <c r="P124" l="1"/>
  <c r="E79"/>
  <c r="F49"/>
  <c r="P113"/>
  <c r="K113"/>
  <c r="F113"/>
  <c r="J307"/>
  <c r="F132" i="19"/>
  <c r="F126"/>
  <c r="F120"/>
  <c r="G74"/>
  <c r="F74"/>
  <c r="F158" s="1"/>
  <c r="G53"/>
  <c r="F39"/>
  <c r="F25"/>
  <c r="G19"/>
  <c r="F19"/>
  <c r="G16"/>
  <c r="F16"/>
  <c r="G10"/>
  <c r="F10"/>
  <c r="G71"/>
  <c r="F71"/>
  <c r="H73"/>
  <c r="H71" s="1"/>
  <c r="N52" i="21"/>
  <c r="P52" s="1"/>
  <c r="L52"/>
  <c r="J51"/>
  <c r="L51" s="1"/>
  <c r="O50"/>
  <c r="M50"/>
  <c r="K50"/>
  <c r="I50"/>
  <c r="H50"/>
  <c r="G50"/>
  <c r="F50"/>
  <c r="E50"/>
  <c r="O48"/>
  <c r="M48"/>
  <c r="K48"/>
  <c r="I48"/>
  <c r="H48"/>
  <c r="G48"/>
  <c r="F48"/>
  <c r="E48"/>
  <c r="N47"/>
  <c r="L47"/>
  <c r="P47" s="1"/>
  <c r="J46"/>
  <c r="N46" s="1"/>
  <c r="N45" s="1"/>
  <c r="O45"/>
  <c r="M45"/>
  <c r="K45"/>
  <c r="I45"/>
  <c r="H45"/>
  <c r="G45"/>
  <c r="F45"/>
  <c r="E45"/>
  <c r="N43"/>
  <c r="N42" s="1"/>
  <c r="N41" s="1"/>
  <c r="M43"/>
  <c r="H43"/>
  <c r="H41" s="1"/>
  <c r="M42"/>
  <c r="F42"/>
  <c r="E42"/>
  <c r="F41"/>
  <c r="E41"/>
  <c r="M41" s="1"/>
  <c r="N40"/>
  <c r="P40" s="1"/>
  <c r="L40"/>
  <c r="L39" s="1"/>
  <c r="L36" s="1"/>
  <c r="H40"/>
  <c r="J39"/>
  <c r="J36" s="1"/>
  <c r="F39"/>
  <c r="E39"/>
  <c r="N38"/>
  <c r="N37" s="1"/>
  <c r="M38"/>
  <c r="K38"/>
  <c r="H38"/>
  <c r="M37"/>
  <c r="M36" s="1"/>
  <c r="F37"/>
  <c r="E37"/>
  <c r="O36"/>
  <c r="K36"/>
  <c r="I36"/>
  <c r="G36"/>
  <c r="O34"/>
  <c r="K34"/>
  <c r="I34"/>
  <c r="G34"/>
  <c r="N33"/>
  <c r="L33"/>
  <c r="L31" s="1"/>
  <c r="L30" s="1"/>
  <c r="K33"/>
  <c r="O33" s="1"/>
  <c r="N32"/>
  <c r="H32"/>
  <c r="P32" s="1"/>
  <c r="G32"/>
  <c r="O32" s="1"/>
  <c r="M31"/>
  <c r="M30" s="1"/>
  <c r="J31"/>
  <c r="J30" s="1"/>
  <c r="I31"/>
  <c r="I30" s="1"/>
  <c r="F31"/>
  <c r="F30" s="1"/>
  <c r="P29"/>
  <c r="P27" s="1"/>
  <c r="O29"/>
  <c r="O27" s="1"/>
  <c r="N29"/>
  <c r="N27" s="1"/>
  <c r="M27"/>
  <c r="L27"/>
  <c r="K27"/>
  <c r="J27"/>
  <c r="I27"/>
  <c r="H27"/>
  <c r="G27"/>
  <c r="F27"/>
  <c r="P24"/>
  <c r="P23" s="1"/>
  <c r="O24"/>
  <c r="O23" s="1"/>
  <c r="N24"/>
  <c r="N23" s="1"/>
  <c r="M24"/>
  <c r="M23" s="1"/>
  <c r="L24"/>
  <c r="L23" s="1"/>
  <c r="K24"/>
  <c r="K23" s="1"/>
  <c r="J24"/>
  <c r="J23" s="1"/>
  <c r="I24"/>
  <c r="I23" s="1"/>
  <c r="H24"/>
  <c r="H23" s="1"/>
  <c r="G24"/>
  <c r="G23" s="1"/>
  <c r="F24"/>
  <c r="F23" s="1"/>
  <c r="P22"/>
  <c r="O22"/>
  <c r="N22"/>
  <c r="N20" s="1"/>
  <c r="N16" s="1"/>
  <c r="N21"/>
  <c r="H21"/>
  <c r="P21" s="1"/>
  <c r="P20" s="1"/>
  <c r="P16" s="1"/>
  <c r="G21"/>
  <c r="O21" s="1"/>
  <c r="O20" s="1"/>
  <c r="O16" s="1"/>
  <c r="M20"/>
  <c r="M16" s="1"/>
  <c r="L20"/>
  <c r="L16" s="1"/>
  <c r="K20"/>
  <c r="K16" s="1"/>
  <c r="J20"/>
  <c r="J16" s="1"/>
  <c r="I20"/>
  <c r="I16" s="1"/>
  <c r="F20"/>
  <c r="F16" s="1"/>
  <c r="E20"/>
  <c r="E16" s="1"/>
  <c r="N31" l="1"/>
  <c r="N30" s="1"/>
  <c r="G31"/>
  <c r="G30" s="1"/>
  <c r="P33"/>
  <c r="P31" s="1"/>
  <c r="P30" s="1"/>
  <c r="P42"/>
  <c r="G20"/>
  <c r="G16" s="1"/>
  <c r="J34"/>
  <c r="P43"/>
  <c r="O31"/>
  <c r="O30" s="1"/>
  <c r="L34"/>
  <c r="H37"/>
  <c r="E36"/>
  <c r="N39"/>
  <c r="P39" s="1"/>
  <c r="I53"/>
  <c r="P38"/>
  <c r="H42"/>
  <c r="F36"/>
  <c r="L50"/>
  <c r="L48"/>
  <c r="H20"/>
  <c r="H16" s="1"/>
  <c r="H31"/>
  <c r="H30" s="1"/>
  <c r="F34"/>
  <c r="P37"/>
  <c r="H39"/>
  <c r="J41"/>
  <c r="J45"/>
  <c r="L46"/>
  <c r="N51"/>
  <c r="K31"/>
  <c r="K30" s="1"/>
  <c r="E34"/>
  <c r="E53" s="1"/>
  <c r="M34"/>
  <c r="M53" s="1"/>
  <c r="J48"/>
  <c r="J50"/>
  <c r="F53" l="1"/>
  <c r="K53"/>
  <c r="G53"/>
  <c r="J53"/>
  <c r="N34"/>
  <c r="N36"/>
  <c r="H34"/>
  <c r="L41"/>
  <c r="L53" s="1"/>
  <c r="P46"/>
  <c r="L45"/>
  <c r="P36"/>
  <c r="P34"/>
  <c r="P51"/>
  <c r="N50"/>
  <c r="N48"/>
  <c r="H36"/>
  <c r="O53"/>
  <c r="H53" l="1"/>
  <c r="N53"/>
  <c r="P50"/>
  <c r="P48"/>
  <c r="P45"/>
  <c r="P41"/>
  <c r="P53" l="1"/>
  <c r="H106" i="19" l="1"/>
  <c r="H105"/>
  <c r="G103"/>
  <c r="F103"/>
  <c r="H102"/>
  <c r="H101"/>
  <c r="H100"/>
  <c r="H99"/>
  <c r="H98"/>
  <c r="H97"/>
  <c r="H96"/>
  <c r="H95"/>
  <c r="H94"/>
  <c r="H93"/>
  <c r="H92"/>
  <c r="G90"/>
  <c r="F90"/>
  <c r="H90" l="1"/>
  <c r="H103"/>
  <c r="E150" i="1"/>
  <c r="P150" s="1"/>
  <c r="P14"/>
  <c r="P15"/>
  <c r="P19"/>
  <c r="P20"/>
  <c r="P22"/>
  <c r="P23"/>
  <c r="P26"/>
  <c r="P29"/>
  <c r="P32"/>
  <c r="P33"/>
  <c r="P36"/>
  <c r="P39"/>
  <c r="P43"/>
  <c r="P46"/>
  <c r="P47"/>
  <c r="P52"/>
  <c r="P55"/>
  <c r="P56"/>
  <c r="P59"/>
  <c r="P62"/>
  <c r="P63"/>
  <c r="P64"/>
  <c r="P67"/>
  <c r="P68"/>
  <c r="P69"/>
  <c r="P73"/>
  <c r="P77"/>
  <c r="P78"/>
  <c r="P80"/>
  <c r="P79" s="1"/>
  <c r="P83"/>
  <c r="P85"/>
  <c r="P84" s="1"/>
  <c r="P86"/>
  <c r="P89"/>
  <c r="P90"/>
  <c r="P91"/>
  <c r="P94"/>
  <c r="P95"/>
  <c r="P96"/>
  <c r="P99"/>
  <c r="P100"/>
  <c r="P103"/>
  <c r="P106"/>
  <c r="P107"/>
  <c r="P108"/>
  <c r="P109"/>
  <c r="P112"/>
  <c r="P117"/>
  <c r="P120"/>
  <c r="P121"/>
  <c r="P123"/>
  <c r="P127"/>
  <c r="P131"/>
  <c r="P133"/>
  <c r="P134"/>
  <c r="P138"/>
  <c r="P139"/>
  <c r="P142"/>
  <c r="P144"/>
  <c r="P143" s="1"/>
  <c r="P145"/>
  <c r="P148"/>
  <c r="P149"/>
  <c r="P151"/>
  <c r="P152"/>
  <c r="P153"/>
  <c r="P154"/>
  <c r="P155"/>
  <c r="P158"/>
  <c r="P159"/>
  <c r="P161"/>
  <c r="P163"/>
  <c r="P164"/>
  <c r="P167"/>
  <c r="P169"/>
  <c r="P172"/>
  <c r="P174"/>
  <c r="P176"/>
  <c r="P178"/>
  <c r="P182"/>
  <c r="P183"/>
  <c r="P186"/>
  <c r="P188"/>
  <c r="P187" s="1"/>
  <c r="P189"/>
  <c r="P190"/>
  <c r="P192"/>
  <c r="P193"/>
  <c r="P195"/>
  <c r="P194" s="1"/>
  <c r="P197"/>
  <c r="P196" s="1"/>
  <c r="P200"/>
  <c r="P203"/>
  <c r="P205"/>
  <c r="P204" s="1"/>
  <c r="P206"/>
  <c r="P210"/>
  <c r="P209" s="1"/>
  <c r="P211"/>
  <c r="P213"/>
  <c r="P212" s="1"/>
  <c r="P215"/>
  <c r="P218"/>
  <c r="P222"/>
  <c r="P223"/>
  <c r="P224"/>
  <c r="P225"/>
  <c r="P226"/>
  <c r="P227"/>
  <c r="P228"/>
  <c r="P229"/>
  <c r="P230"/>
  <c r="P231"/>
  <c r="P232"/>
  <c r="P235"/>
  <c r="P237"/>
  <c r="P236" s="1"/>
  <c r="P240"/>
  <c r="P241"/>
  <c r="P243"/>
  <c r="P246"/>
  <c r="P247"/>
  <c r="P249"/>
  <c r="P252"/>
  <c r="P253"/>
  <c r="P255"/>
  <c r="P258"/>
  <c r="P259"/>
  <c r="P261"/>
  <c r="P262"/>
  <c r="P265"/>
  <c r="P266"/>
  <c r="P268"/>
  <c r="P271"/>
  <c r="P274"/>
  <c r="P278"/>
  <c r="F14"/>
  <c r="F15"/>
  <c r="F19"/>
  <c r="F20"/>
  <c r="F22"/>
  <c r="F23"/>
  <c r="F26"/>
  <c r="F29"/>
  <c r="F32"/>
  <c r="F33"/>
  <c r="F36"/>
  <c r="F39"/>
  <c r="F43"/>
  <c r="F46"/>
  <c r="F47"/>
  <c r="F52"/>
  <c r="F55"/>
  <c r="F56"/>
  <c r="F59"/>
  <c r="F62"/>
  <c r="F63"/>
  <c r="F64"/>
  <c r="F67"/>
  <c r="F68"/>
  <c r="F69"/>
  <c r="F73"/>
  <c r="F77"/>
  <c r="F78"/>
  <c r="F80"/>
  <c r="F79" s="1"/>
  <c r="F83"/>
  <c r="F85"/>
  <c r="F84" s="1"/>
  <c r="F86"/>
  <c r="F89"/>
  <c r="F90"/>
  <c r="F91"/>
  <c r="F94"/>
  <c r="F95"/>
  <c r="F96"/>
  <c r="F99"/>
  <c r="F100"/>
  <c r="F103"/>
  <c r="F106"/>
  <c r="F107"/>
  <c r="F108"/>
  <c r="F109"/>
  <c r="F112"/>
  <c r="F117"/>
  <c r="F119"/>
  <c r="F120"/>
  <c r="F121"/>
  <c r="F122"/>
  <c r="F123"/>
  <c r="F127"/>
  <c r="F131"/>
  <c r="F133"/>
  <c r="F134"/>
  <c r="F135"/>
  <c r="F138"/>
  <c r="F139"/>
  <c r="F142"/>
  <c r="F144"/>
  <c r="F143" s="1"/>
  <c r="F145"/>
  <c r="F148"/>
  <c r="F149"/>
  <c r="F151"/>
  <c r="F152"/>
  <c r="F153"/>
  <c r="F155"/>
  <c r="F158"/>
  <c r="F159"/>
  <c r="F161"/>
  <c r="F163"/>
  <c r="F162" s="1"/>
  <c r="F164"/>
  <c r="F167"/>
  <c r="F169"/>
  <c r="F172"/>
  <c r="F174"/>
  <c r="F176"/>
  <c r="F178"/>
  <c r="F182"/>
  <c r="F183"/>
  <c r="F186"/>
  <c r="F188"/>
  <c r="F189"/>
  <c r="F190"/>
  <c r="F192"/>
  <c r="F193"/>
  <c r="F195"/>
  <c r="F194" s="1"/>
  <c r="F197"/>
  <c r="F196" s="1"/>
  <c r="F200"/>
  <c r="F203"/>
  <c r="F205"/>
  <c r="F206"/>
  <c r="F210"/>
  <c r="F209" s="1"/>
  <c r="F211"/>
  <c r="F213"/>
  <c r="F212" s="1"/>
  <c r="F215"/>
  <c r="F218"/>
  <c r="F222"/>
  <c r="F223"/>
  <c r="F224"/>
  <c r="F225"/>
  <c r="F226"/>
  <c r="F227"/>
  <c r="F228"/>
  <c r="F229"/>
  <c r="F230"/>
  <c r="F231"/>
  <c r="F232"/>
  <c r="F235"/>
  <c r="F237"/>
  <c r="F236" s="1"/>
  <c r="F240"/>
  <c r="F241"/>
  <c r="F243"/>
  <c r="F246"/>
  <c r="F247"/>
  <c r="F249"/>
  <c r="F252"/>
  <c r="F253"/>
  <c r="F255"/>
  <c r="F258"/>
  <c r="F259"/>
  <c r="F261"/>
  <c r="F262"/>
  <c r="F265"/>
  <c r="F266"/>
  <c r="F268"/>
  <c r="F271"/>
  <c r="F274"/>
  <c r="F278"/>
  <c r="K15"/>
  <c r="K16"/>
  <c r="K20"/>
  <c r="K22"/>
  <c r="K23"/>
  <c r="K33"/>
  <c r="K43"/>
  <c r="K47"/>
  <c r="K48"/>
  <c r="K63"/>
  <c r="K64"/>
  <c r="K69"/>
  <c r="K70"/>
  <c r="K73"/>
  <c r="K78"/>
  <c r="K80"/>
  <c r="K79" s="1"/>
  <c r="K85"/>
  <c r="K84" s="1"/>
  <c r="K86"/>
  <c r="K91"/>
  <c r="K94"/>
  <c r="K95"/>
  <c r="K96"/>
  <c r="K108"/>
  <c r="K109"/>
  <c r="K120"/>
  <c r="K121"/>
  <c r="K123"/>
  <c r="K127"/>
  <c r="K133"/>
  <c r="K132" s="1"/>
  <c r="K134"/>
  <c r="K139"/>
  <c r="K144"/>
  <c r="K143" s="1"/>
  <c r="K145"/>
  <c r="K148"/>
  <c r="K149"/>
  <c r="K151"/>
  <c r="K153"/>
  <c r="K155"/>
  <c r="K158"/>
  <c r="K159"/>
  <c r="K160"/>
  <c r="K161"/>
  <c r="K163"/>
  <c r="K164"/>
  <c r="K167"/>
  <c r="K168"/>
  <c r="K169"/>
  <c r="K173"/>
  <c r="K174"/>
  <c r="K175"/>
  <c r="K176"/>
  <c r="K177"/>
  <c r="K178"/>
  <c r="K182"/>
  <c r="K183"/>
  <c r="K188"/>
  <c r="K187" s="1"/>
  <c r="K189"/>
  <c r="K190"/>
  <c r="K192"/>
  <c r="K193"/>
  <c r="K195"/>
  <c r="K194" s="1"/>
  <c r="K197"/>
  <c r="K196" s="1"/>
  <c r="K202"/>
  <c r="K201" s="1"/>
  <c r="K203"/>
  <c r="K205"/>
  <c r="K204" s="1"/>
  <c r="K206"/>
  <c r="K208"/>
  <c r="K207" s="1"/>
  <c r="K210"/>
  <c r="K209" s="1"/>
  <c r="K211"/>
  <c r="K213"/>
  <c r="K212" s="1"/>
  <c r="K214"/>
  <c r="K215"/>
  <c r="K219"/>
  <c r="K223"/>
  <c r="K224"/>
  <c r="K225"/>
  <c r="K226"/>
  <c r="K227"/>
  <c r="K228"/>
  <c r="K229"/>
  <c r="K230"/>
  <c r="K232"/>
  <c r="K237"/>
  <c r="K236" s="1"/>
  <c r="K241"/>
  <c r="K247"/>
  <c r="K253"/>
  <c r="K258"/>
  <c r="K259"/>
  <c r="K262"/>
  <c r="K266"/>
  <c r="K275"/>
  <c r="K278"/>
  <c r="J119"/>
  <c r="K119" s="1"/>
  <c r="M276"/>
  <c r="O276"/>
  <c r="N276"/>
  <c r="J19" i="6"/>
  <c r="G18"/>
  <c r="J18" s="1"/>
  <c r="J16"/>
  <c r="J14"/>
  <c r="I14"/>
  <c r="I20" s="1"/>
  <c r="H14"/>
  <c r="H20" s="1"/>
  <c r="G14"/>
  <c r="J13"/>
  <c r="J12"/>
  <c r="J11"/>
  <c r="J9" s="1"/>
  <c r="I9"/>
  <c r="H9"/>
  <c r="G9"/>
  <c r="F191" i="1" l="1"/>
  <c r="K191"/>
  <c r="F187"/>
  <c r="P191"/>
  <c r="F204"/>
  <c r="P75"/>
  <c r="P132"/>
  <c r="F75"/>
  <c r="F132"/>
  <c r="F129" s="1"/>
  <c r="G20" i="6"/>
  <c r="P119" i="1"/>
  <c r="J20" i="6"/>
  <c r="G150" i="1"/>
  <c r="G276"/>
  <c r="H276"/>
  <c r="I276"/>
  <c r="J276"/>
  <c r="L276"/>
  <c r="E276"/>
  <c r="J220"/>
  <c r="J170"/>
  <c r="J165"/>
  <c r="J146"/>
  <c r="J256"/>
  <c r="G220"/>
  <c r="H220"/>
  <c r="I220"/>
  <c r="L220"/>
  <c r="M220"/>
  <c r="P276" l="1"/>
  <c r="K276"/>
  <c r="F276"/>
  <c r="E263"/>
  <c r="G269"/>
  <c r="H269"/>
  <c r="I269"/>
  <c r="J269"/>
  <c r="L269"/>
  <c r="M269"/>
  <c r="G216"/>
  <c r="H216"/>
  <c r="I216"/>
  <c r="J216"/>
  <c r="L216"/>
  <c r="M216"/>
  <c r="G198"/>
  <c r="I198"/>
  <c r="J198"/>
  <c r="L198"/>
  <c r="M198"/>
  <c r="G256"/>
  <c r="H256"/>
  <c r="I256"/>
  <c r="L256"/>
  <c r="M256"/>
  <c r="E256"/>
  <c r="G250"/>
  <c r="I250"/>
  <c r="J250"/>
  <c r="L250"/>
  <c r="M250"/>
  <c r="E250"/>
  <c r="F250" s="1"/>
  <c r="G244"/>
  <c r="H244"/>
  <c r="I244"/>
  <c r="J244"/>
  <c r="L244"/>
  <c r="M244"/>
  <c r="E244"/>
  <c r="F244" s="1"/>
  <c r="G238"/>
  <c r="H238"/>
  <c r="I238"/>
  <c r="J238"/>
  <c r="L238"/>
  <c r="M238"/>
  <c r="F238"/>
  <c r="G233"/>
  <c r="H233"/>
  <c r="I233"/>
  <c r="J233"/>
  <c r="L233"/>
  <c r="M233"/>
  <c r="E233"/>
  <c r="F233" s="1"/>
  <c r="E220"/>
  <c r="F220" s="1"/>
  <c r="G184"/>
  <c r="I184"/>
  <c r="J184"/>
  <c r="L184"/>
  <c r="M184"/>
  <c r="E184"/>
  <c r="F184" s="1"/>
  <c r="G170"/>
  <c r="H170"/>
  <c r="I170"/>
  <c r="H165"/>
  <c r="I165"/>
  <c r="L165"/>
  <c r="M165"/>
  <c r="N165"/>
  <c r="K165" s="1"/>
  <c r="O165"/>
  <c r="G140"/>
  <c r="H140"/>
  <c r="I140"/>
  <c r="J140"/>
  <c r="L140"/>
  <c r="M140"/>
  <c r="E140"/>
  <c r="F140" s="1"/>
  <c r="G136"/>
  <c r="H136"/>
  <c r="I136"/>
  <c r="J136"/>
  <c r="L136"/>
  <c r="M136"/>
  <c r="E136"/>
  <c r="F136" s="1"/>
  <c r="E104"/>
  <c r="G104"/>
  <c r="H104"/>
  <c r="I104"/>
  <c r="J104"/>
  <c r="L104"/>
  <c r="M104"/>
  <c r="G101"/>
  <c r="H101"/>
  <c r="I101"/>
  <c r="J101"/>
  <c r="L101"/>
  <c r="M101"/>
  <c r="E101"/>
  <c r="F101" s="1"/>
  <c r="G97"/>
  <c r="H97"/>
  <c r="I97"/>
  <c r="J97"/>
  <c r="L97"/>
  <c r="M97"/>
  <c r="E97"/>
  <c r="F97" s="1"/>
  <c r="E87"/>
  <c r="G81"/>
  <c r="H81"/>
  <c r="I81"/>
  <c r="J81"/>
  <c r="L81"/>
  <c r="M81"/>
  <c r="E81"/>
  <c r="F81" s="1"/>
  <c r="G60"/>
  <c r="H60"/>
  <c r="I60"/>
  <c r="J60"/>
  <c r="L60"/>
  <c r="M60"/>
  <c r="E60"/>
  <c r="F60" s="1"/>
  <c r="G57"/>
  <c r="H57"/>
  <c r="I57"/>
  <c r="J57"/>
  <c r="L57"/>
  <c r="M57"/>
  <c r="E57"/>
  <c r="F57" s="1"/>
  <c r="G53"/>
  <c r="H53"/>
  <c r="I53"/>
  <c r="J53"/>
  <c r="L53"/>
  <c r="M53"/>
  <c r="E53"/>
  <c r="F53" s="1"/>
  <c r="G50"/>
  <c r="H50"/>
  <c r="I50"/>
  <c r="J50"/>
  <c r="L50"/>
  <c r="M50"/>
  <c r="E50"/>
  <c r="F50" s="1"/>
  <c r="G41"/>
  <c r="H41"/>
  <c r="I41"/>
  <c r="J41"/>
  <c r="L41"/>
  <c r="M41"/>
  <c r="N41"/>
  <c r="E41"/>
  <c r="G37"/>
  <c r="H37"/>
  <c r="I37"/>
  <c r="J37"/>
  <c r="L37"/>
  <c r="M37"/>
  <c r="G34"/>
  <c r="H34"/>
  <c r="I34"/>
  <c r="J34"/>
  <c r="L34"/>
  <c r="M34"/>
  <c r="E34"/>
  <c r="F34" s="1"/>
  <c r="G30"/>
  <c r="H30"/>
  <c r="I30"/>
  <c r="J30"/>
  <c r="L30"/>
  <c r="M30"/>
  <c r="E30"/>
  <c r="F30" s="1"/>
  <c r="G27"/>
  <c r="H27"/>
  <c r="I27"/>
  <c r="J27"/>
  <c r="L27"/>
  <c r="M27"/>
  <c r="E27"/>
  <c r="G24"/>
  <c r="H24"/>
  <c r="I24"/>
  <c r="J24"/>
  <c r="L24"/>
  <c r="M24"/>
  <c r="E24"/>
  <c r="F24" s="1"/>
  <c r="I17"/>
  <c r="L17"/>
  <c r="M17"/>
  <c r="E21"/>
  <c r="G12"/>
  <c r="H12"/>
  <c r="I12"/>
  <c r="J12"/>
  <c r="L12"/>
  <c r="M12"/>
  <c r="F256" l="1"/>
  <c r="F27"/>
  <c r="F41"/>
  <c r="F104"/>
  <c r="P30"/>
  <c r="P57"/>
  <c r="E17"/>
  <c r="F17" s="1"/>
  <c r="F21"/>
  <c r="P34"/>
  <c r="P60"/>
  <c r="P101"/>
  <c r="P136"/>
  <c r="P244"/>
  <c r="P220"/>
  <c r="P24"/>
  <c r="P50"/>
  <c r="P140"/>
  <c r="P184"/>
  <c r="P250"/>
  <c r="P27"/>
  <c r="P41"/>
  <c r="K41"/>
  <c r="P53"/>
  <c r="P104"/>
  <c r="P233"/>
  <c r="P256"/>
  <c r="P81"/>
  <c r="P97"/>
  <c r="P238"/>
  <c r="F95" i="13"/>
  <c r="F94" s="1"/>
  <c r="F93" s="1"/>
  <c r="C95"/>
  <c r="E94"/>
  <c r="C94" s="1"/>
  <c r="F92"/>
  <c r="F88" s="1"/>
  <c r="C92"/>
  <c r="C91"/>
  <c r="C90"/>
  <c r="F89"/>
  <c r="E89"/>
  <c r="D89"/>
  <c r="D88" s="1"/>
  <c r="D87" s="1"/>
  <c r="E88"/>
  <c r="C86"/>
  <c r="C85"/>
  <c r="C84"/>
  <c r="C83"/>
  <c r="E82"/>
  <c r="E81" s="1"/>
  <c r="C81" s="1"/>
  <c r="F80"/>
  <c r="C80"/>
  <c r="C79"/>
  <c r="C78"/>
  <c r="C77"/>
  <c r="E76"/>
  <c r="E75" s="1"/>
  <c r="E73" s="1"/>
  <c r="D76"/>
  <c r="D75" s="1"/>
  <c r="C74"/>
  <c r="F73"/>
  <c r="C72"/>
  <c r="C71"/>
  <c r="C70"/>
  <c r="C69"/>
  <c r="C68"/>
  <c r="C67"/>
  <c r="C66"/>
  <c r="D65"/>
  <c r="C65" s="1"/>
  <c r="E64"/>
  <c r="C63"/>
  <c r="C62"/>
  <c r="C61"/>
  <c r="C60"/>
  <c r="F59"/>
  <c r="E59"/>
  <c r="D59"/>
  <c r="E58"/>
  <c r="C57"/>
  <c r="C56"/>
  <c r="C55"/>
  <c r="C54"/>
  <c r="C53"/>
  <c r="C52"/>
  <c r="D51"/>
  <c r="F50"/>
  <c r="F49" s="1"/>
  <c r="E50"/>
  <c r="C46"/>
  <c r="F44"/>
  <c r="E44"/>
  <c r="C45"/>
  <c r="D44"/>
  <c r="C43"/>
  <c r="F42"/>
  <c r="F41" s="1"/>
  <c r="C42"/>
  <c r="C41"/>
  <c r="F40"/>
  <c r="C40"/>
  <c r="F39"/>
  <c r="C39"/>
  <c r="F38"/>
  <c r="D38"/>
  <c r="C38" s="1"/>
  <c r="F37"/>
  <c r="C37"/>
  <c r="F36"/>
  <c r="C36"/>
  <c r="F35"/>
  <c r="D35"/>
  <c r="C35" s="1"/>
  <c r="F34"/>
  <c r="C34"/>
  <c r="F33"/>
  <c r="C33"/>
  <c r="C32"/>
  <c r="C31"/>
  <c r="C30"/>
  <c r="C29"/>
  <c r="F28"/>
  <c r="C28"/>
  <c r="F27"/>
  <c r="C27"/>
  <c r="F26"/>
  <c r="C26"/>
  <c r="F25"/>
  <c r="C25"/>
  <c r="E24"/>
  <c r="E23" s="1"/>
  <c r="D24"/>
  <c r="C22"/>
  <c r="C21"/>
  <c r="D20"/>
  <c r="C20" s="1"/>
  <c r="C19"/>
  <c r="D18"/>
  <c r="C16"/>
  <c r="C15"/>
  <c r="C14"/>
  <c r="C13"/>
  <c r="E181" i="1"/>
  <c r="C51" i="13" l="1"/>
  <c r="D50"/>
  <c r="E10"/>
  <c r="C24"/>
  <c r="C76"/>
  <c r="D17"/>
  <c r="C17" s="1"/>
  <c r="F24"/>
  <c r="F23" s="1"/>
  <c r="C50"/>
  <c r="D73"/>
  <c r="C73" s="1"/>
  <c r="F10"/>
  <c r="F87"/>
  <c r="C89"/>
  <c r="E93"/>
  <c r="C93" s="1"/>
  <c r="C59"/>
  <c r="D64"/>
  <c r="D58" s="1"/>
  <c r="C58" s="1"/>
  <c r="C44"/>
  <c r="C11"/>
  <c r="F175" i="1"/>
  <c r="P175"/>
  <c r="F173"/>
  <c r="P173"/>
  <c r="F181"/>
  <c r="P181"/>
  <c r="F177"/>
  <c r="P177"/>
  <c r="E170"/>
  <c r="C82" i="13"/>
  <c r="E49"/>
  <c r="C18"/>
  <c r="D23"/>
  <c r="E87" l="1"/>
  <c r="C87" s="1"/>
  <c r="D10"/>
  <c r="C10" s="1"/>
  <c r="C75"/>
  <c r="D49"/>
  <c r="C49" s="1"/>
  <c r="C64"/>
  <c r="F170" i="1"/>
  <c r="P170"/>
  <c r="C23" i="13"/>
  <c r="C88"/>
  <c r="H21" i="1"/>
  <c r="G21"/>
  <c r="G107" i="19"/>
  <c r="F107"/>
  <c r="H109"/>
  <c r="E219" i="1"/>
  <c r="H17" l="1"/>
  <c r="G17"/>
  <c r="F219"/>
  <c r="P219"/>
  <c r="E216"/>
  <c r="D30" i="12"/>
  <c r="D15" s="1"/>
  <c r="H85" i="19"/>
  <c r="H84"/>
  <c r="H83"/>
  <c r="H82"/>
  <c r="H81"/>
  <c r="H80"/>
  <c r="H79"/>
  <c r="H78"/>
  <c r="H77"/>
  <c r="F216" i="1" l="1"/>
  <c r="P216"/>
  <c r="G118" l="1"/>
  <c r="G110" s="1"/>
  <c r="H118"/>
  <c r="H110" s="1"/>
  <c r="I118"/>
  <c r="I110" s="1"/>
  <c r="J118"/>
  <c r="L118"/>
  <c r="L110" s="1"/>
  <c r="M118"/>
  <c r="M110" s="1"/>
  <c r="N118"/>
  <c r="O118"/>
  <c r="E118"/>
  <c r="E110" s="1"/>
  <c r="J135"/>
  <c r="J129" s="1"/>
  <c r="J122"/>
  <c r="F25" i="12"/>
  <c r="F19" s="1"/>
  <c r="F17" s="1"/>
  <c r="C100" i="13"/>
  <c r="C99"/>
  <c r="F98"/>
  <c r="F97" s="1"/>
  <c r="E98"/>
  <c r="D98"/>
  <c r="E97"/>
  <c r="E96"/>
  <c r="N68" i="1"/>
  <c r="K68" s="1"/>
  <c r="H86" i="19"/>
  <c r="G155"/>
  <c r="F155"/>
  <c r="G149"/>
  <c r="F149"/>
  <c r="C98" i="13" l="1"/>
  <c r="J110" i="1"/>
  <c r="F118"/>
  <c r="K118"/>
  <c r="P118"/>
  <c r="P122"/>
  <c r="P135"/>
  <c r="P129" s="1"/>
  <c r="O68"/>
  <c r="F96" i="13"/>
  <c r="F101" s="1"/>
  <c r="N135" i="1"/>
  <c r="F24" i="12"/>
  <c r="F23" s="1"/>
  <c r="F22" s="1"/>
  <c r="D97" i="13"/>
  <c r="C97" s="1"/>
  <c r="H136" i="19"/>
  <c r="H153"/>
  <c r="H152"/>
  <c r="H148"/>
  <c r="H147"/>
  <c r="H142"/>
  <c r="G132"/>
  <c r="H138"/>
  <c r="H137"/>
  <c r="G126"/>
  <c r="G120"/>
  <c r="H128"/>
  <c r="H154"/>
  <c r="H151"/>
  <c r="H146"/>
  <c r="G144"/>
  <c r="H141"/>
  <c r="H139" s="1"/>
  <c r="H135"/>
  <c r="H134"/>
  <c r="H131"/>
  <c r="H130"/>
  <c r="H129"/>
  <c r="P110" i="1" l="1"/>
  <c r="F110"/>
  <c r="K135"/>
  <c r="E101" i="13"/>
  <c r="O135" i="1"/>
  <c r="D96" i="13"/>
  <c r="H149" i="19"/>
  <c r="H132"/>
  <c r="H126"/>
  <c r="H144"/>
  <c r="D101" i="13" l="1"/>
  <c r="C96"/>
  <c r="C101" s="1"/>
  <c r="G67" i="19" l="1"/>
  <c r="F67"/>
  <c r="G112"/>
  <c r="F112"/>
  <c r="H111"/>
  <c r="H110"/>
  <c r="G25"/>
  <c r="H31"/>
  <c r="G39"/>
  <c r="H41"/>
  <c r="H39" s="1"/>
  <c r="G32"/>
  <c r="H107" l="1"/>
  <c r="F24"/>
  <c r="F22" s="1"/>
  <c r="H21"/>
  <c r="H19" s="1"/>
  <c r="H13" l="1"/>
  <c r="H14"/>
  <c r="H15"/>
  <c r="H12"/>
  <c r="H10" l="1"/>
  <c r="E70" i="1"/>
  <c r="J21"/>
  <c r="E16"/>
  <c r="E275"/>
  <c r="E269" l="1"/>
  <c r="J17"/>
  <c r="P21"/>
  <c r="K21"/>
  <c r="F275"/>
  <c r="P275"/>
  <c r="P70"/>
  <c r="F70"/>
  <c r="P48"/>
  <c r="P44" s="1"/>
  <c r="F48"/>
  <c r="F44" s="1"/>
  <c r="P16"/>
  <c r="F16"/>
  <c r="E12"/>
  <c r="P17" l="1"/>
  <c r="F12"/>
  <c r="P12"/>
  <c r="F269"/>
  <c r="P269"/>
  <c r="G263"/>
  <c r="H263"/>
  <c r="I263"/>
  <c r="F263" s="1"/>
  <c r="J263"/>
  <c r="L263"/>
  <c r="M263"/>
  <c r="P263" l="1"/>
  <c r="E40"/>
  <c r="P40" l="1"/>
  <c r="F40"/>
  <c r="E37"/>
  <c r="F37" l="1"/>
  <c r="P37"/>
  <c r="N100"/>
  <c r="K100" s="1"/>
  <c r="N40"/>
  <c r="K40" l="1"/>
  <c r="O40"/>
  <c r="O100"/>
  <c r="O93" l="1"/>
  <c r="O92" s="1"/>
  <c r="N93"/>
  <c r="N92" s="1"/>
  <c r="M93"/>
  <c r="L93"/>
  <c r="J93"/>
  <c r="J92" s="1"/>
  <c r="I93"/>
  <c r="I92" s="1"/>
  <c r="H93"/>
  <c r="G93"/>
  <c r="G87" l="1"/>
  <c r="G92"/>
  <c r="L87"/>
  <c r="L92"/>
  <c r="H87"/>
  <c r="H92"/>
  <c r="M87"/>
  <c r="M92"/>
  <c r="P93"/>
  <c r="P92" s="1"/>
  <c r="K93"/>
  <c r="J87"/>
  <c r="I87"/>
  <c r="F87" s="1"/>
  <c r="F93"/>
  <c r="F92" s="1"/>
  <c r="K92" l="1"/>
  <c r="P87"/>
  <c r="E156"/>
  <c r="P156" l="1"/>
  <c r="S370" l="1"/>
  <c r="N138"/>
  <c r="N136" l="1"/>
  <c r="K136" s="1"/>
  <c r="K138"/>
  <c r="O138"/>
  <c r="O136" s="1"/>
  <c r="H255" l="1"/>
  <c r="H250" s="1"/>
  <c r="N231" l="1"/>
  <c r="K231" s="1"/>
  <c r="G168"/>
  <c r="G165" s="1"/>
  <c r="P168" l="1"/>
  <c r="F168"/>
  <c r="E165"/>
  <c r="O231"/>
  <c r="H160"/>
  <c r="G160"/>
  <c r="E160"/>
  <c r="O156"/>
  <c r="N156"/>
  <c r="K156" s="1"/>
  <c r="M156"/>
  <c r="M146" s="1"/>
  <c r="L156"/>
  <c r="I156"/>
  <c r="F156" s="1"/>
  <c r="G146" l="1"/>
  <c r="H146"/>
  <c r="E146"/>
  <c r="P160"/>
  <c r="F160"/>
  <c r="F165"/>
  <c r="P165"/>
  <c r="N274"/>
  <c r="K274" s="1"/>
  <c r="N268"/>
  <c r="K268" s="1"/>
  <c r="N261"/>
  <c r="N255"/>
  <c r="K255" s="1"/>
  <c r="N249"/>
  <c r="K249" s="1"/>
  <c r="N243"/>
  <c r="K243" s="1"/>
  <c r="N117"/>
  <c r="K117" s="1"/>
  <c r="P146" l="1"/>
  <c r="N256"/>
  <c r="K256" s="1"/>
  <c r="K261"/>
  <c r="O117"/>
  <c r="O243"/>
  <c r="O249"/>
  <c r="O255"/>
  <c r="O261"/>
  <c r="O256" s="1"/>
  <c r="O268"/>
  <c r="O274"/>
  <c r="G14" i="11" l="1"/>
  <c r="E19" i="12" l="1"/>
  <c r="E23"/>
  <c r="E24"/>
  <c r="N218" i="1" l="1"/>
  <c r="N222"/>
  <c r="N216" l="1"/>
  <c r="K216" s="1"/>
  <c r="K218"/>
  <c r="K222"/>
  <c r="N220"/>
  <c r="K220" s="1"/>
  <c r="O218"/>
  <c r="O216" s="1"/>
  <c r="O222"/>
  <c r="O220" s="1"/>
  <c r="H188" l="1"/>
  <c r="H214"/>
  <c r="E214"/>
  <c r="H208"/>
  <c r="H207" s="1"/>
  <c r="E208"/>
  <c r="E207" s="1"/>
  <c r="H205"/>
  <c r="H204" s="1"/>
  <c r="E202"/>
  <c r="E201" s="1"/>
  <c r="H184" l="1"/>
  <c r="H187"/>
  <c r="E198"/>
  <c r="P202"/>
  <c r="F202"/>
  <c r="H198"/>
  <c r="P214"/>
  <c r="F214"/>
  <c r="F208"/>
  <c r="F207" s="1"/>
  <c r="P208"/>
  <c r="F201" l="1"/>
  <c r="P207"/>
  <c r="P201"/>
  <c r="F198"/>
  <c r="P198"/>
  <c r="C25" i="12"/>
  <c r="D17"/>
  <c r="E17"/>
  <c r="C19"/>
  <c r="C17" s="1"/>
  <c r="D18"/>
  <c r="C18" s="1"/>
  <c r="E16" l="1"/>
  <c r="C16"/>
  <c r="D16" l="1"/>
  <c r="F16" s="1"/>
  <c r="G22" i="19" l="1"/>
  <c r="H24"/>
  <c r="H76"/>
  <c r="H74" s="1"/>
  <c r="H22" l="1"/>
  <c r="H14" i="11"/>
  <c r="F14"/>
  <c r="D27" i="12"/>
  <c r="C24"/>
  <c r="D13"/>
  <c r="D14"/>
  <c r="C29"/>
  <c r="E28"/>
  <c r="C28" s="1"/>
  <c r="E14"/>
  <c r="E13"/>
  <c r="D12" l="1"/>
  <c r="D11" s="1"/>
  <c r="C14"/>
  <c r="C13"/>
  <c r="H157" i="19"/>
  <c r="H155" s="1"/>
  <c r="H66"/>
  <c r="H62"/>
  <c r="H65"/>
  <c r="D23" i="12"/>
  <c r="E22"/>
  <c r="D26"/>
  <c r="E30"/>
  <c r="E15" l="1"/>
  <c r="F30"/>
  <c r="D20"/>
  <c r="C30"/>
  <c r="E27"/>
  <c r="C27" s="1"/>
  <c r="D22"/>
  <c r="C22" s="1"/>
  <c r="C23"/>
  <c r="H44" i="19"/>
  <c r="H115"/>
  <c r="G117"/>
  <c r="G158" s="1"/>
  <c r="H70"/>
  <c r="H69"/>
  <c r="D31" i="12" l="1"/>
  <c r="D32" s="1"/>
  <c r="F15"/>
  <c r="F12" s="1"/>
  <c r="F11" s="1"/>
  <c r="F20" s="1"/>
  <c r="F27"/>
  <c r="F26" s="1"/>
  <c r="F31" s="1"/>
  <c r="F32" s="1"/>
  <c r="H67" i="19"/>
  <c r="C15" i="12"/>
  <c r="E12"/>
  <c r="C12" s="1"/>
  <c r="E26"/>
  <c r="E31" s="1"/>
  <c r="N26" i="1"/>
  <c r="C31" i="12" l="1"/>
  <c r="N24" i="1"/>
  <c r="K24" s="1"/>
  <c r="K26"/>
  <c r="O26"/>
  <c r="O24" s="1"/>
  <c r="C26" i="12"/>
  <c r="E32"/>
  <c r="C32" s="1"/>
  <c r="E11"/>
  <c r="E20" l="1"/>
  <c r="C11"/>
  <c r="C20" s="1"/>
  <c r="H18" i="19"/>
  <c r="H16" s="1"/>
  <c r="H27"/>
  <c r="H28"/>
  <c r="H29"/>
  <c r="H30"/>
  <c r="H51"/>
  <c r="H49" s="1"/>
  <c r="H34"/>
  <c r="H35"/>
  <c r="H36"/>
  <c r="H37"/>
  <c r="H38"/>
  <c r="H45"/>
  <c r="H42" s="1"/>
  <c r="H46"/>
  <c r="H47"/>
  <c r="H55"/>
  <c r="H57"/>
  <c r="H56"/>
  <c r="H58"/>
  <c r="H60"/>
  <c r="H61"/>
  <c r="H114"/>
  <c r="H116"/>
  <c r="H119"/>
  <c r="H122"/>
  <c r="H123"/>
  <c r="H124"/>
  <c r="H125"/>
  <c r="F117"/>
  <c r="H117" l="1"/>
  <c r="H120"/>
  <c r="H112"/>
  <c r="H25"/>
  <c r="H32"/>
  <c r="H59"/>
  <c r="H53" s="1"/>
  <c r="H158" l="1"/>
  <c r="N14" i="1" l="1"/>
  <c r="N19"/>
  <c r="N29"/>
  <c r="N32"/>
  <c r="N36"/>
  <c r="N39"/>
  <c r="N46"/>
  <c r="N44" s="1"/>
  <c r="N52"/>
  <c r="N55"/>
  <c r="N56"/>
  <c r="K56" s="1"/>
  <c r="N59"/>
  <c r="N62"/>
  <c r="N67"/>
  <c r="E72"/>
  <c r="G72"/>
  <c r="H72"/>
  <c r="I72"/>
  <c r="J72"/>
  <c r="L72"/>
  <c r="M72"/>
  <c r="N72"/>
  <c r="O72"/>
  <c r="N77"/>
  <c r="N75" s="1"/>
  <c r="N83"/>
  <c r="N89"/>
  <c r="N90"/>
  <c r="N99"/>
  <c r="N103"/>
  <c r="N106"/>
  <c r="K106" s="1"/>
  <c r="N107"/>
  <c r="K107" s="1"/>
  <c r="N112"/>
  <c r="N122"/>
  <c r="N131"/>
  <c r="N129" s="1"/>
  <c r="N142"/>
  <c r="I150"/>
  <c r="F150" s="1"/>
  <c r="N150"/>
  <c r="K150" s="1"/>
  <c r="O150"/>
  <c r="O146" s="1"/>
  <c r="N152"/>
  <c r="O152"/>
  <c r="I154"/>
  <c r="F154" s="1"/>
  <c r="L154"/>
  <c r="L146" s="1"/>
  <c r="N154"/>
  <c r="O154"/>
  <c r="N172"/>
  <c r="K172" s="1"/>
  <c r="O173"/>
  <c r="O175"/>
  <c r="O177"/>
  <c r="L181"/>
  <c r="L170" s="1"/>
  <c r="M181"/>
  <c r="M170" s="1"/>
  <c r="N181"/>
  <c r="O181"/>
  <c r="N186"/>
  <c r="N200"/>
  <c r="N235"/>
  <c r="N240"/>
  <c r="N246"/>
  <c r="N252"/>
  <c r="N265"/>
  <c r="N271"/>
  <c r="K112" l="1"/>
  <c r="N110"/>
  <c r="L65"/>
  <c r="L279" s="1"/>
  <c r="G65"/>
  <c r="G279" s="1"/>
  <c r="M65"/>
  <c r="M279" s="1"/>
  <c r="H65"/>
  <c r="H279" s="1"/>
  <c r="I65"/>
  <c r="K122"/>
  <c r="N244"/>
  <c r="K244" s="1"/>
  <c r="K246"/>
  <c r="N184"/>
  <c r="K184" s="1"/>
  <c r="K186"/>
  <c r="N263"/>
  <c r="K263" s="1"/>
  <c r="K265"/>
  <c r="N233"/>
  <c r="K233" s="1"/>
  <c r="K235"/>
  <c r="K152"/>
  <c r="K131"/>
  <c r="K129" s="1"/>
  <c r="N81"/>
  <c r="K81" s="1"/>
  <c r="K83"/>
  <c r="K77"/>
  <c r="K75" s="1"/>
  <c r="N34"/>
  <c r="K34" s="1"/>
  <c r="K36"/>
  <c r="N12"/>
  <c r="K12" s="1"/>
  <c r="K14"/>
  <c r="N269"/>
  <c r="K269" s="1"/>
  <c r="K271"/>
  <c r="N238"/>
  <c r="K238" s="1"/>
  <c r="K240"/>
  <c r="N140"/>
  <c r="K140" s="1"/>
  <c r="K142"/>
  <c r="N97"/>
  <c r="K97" s="1"/>
  <c r="K99"/>
  <c r="N87"/>
  <c r="K87" s="1"/>
  <c r="K89"/>
  <c r="N65"/>
  <c r="K67"/>
  <c r="N57"/>
  <c r="K57" s="1"/>
  <c r="K59"/>
  <c r="N37"/>
  <c r="K37" s="1"/>
  <c r="K39"/>
  <c r="N17"/>
  <c r="K17" s="1"/>
  <c r="K19"/>
  <c r="K154"/>
  <c r="N101"/>
  <c r="K101" s="1"/>
  <c r="K103"/>
  <c r="N60"/>
  <c r="K60" s="1"/>
  <c r="K62"/>
  <c r="N50"/>
  <c r="K50" s="1"/>
  <c r="K52"/>
  <c r="K46"/>
  <c r="K44" s="1"/>
  <c r="N27"/>
  <c r="K27" s="1"/>
  <c r="K29"/>
  <c r="N250"/>
  <c r="K250" s="1"/>
  <c r="K252"/>
  <c r="N198"/>
  <c r="K198" s="1"/>
  <c r="K200"/>
  <c r="K181"/>
  <c r="K90"/>
  <c r="J65"/>
  <c r="P72"/>
  <c r="K72"/>
  <c r="F72"/>
  <c r="E65"/>
  <c r="E279" s="1"/>
  <c r="N53"/>
  <c r="K53" s="1"/>
  <c r="K55"/>
  <c r="N30"/>
  <c r="K30" s="1"/>
  <c r="K32"/>
  <c r="N170"/>
  <c r="K170" s="1"/>
  <c r="I146"/>
  <c r="F146" s="1"/>
  <c r="N104"/>
  <c r="K104" s="1"/>
  <c r="N146"/>
  <c r="K146" s="1"/>
  <c r="O107"/>
  <c r="O265"/>
  <c r="O263" s="1"/>
  <c r="O252"/>
  <c r="O250" s="1"/>
  <c r="O200"/>
  <c r="O198" s="1"/>
  <c r="O142"/>
  <c r="O140" s="1"/>
  <c r="O103"/>
  <c r="O101" s="1"/>
  <c r="O83"/>
  <c r="O81" s="1"/>
  <c r="O77"/>
  <c r="O75" s="1"/>
  <c r="O52"/>
  <c r="O50" s="1"/>
  <c r="O46"/>
  <c r="O44" s="1"/>
  <c r="O19"/>
  <c r="O17" s="1"/>
  <c r="O14"/>
  <c r="O12" s="1"/>
  <c r="O246"/>
  <c r="O244" s="1"/>
  <c r="O99"/>
  <c r="O97" s="1"/>
  <c r="O43"/>
  <c r="O41" s="1"/>
  <c r="O39"/>
  <c r="O37" s="1"/>
  <c r="O271"/>
  <c r="O269" s="1"/>
  <c r="O112"/>
  <c r="O89"/>
  <c r="O62"/>
  <c r="O60" s="1"/>
  <c r="O55"/>
  <c r="O172"/>
  <c r="O170" s="1"/>
  <c r="O56"/>
  <c r="O106"/>
  <c r="O104" s="1"/>
  <c r="O122"/>
  <c r="O59"/>
  <c r="O57" s="1"/>
  <c r="O186"/>
  <c r="O184" s="1"/>
  <c r="O131"/>
  <c r="O129" s="1"/>
  <c r="O67"/>
  <c r="O65" s="1"/>
  <c r="O36"/>
  <c r="O34" s="1"/>
  <c r="O29"/>
  <c r="O27" s="1"/>
  <c r="O32"/>
  <c r="O30" s="1"/>
  <c r="O240"/>
  <c r="O238" s="1"/>
  <c r="O235"/>
  <c r="O233" s="1"/>
  <c r="O90"/>
  <c r="K110" l="1"/>
  <c r="O110"/>
  <c r="I279"/>
  <c r="J279"/>
  <c r="P65"/>
  <c r="P279" s="1"/>
  <c r="F65"/>
  <c r="F279" s="1"/>
  <c r="N279"/>
  <c r="K65"/>
  <c r="O53"/>
  <c r="O87"/>
  <c r="K279" l="1"/>
  <c r="O279"/>
</calcChain>
</file>

<file path=xl/sharedStrings.xml><?xml version="1.0" encoding="utf-8"?>
<sst xmlns="http://schemas.openxmlformats.org/spreadsheetml/2006/main" count="1855" uniqueCount="837">
  <si>
    <t>Код</t>
  </si>
  <si>
    <t>Найменування 
згідно з класифікацією фінансування бюджету</t>
  </si>
  <si>
    <t>Фінансування за борговими операціями</t>
  </si>
  <si>
    <t>Погашення</t>
  </si>
  <si>
    <t>Зовнішні зобов'язання</t>
  </si>
  <si>
    <t>Фінансування за активними операціями</t>
  </si>
  <si>
    <t>Зміни обсягів бюджетних коштів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</si>
  <si>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</si>
  <si>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</si>
  <si>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</si>
  <si>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</si>
  <si>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</si>
  <si>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</si>
  <si>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</si>
  <si>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-</t>
  </si>
  <si>
    <t>Надання кредитів</t>
  </si>
  <si>
    <t>Повернення кредитів</t>
  </si>
  <si>
    <t>Кредитування-всього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</si>
  <si>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</si>
  <si>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</si>
  <si>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</si>
  <si>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</si>
  <si>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</si>
  <si>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</si>
  <si>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</si>
  <si>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</si>
  <si>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</si>
  <si>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</si>
  <si>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</si>
  <si>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</si>
  <si>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</si>
  <si>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</si>
  <si>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</si>
  <si>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</si>
  <si>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О6</t>
  </si>
  <si>
    <t>О8</t>
  </si>
  <si>
    <t>О7</t>
  </si>
  <si>
    <t>O2</t>
  </si>
  <si>
    <t>О4</t>
  </si>
  <si>
    <t>в т.ч. бюджет розвитку</t>
  </si>
  <si>
    <t>…</t>
  </si>
  <si>
    <t>Власні надходження бюджетних установ</t>
  </si>
  <si>
    <t>Субвенції</t>
  </si>
  <si>
    <t>Всього доходів</t>
  </si>
  <si>
    <t>бюджет розвитку</t>
  </si>
  <si>
    <t xml:space="preserve">Всього </t>
  </si>
  <si>
    <t>101ххх0</t>
  </si>
  <si>
    <t>101ххх1</t>
  </si>
  <si>
    <t>101ххх2</t>
  </si>
  <si>
    <t xml:space="preserve">з них 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</si>
  <si>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</si>
  <si>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</si>
  <si>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</si>
  <si>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</si>
  <si>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Найменування місцевої (регіональної) програми</t>
  </si>
  <si>
    <t>Разом загальний та спеціальний фонди</t>
  </si>
  <si>
    <t>1060</t>
  </si>
  <si>
    <t>0490</t>
  </si>
  <si>
    <t>0411</t>
  </si>
  <si>
    <t>Назва об’єктів відповідно  до проектно- кошторисної документації тощо</t>
  </si>
  <si>
    <t>0170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</si>
  <si>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</si>
  <si>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Назва бюджетної програми/напряму видатків</t>
  </si>
  <si>
    <t>Назва підпрограми 1/напряму видатків</t>
  </si>
  <si>
    <t>Назва підпрограми 2/напряму видатків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</si>
  <si>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</si>
  <si>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Податок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</si>
  <si>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</si>
  <si>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</si>
  <si>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</si>
  <si>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</si>
  <si>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Акцизний податок з реалізації суб'єктами господарювання роздрібної торгівлі підакцизних товарів</t>
  </si>
  <si>
    <t xml:space="preserve"> 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</si>
  <si>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</si>
  <si>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</si>
  <si>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</si>
  <si>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</si>
  <si>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</si>
  <si>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Земельний податок з юридичних осіб</t>
  </si>
  <si>
    <t>Орендна плата 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</si>
  <si>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</si>
  <si>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</si>
  <si>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</si>
  <si>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</si>
  <si>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</si>
  <si>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</si>
  <si>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Збір за місця для паркування транспортних засобів, сплачений фізичними особами</t>
  </si>
  <si>
    <t>Туристичний збір</t>
  </si>
  <si>
    <t>Туристичний збір,  сплачений юридичними особами</t>
  </si>
  <si>
    <t>Туристичний збір, сплачений фізичними особами</t>
  </si>
  <si>
    <t xml:space="preserve">Єдиний податок 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</si>
  <si>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</si>
  <si>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</si>
  <si>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</si>
  <si>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</si>
  <si>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</si>
  <si>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 вільних коштів місцевих бюджетів</t>
  </si>
  <si>
    <t>Інші надходження</t>
  </si>
  <si>
    <t>Адміністративні штрафи та інші санкції</t>
  </si>
  <si>
    <t>Адміністративні штрафи та інші санкції за порушення законодавства у сфері виробництва та обігу алкогольних напоїв  та тютюнових виробів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</si>
  <si>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</si>
  <si>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власності, в тому числі:</t>
  </si>
  <si>
    <t xml:space="preserve"> - орендна плата за нежитлові приміщення </t>
  </si>
  <si>
    <t>- орендна плата за майнові комплекси</t>
  </si>
  <si>
    <t>- орендна плата окремих конструктивних елементів благоустрою  комунальної власності для розміщення пересувних малих архітектурних форм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</si>
  <si>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</si>
  <si>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</si>
  <si>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</si>
  <si>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</si>
  <si>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</si>
  <si>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Плата за надання інших адміністративних послуг</t>
  </si>
  <si>
    <t>24000000</t>
  </si>
  <si>
    <t>24030000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</si>
  <si>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</si>
  <si>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24060000</t>
  </si>
  <si>
    <t>24060300</t>
  </si>
  <si>
    <t>Інші надходження, в тому числі:</t>
  </si>
  <si>
    <t xml:space="preserve"> </t>
  </si>
  <si>
    <t xml:space="preserve"> - інші надходження</t>
  </si>
  <si>
    <t xml:space="preserve">Надходження коштів пайової участі у розвитку інфраструктури населеного пункту </t>
  </si>
  <si>
    <t>25000000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</si>
  <si>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</si>
  <si>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</si>
  <si>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</si>
  <si>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</si>
  <si>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</si>
  <si>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Кошти від реалізації скарбів, майна, одержаного державою або територіальною громадою 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</si>
  <si>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від реалізації безхазяйного майна, знахідок, спадкового майна, майна, одержаного територіальною громадою  в порядку спадкування чи дарування, а також валютні цінності і грошові кошти, власники яких невідомі</t>
  </si>
  <si>
    <t>31020000</t>
  </si>
  <si>
    <t>Надходження коштів від Державного фонду дорогоцінних металів та дорогоцінного каміння</t>
  </si>
  <si>
    <t>31030000</t>
  </si>
  <si>
    <t>Кошти від відчуження майна, що належить Автономній Республіці Крим, та майна, що перебуває у комунальній власності</t>
  </si>
  <si>
    <t>33000000</t>
  </si>
  <si>
    <t>Кошти від продажу землі і нематеріальних активів</t>
  </si>
  <si>
    <t>33010000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</si>
  <si>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</si>
  <si>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</si>
  <si>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 без врахування міжбюджетних трансфертів</t>
  </si>
  <si>
    <t>40000000</t>
  </si>
  <si>
    <t xml:space="preserve">Офіційні трансферти </t>
  </si>
  <si>
    <t>41030000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</si>
  <si>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</si>
  <si>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</si>
  <si>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Візи:</t>
  </si>
  <si>
    <t xml:space="preserve">Директор департаменту фінансової політики </t>
  </si>
  <si>
    <t>О. Іщук</t>
  </si>
  <si>
    <t>Л. Римар</t>
  </si>
  <si>
    <t>Управління "Секретаріат ради"</t>
  </si>
  <si>
    <t>у тому числі видатки ради</t>
  </si>
  <si>
    <t>Виконавчий комітет Львівської міської ради</t>
  </si>
  <si>
    <t xml:space="preserve"> - видатки на утримання комунальної установи Львівської міської ради "Трудовий архів"</t>
  </si>
  <si>
    <t xml:space="preserve"> - на виконання рішень судів</t>
  </si>
  <si>
    <t>Департамент "Адміністрація міського голови"</t>
  </si>
  <si>
    <t>Управління державної реєстрації</t>
  </si>
  <si>
    <t>Управління охорони історичного середовища</t>
  </si>
  <si>
    <t>Управління з питань надзвичайних ситуацій та цивільного захисту населення</t>
  </si>
  <si>
    <t>Департамент фінансової політики</t>
  </si>
  <si>
    <t>Управління фінансів</t>
  </si>
  <si>
    <t>Реверсна дотація</t>
  </si>
  <si>
    <t>у тому числі на коригування міжбюджетних трансфертів</t>
  </si>
  <si>
    <t>Інші заходи, пов'язані з економічною діяльністю</t>
  </si>
  <si>
    <t>Управління комунальної власності</t>
  </si>
  <si>
    <t>Департамент містобудування</t>
  </si>
  <si>
    <t>Інспекція державного архітектурно-будівельного контролю у м. Львові</t>
  </si>
  <si>
    <t>Департамент житлового господарства та інфраструктури</t>
  </si>
  <si>
    <t>Управління капітального будівництва</t>
  </si>
  <si>
    <t>Департамент гуманітарної політики</t>
  </si>
  <si>
    <t>Управління освіти</t>
  </si>
  <si>
    <t>у тому числі за рахунок освітньої субвенції з Державного бюджету України</t>
  </si>
  <si>
    <t>Управління охорони здоров'я</t>
  </si>
  <si>
    <t>у тому числі за рахунок медичної субвенції з Державного бюджету України</t>
  </si>
  <si>
    <t xml:space="preserve">Управління культури </t>
  </si>
  <si>
    <t>Управління соціального захисту</t>
  </si>
  <si>
    <t>у тому числі на виконання депутатських повноважень</t>
  </si>
  <si>
    <t>Департамент розвитку</t>
  </si>
  <si>
    <t>Управління туризму</t>
  </si>
  <si>
    <t>Галицька районна адміністрація</t>
  </si>
  <si>
    <t>Залізнична районна адміністрація</t>
  </si>
  <si>
    <t>Личаківська районна адміністрація</t>
  </si>
  <si>
    <t>Франківська районна адміністрація</t>
  </si>
  <si>
    <t>Шевченківська районна адміністрація</t>
  </si>
  <si>
    <t>Сихівська районна адміністрація</t>
  </si>
  <si>
    <t>Резервний фонд</t>
  </si>
  <si>
    <t>Директор департаменту фінансової політики</t>
  </si>
  <si>
    <t>Департамент економічного розвитку</t>
  </si>
  <si>
    <t>Управління архітектури та урбаністики</t>
  </si>
  <si>
    <t>Юридичний департамент</t>
  </si>
  <si>
    <t>Управління транспорту</t>
  </si>
  <si>
    <t>Управління молоді та спорту</t>
  </si>
  <si>
    <t>Відділ професійної освіти</t>
  </si>
  <si>
    <t>Управління земельних ресурсів</t>
  </si>
  <si>
    <t>Управління регулювання забудови</t>
  </si>
  <si>
    <t>Управління безпеки міста</t>
  </si>
  <si>
    <t>Управління персоналом</t>
  </si>
  <si>
    <t>Департамент адміністративних послуг</t>
  </si>
  <si>
    <t>Управління адміністрування послуг</t>
  </si>
  <si>
    <t>0180</t>
  </si>
  <si>
    <t>1010</t>
  </si>
  <si>
    <t>1020</t>
  </si>
  <si>
    <t>1030</t>
  </si>
  <si>
    <t>1040</t>
  </si>
  <si>
    <t>1090</t>
  </si>
  <si>
    <t>2010</t>
  </si>
  <si>
    <t>0910</t>
  </si>
  <si>
    <t>0921</t>
  </si>
  <si>
    <t>0922</t>
  </si>
  <si>
    <t>0960</t>
  </si>
  <si>
    <t>0990</t>
  </si>
  <si>
    <t>0930</t>
  </si>
  <si>
    <t>0731</t>
  </si>
  <si>
    <t>0733</t>
  </si>
  <si>
    <t>0721</t>
  </si>
  <si>
    <t>0722</t>
  </si>
  <si>
    <t>0763</t>
  </si>
  <si>
    <t>1070</t>
  </si>
  <si>
    <t>3031</t>
  </si>
  <si>
    <t>3104</t>
  </si>
  <si>
    <t>3132</t>
  </si>
  <si>
    <t>3140</t>
  </si>
  <si>
    <t>3160</t>
  </si>
  <si>
    <t>3105</t>
  </si>
  <si>
    <t>4020</t>
  </si>
  <si>
    <t>0821</t>
  </si>
  <si>
    <t>4030</t>
  </si>
  <si>
    <t>0822</t>
  </si>
  <si>
    <t>4060</t>
  </si>
  <si>
    <t>0824</t>
  </si>
  <si>
    <t>4070</t>
  </si>
  <si>
    <t>0828</t>
  </si>
  <si>
    <t>0823</t>
  </si>
  <si>
    <t>0829</t>
  </si>
  <si>
    <t>0810</t>
  </si>
  <si>
    <t>6010</t>
  </si>
  <si>
    <t>0610</t>
  </si>
  <si>
    <t>0620</t>
  </si>
  <si>
    <t>Компенсаційні виплати на пільговий проїзд автомобільним транспортом окремим категоріям громадян</t>
  </si>
  <si>
    <t>Компенсаційні виплати на пільговий проїзд електротранспортом окремим категоріям громадян</t>
  </si>
  <si>
    <t>0830</t>
  </si>
  <si>
    <t>8600</t>
  </si>
  <si>
    <t>0133</t>
  </si>
  <si>
    <t>0421</t>
  </si>
  <si>
    <t>0470</t>
  </si>
  <si>
    <t>0320</t>
  </si>
  <si>
    <t>0540</t>
  </si>
  <si>
    <t>0443</t>
  </si>
  <si>
    <t>0456</t>
  </si>
  <si>
    <t>1150</t>
  </si>
  <si>
    <t>0520</t>
  </si>
  <si>
    <t>Керівництво і управління у сфері забезпечення діяльності депутатського корпусу Львівської міської ради</t>
  </si>
  <si>
    <t>Керівництво і управління у сфері забезпечення діяльності виконавчих органів Львівської міської ради</t>
  </si>
  <si>
    <t>Керівництво і управління у сфері надання інформаційних та адміністративних послуг</t>
  </si>
  <si>
    <t>Керівництво і управління у сфері адміністрування послуг</t>
  </si>
  <si>
    <t>Керівництво і управління у сфері організації правової роботи у Львівській міській раді та її виконавчих органах</t>
  </si>
  <si>
    <t>Керівництво і управління у сфері державної реєстрації</t>
  </si>
  <si>
    <t>Керівництво і управління у сфері реалізації кадрової стратегії Львівської міської ради</t>
  </si>
  <si>
    <t>Керівництво і управління у сфері забезпечення безпеки міста</t>
  </si>
  <si>
    <t>Керівництво і управління у сфері реалізації інформаційної та внутрішньої політики Львівської міської ради</t>
  </si>
  <si>
    <t>Керівництво і управління у сфері здійснення заходів цивільного захисту та запобігання виникненню надзвичайних ситуацій</t>
  </si>
  <si>
    <t>Керівництво і управління у сфері охорони культурної спадщини</t>
  </si>
  <si>
    <t>Керівництво і управління у сфері державного архітектурно-будівельного контролю</t>
  </si>
  <si>
    <t>Керівництво і управління у сфері реалізації фінансової політики при виконанні повноважень органами місцевого самоврядування</t>
  </si>
  <si>
    <t>Керівництво і управління у сфері складання та виконання місцевого бюджету</t>
  </si>
  <si>
    <t>Керівництво і управління у сфері економіки</t>
  </si>
  <si>
    <t>Керівництво і управління у сфері комунальної власності</t>
  </si>
  <si>
    <t>Керівництво і управління у сфері містобудування</t>
  </si>
  <si>
    <t>Керівництво і управління у сфері архітектури та урбаністики</t>
  </si>
  <si>
    <t>Керівництво і управління у сфері регулювання забудови</t>
  </si>
  <si>
    <t>Керівництво і управління у сфері земельних відносин і організації землеустрою</t>
  </si>
  <si>
    <t>Керівництво і управління у сфері гуманітарної політики</t>
  </si>
  <si>
    <t>Керівництво і управління у сфері освіти</t>
  </si>
  <si>
    <t>Керівництво і управління у сфері професійної освіти</t>
  </si>
  <si>
    <t>Керівництво і управління у сфері охорони здоров'я</t>
  </si>
  <si>
    <t>Керівництво і управління у сфері культури</t>
  </si>
  <si>
    <t xml:space="preserve">Керівництво і управління у сфері молодіжної та спортивної політики </t>
  </si>
  <si>
    <t>Керівництво і управління у сфері соціального захисту населення</t>
  </si>
  <si>
    <t>Керівництво і управління у сфері інформатизації та аналітичного забезпечення</t>
  </si>
  <si>
    <t>Керівництво і управління у сфері туризму</t>
  </si>
  <si>
    <t>Керівництво і управління у сфері повноважень, делегованих Львівською міською радою на території району</t>
  </si>
  <si>
    <t>Керівництво і управління у сфері виконання функцій замовника будівництва, ремонту та реконструкції</t>
  </si>
  <si>
    <t>Сприяння розвитку малого та середнього підприємництва</t>
  </si>
  <si>
    <t>Збереження природно-заповідного фонду</t>
  </si>
  <si>
    <t>Заходи з енергозбереження</t>
  </si>
  <si>
    <t>Заходи державної політики з питань дітей та їх соціального захисту</t>
  </si>
  <si>
    <t>3112</t>
  </si>
  <si>
    <t>Надання загальної середньої освіти вечiрнiми (змінними) школами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</si>
  <si>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</si>
  <si>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Надання позашкільної освіти позашкільними закладами освіти, заходи із позашкільної роботи з дітьми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</si>
  <si>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</si>
  <si>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</si>
  <si>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Лікарсько-акушерська допомога  вагітним, породіллям та новонародженим</t>
  </si>
  <si>
    <t>Амбулаторно-поліклінічна допомога населенню</t>
  </si>
  <si>
    <t>Надання пільг окремим категоріям громадян з оплати послуг зв'язку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</si>
  <si>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</si>
  <si>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</si>
  <si>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Надання реабілітаційних послуг інвалідам та дітям-інвалідам</t>
  </si>
  <si>
    <t>7610</t>
  </si>
  <si>
    <t>0511</t>
  </si>
  <si>
    <t>9110</t>
  </si>
  <si>
    <t>1113140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</si>
  <si>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</si>
  <si>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осіб-підприємців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</si>
  <si>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</si>
  <si>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та фізичних осіб-підприємців, а також плата за надання інших платних послуг, пов'язаних з державною реєстрацією речових прав на нерухоме майно та їх обтяжень і державною реєстрацією юридичних та фізичних осіб-підприємців</t>
  </si>
  <si>
    <t>(тис. грн.)</t>
  </si>
  <si>
    <t>16=5+10</t>
  </si>
  <si>
    <t>0800000</t>
  </si>
  <si>
    <t>Надання пiльгового довгострокового кредиту громадянам на будiвництво (реконструкцiю) та придбання житла - молодіжне будівництво</t>
  </si>
  <si>
    <t>Надання інших внутрішніх кредитів</t>
  </si>
  <si>
    <t>Повернення інших внутрішніх кредитів</t>
  </si>
  <si>
    <t>Програма сприяння створенню та забезпечення функціонування об'єднань співвласників багатоквартирних будинків у м. Львові</t>
  </si>
  <si>
    <t>Програма реформування та розвитку житлово-комунального господарства м. Львова</t>
  </si>
  <si>
    <t>Програма регулювання чисельності безпритульних тварин у м. Львові на 2015-2020 роки</t>
  </si>
  <si>
    <t>Програма влаштування міської новорічної ялинки у м. Львові</t>
  </si>
  <si>
    <t>Міська цільова програма приведення до санітарного стану житла, яке належить на праві власності або користування дітям-сиротам, дітям, позбавленим батьківського піклування, та особам з їх числа, на період 2014-2020 років</t>
  </si>
  <si>
    <t>4500000</t>
  </si>
  <si>
    <t>1000000</t>
  </si>
  <si>
    <t>1500000</t>
  </si>
  <si>
    <t>0810000</t>
  </si>
  <si>
    <t>4510000</t>
  </si>
  <si>
    <t>1010000</t>
  </si>
  <si>
    <t>1510000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</si>
  <si>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</si>
  <si>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надання фінансової підтримки громадським організаціям на реалізацію соціально-культурних проектів</t>
  </si>
  <si>
    <t>Програма висвітлення діяльності міської ради, її виконавчих органів, посадових осіб та депутатів у засобах масової інформації</t>
  </si>
  <si>
    <t>Програма організації зовнішніх зв'язків Львівської міської ради</t>
  </si>
  <si>
    <t>Програма "Львівська інтегрована система обробки інформації"</t>
  </si>
  <si>
    <t xml:space="preserve">Програма підтримки та розвитку КП "Редакція газети Львівської міської ради "Ратуша" </t>
  </si>
  <si>
    <t xml:space="preserve">Міська загальноукраїнська та міжнародна програма промоції </t>
  </si>
  <si>
    <t>Програма підготовки та реалізації грантових проектів з залученням коштів Європейського Союзу</t>
  </si>
  <si>
    <t>Керівництво і управління у сфері транспортного господарства</t>
  </si>
  <si>
    <t>Керівництво і управління у сфері житлово-комунального господарства</t>
  </si>
  <si>
    <t>Програма організації підтримки і реалізації стратегічних ініціатив та підготовки проектів розвитку міста Львова на 2017-2019 роки</t>
  </si>
  <si>
    <t xml:space="preserve">Програма сприяння розвитку підприємництва у м. Львові </t>
  </si>
  <si>
    <t xml:space="preserve">Програма сприяння залученню інвестицій до міста Львова </t>
  </si>
  <si>
    <t>Програма підтримки заходів з енергозбереження</t>
  </si>
  <si>
    <t>Програма з оздоровлення та відпочинку дітей</t>
  </si>
  <si>
    <t>Комплексна програма соціальної підтримки окремих категорій громадян м. Львова в частині надання допомог, пільг з послуг зв'язку та компенсаційних виплат</t>
  </si>
  <si>
    <t>Комплексна програма соціальної підтримки окремих категорій громадян м.Львова в частині проведення централізованих заходів соціального спрямування та реалізації соціально-культурних проектів</t>
  </si>
  <si>
    <t>Програма про захист інтересів учасників антитерористичної операції</t>
  </si>
  <si>
    <t>Комплексна програма соціальної підтримки окремих категорій громадян м.Львова в частині надання пільг на оплату житлово-комунальних послуг, муніципальних субсидій, погашення заборгованості за житлово-комунальні послуги дітям-сиротам та дітям, позбавленим батьківського піклування</t>
  </si>
  <si>
    <t>Комплексна програма соціальної підтримки окремих категорій громадян м. Львова в частині забезпечення функціонування закладів соціального спрямування</t>
  </si>
  <si>
    <t>Програма розвитку туристичної галузі міста</t>
  </si>
  <si>
    <t>Програма підтримки закладів приватної форми власності, що здійснюють опіку і піклування над дітьми-сиротами, дітьми, позбавленими батьківського піклування, та дітьми з сімей, які опинилися у складних життєвих обставинах, на період 2017-2020 років</t>
  </si>
  <si>
    <t xml:space="preserve"> - заходи, пов'язані з проведенням приватизації комунального майна та наданням в оренду нежитлових приміщень</t>
  </si>
  <si>
    <t>4112</t>
  </si>
  <si>
    <t>Інші заходи у сфері електротранспорту</t>
  </si>
  <si>
    <t>Кошти, що передаються із загального фонду бюджету до бюджету розвитку (спеціального фонду) </t>
  </si>
  <si>
    <t>Фінансування бюджету за типом кредитора</t>
  </si>
  <si>
    <t>Внутрішнє фінансування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</si>
  <si>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</si>
  <si>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</si>
  <si>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Фінансування бюджету за типом боргового зобов'язання</t>
  </si>
  <si>
    <t>Разом коштів, отриманих з усіх джерел фінансування бюджету за типом боргового зобов'язання</t>
  </si>
  <si>
    <t>3400000</t>
  </si>
  <si>
    <t>3410000</t>
  </si>
  <si>
    <t>3300000</t>
  </si>
  <si>
    <t>3310000</t>
  </si>
  <si>
    <t>4600000</t>
  </si>
  <si>
    <t>4610000</t>
  </si>
  <si>
    <t>Програма цифрового перетворення міста Львова на 2016-2020 роки</t>
  </si>
  <si>
    <t>Програма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та електротранспортом м. Львова</t>
  </si>
  <si>
    <t>Внески до статутного капіталу суб'єктів господарювання</t>
  </si>
  <si>
    <t>На початок періоду</t>
  </si>
  <si>
    <t>На кінець періоду</t>
  </si>
  <si>
    <t>1100000</t>
  </si>
  <si>
    <t>1110000</t>
  </si>
  <si>
    <t>Комплексна програма соціальної підтримки окремих категорій громадян м. Львова в частині надання фінансової підтримки громадських організацій інвалідів і ветеранів</t>
  </si>
  <si>
    <t>Комплексна програма  підтримки учасників антитерористичної операції та членів їх сімей- мешканців м. Львова</t>
  </si>
  <si>
    <t>Малехівська сільська рада</t>
  </si>
  <si>
    <t>Грибовицька сільська рада</t>
  </si>
  <si>
    <t>Програма соціального захисту  внутрішньо переміщених осіб</t>
  </si>
  <si>
    <t>Програма соціального захисту дітей рятувальників, які загинули під час ліквідації пожежі на сміттєзвалищі, що розташоване поблизу с. Великі Грибовичі</t>
  </si>
  <si>
    <t xml:space="preserve">Комплексна програма підтримки учасників антитерористичної операції та членів їхніх сімей - мешканців м.Львова в частині надання одноразової матеріальної допомоги </t>
  </si>
  <si>
    <t xml:space="preserve">Програма забезпечення, реалізації та створення умов для здійснення права безоплатної передачі громадянам квартир (будинків), житлових приміщень у гуртожитках на 2016-2018 роки </t>
  </si>
  <si>
    <t>Програма навчання та підготовки посадових осіб Львівської міської ради</t>
  </si>
  <si>
    <t>Державний бюджет України</t>
  </si>
  <si>
    <t>Реверсна дотація з міського бюджету м. Львова</t>
  </si>
  <si>
    <t xml:space="preserve">Субвенції з міського бюджету </t>
  </si>
  <si>
    <t xml:space="preserve">Директор департаменту фінансової </t>
  </si>
  <si>
    <t>політики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</si>
  <si>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</si>
  <si>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</si>
  <si>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</si>
  <si>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</si>
  <si>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Довгострокові зобов'язання</t>
  </si>
  <si>
    <t xml:space="preserve">Програма підтримки установ дитячо-юнацьких молодіжних клубів м. Львова </t>
  </si>
  <si>
    <t>Фінансова підтримка дитячо-юнацьких спортивних шкіл фізкультурно-спортивних товариств</t>
  </si>
  <si>
    <t>0160</t>
  </si>
  <si>
    <t>3410160</t>
  </si>
  <si>
    <t>3310160</t>
  </si>
  <si>
    <t>0810160</t>
  </si>
  <si>
    <t>4610160</t>
  </si>
  <si>
    <t>1010160</t>
  </si>
  <si>
    <t>1110160</t>
  </si>
  <si>
    <t>1510160</t>
  </si>
  <si>
    <t>В. о. заступника директора департаменту</t>
  </si>
  <si>
    <t>фінансової політики - начальника управління фінансів</t>
  </si>
  <si>
    <t>1110</t>
  </si>
  <si>
    <t>Надання дошкільної освіти</t>
  </si>
  <si>
    <t>3600000</t>
  </si>
  <si>
    <t>3610000</t>
  </si>
  <si>
    <t>3610160</t>
  </si>
  <si>
    <t>2900000</t>
  </si>
  <si>
    <t>2910000</t>
  </si>
  <si>
    <t>2910160</t>
  </si>
  <si>
    <t>2700000</t>
  </si>
  <si>
    <t>2710000</t>
  </si>
  <si>
    <t>2710160</t>
  </si>
  <si>
    <t>1800000</t>
  </si>
  <si>
    <t>1810000</t>
  </si>
  <si>
    <t>1810160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</si>
  <si>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</si>
  <si>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</si>
  <si>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</si>
  <si>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3032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</si>
  <si>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</si>
  <si>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</si>
  <si>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</si>
  <si>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</si>
  <si>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</si>
  <si>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 для сім’ї, дітей та молоді</t>
  </si>
  <si>
    <t>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</si>
  <si>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3161</t>
  </si>
  <si>
    <t>3170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</si>
  <si>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</si>
  <si>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3180</t>
  </si>
  <si>
    <t>Соціальний захист ветеранів війни та праці</t>
  </si>
  <si>
    <t>3182</t>
  </si>
  <si>
    <t>3230</t>
  </si>
  <si>
    <t>Інші  заклади та заходи</t>
  </si>
  <si>
    <t>3130</t>
  </si>
  <si>
    <t>Реалізація державної політики у молодіжній сфері</t>
  </si>
  <si>
    <t>1113132</t>
  </si>
  <si>
    <t>Утримання клубів для підлітків за місцем проживання</t>
  </si>
  <si>
    <t>1113133</t>
  </si>
  <si>
    <t>3133</t>
  </si>
  <si>
    <t>Інші заходи та заклади молодіжної політики</t>
  </si>
  <si>
    <t>3110</t>
  </si>
  <si>
    <t>Заклади і заходи з питань дітей та їх соціального захисту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</si>
  <si>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</si>
  <si>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1100</t>
  </si>
  <si>
    <t>Методичне забезпечення діяльності навчальних закладів</t>
  </si>
  <si>
    <t>1160</t>
  </si>
  <si>
    <t>0710000</t>
  </si>
  <si>
    <t>0710160</t>
  </si>
  <si>
    <t>0712010</t>
  </si>
  <si>
    <t>2030</t>
  </si>
  <si>
    <t>0712030</t>
  </si>
  <si>
    <t>0712080</t>
  </si>
  <si>
    <t>2080</t>
  </si>
  <si>
    <t>0712150</t>
  </si>
  <si>
    <t>2150</t>
  </si>
  <si>
    <t>0712100</t>
  </si>
  <si>
    <t>2100</t>
  </si>
  <si>
    <t>Інші програми, заклади та заходи у сфері охорони здоров’я</t>
  </si>
  <si>
    <t>1014010</t>
  </si>
  <si>
    <t>4010</t>
  </si>
  <si>
    <t>Фінансова підтримка театрів</t>
  </si>
  <si>
    <t>1014020</t>
  </si>
  <si>
    <t>Фінансова підтримка філармоній, художніх і музичних колективів, ансамблів, концертних та циркових організацій</t>
  </si>
  <si>
    <t>1014030</t>
  </si>
  <si>
    <t>4040</t>
  </si>
  <si>
    <t>1014060</t>
  </si>
  <si>
    <t>1011100</t>
  </si>
  <si>
    <t>1014070</t>
  </si>
  <si>
    <t>Фінансова підтримка кінематографії</t>
  </si>
  <si>
    <t>1014080</t>
  </si>
  <si>
    <t>4080</t>
  </si>
  <si>
    <t>Інші заклади та заходи в галузі культури і мистецтва</t>
  </si>
  <si>
    <t>5031</t>
  </si>
  <si>
    <t>5030</t>
  </si>
  <si>
    <t>Розвиток дитячо-юнацького та резервного спорту</t>
  </si>
  <si>
    <t>Фінансування міського бюджету м. Львова  на 2018 рік</t>
  </si>
  <si>
    <t>Доходи міського бюджету м. Львова на 2018 рік</t>
  </si>
  <si>
    <t>Повернення кредитів до міського бюджету м. Львова та розподіл надання кредитів 
з міського бюджету м. Львова в 2018 році</t>
  </si>
  <si>
    <t>Міжбюджетні трансферти  з міського бюджету м. Львова місцевим/державному бюджетам  на 2018 рік</t>
  </si>
  <si>
    <t>Перелік об’єктів, видатки на які у 2018 році будуть проводитися за рахунок коштів бюджету розвитку міського бюджету м. Львова</t>
  </si>
  <si>
    <t xml:space="preserve">Перелік місцевих (регіональних) програм, які фінансуватимуться за рахунок коштів
міського бюджету м. Львова у 2018 році
</t>
  </si>
  <si>
    <t>3700000</t>
  </si>
  <si>
    <t>3710000</t>
  </si>
  <si>
    <t>3716013</t>
  </si>
  <si>
    <t>6013</t>
  </si>
  <si>
    <t>Забезпечення діяльності водопровідно-каналізаційного господарства</t>
  </si>
  <si>
    <t>3717426</t>
  </si>
  <si>
    <t>7426</t>
  </si>
  <si>
    <t>0453</t>
  </si>
  <si>
    <t>3717440</t>
  </si>
  <si>
    <t xml:space="preserve">Утримання та розвиток транспортної інфраструктури </t>
  </si>
  <si>
    <t>Забезпечення діяльності з виробництва, транспортування, постачання теплової енергії</t>
  </si>
  <si>
    <t>8881</t>
  </si>
  <si>
    <r>
      <t>Код програмної класифікації видатків та кредитування місцевих бюджетів</t>
    </r>
    <r>
      <rPr>
        <vertAlign val="superscript"/>
        <sz val="8"/>
        <rFont val="Arial"/>
        <family val="2"/>
        <charset val="204"/>
      </rPr>
      <t>1</t>
    </r>
  </si>
  <si>
    <r>
      <t>Код ТПКВКМБ /
ТКВКБМС</t>
    </r>
    <r>
      <rPr>
        <vertAlign val="superscript"/>
        <sz val="8"/>
        <rFont val="Arial"/>
        <family val="2"/>
        <charset val="204"/>
      </rPr>
      <t>2</t>
    </r>
  </si>
  <si>
    <r>
      <t>Код ФКВКБ</t>
    </r>
    <r>
      <rPr>
        <vertAlign val="superscript"/>
        <sz val="8"/>
        <rFont val="Arial"/>
        <family val="2"/>
        <charset val="204"/>
      </rPr>
      <t>3</t>
    </r>
  </si>
  <si>
    <t>Субвенція із загального фонду на оздоровлення дітей</t>
  </si>
  <si>
    <t>Субвенція із загального фонду обласному бюджету</t>
  </si>
  <si>
    <t>Обласний бюджет Львівської області</t>
  </si>
  <si>
    <t>7670</t>
  </si>
  <si>
    <r>
      <t>Код програмної класифікації видатків та кредитування місцевих бюджетів</t>
    </r>
    <r>
      <rPr>
        <b/>
        <vertAlign val="superscript"/>
        <sz val="10"/>
        <rFont val="Arial"/>
        <family val="2"/>
        <charset val="204"/>
      </rPr>
      <t>2</t>
    </r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</si>
  <si>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</si>
  <si>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8410</t>
  </si>
  <si>
    <t>Фінансова підтримка засобів масової інформації</t>
  </si>
  <si>
    <t>1018410</t>
  </si>
  <si>
    <t>7130</t>
  </si>
  <si>
    <t>Здійснення заходів із землеустрою</t>
  </si>
  <si>
    <t>3617130</t>
  </si>
  <si>
    <t>6030</t>
  </si>
  <si>
    <t>Утримання та ефективна експлуатація об'єктів житлово-комунального господарства</t>
  </si>
  <si>
    <t>1115031</t>
  </si>
  <si>
    <t>3033</t>
  </si>
  <si>
    <t>3036</t>
  </si>
  <si>
    <t>9770</t>
  </si>
  <si>
    <t>Інші субвенції з місцевого бюджету</t>
  </si>
  <si>
    <t>Обслуговування місцевого боргу</t>
  </si>
  <si>
    <t>6084</t>
  </si>
  <si>
    <t>Витрати, пов'язані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</si>
  <si>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7440</t>
  </si>
  <si>
    <t>8110</t>
  </si>
  <si>
    <t>Заходи запобігання та ліквідації надзвичайних ситуацій та наслідків стихійного лиха</t>
  </si>
  <si>
    <t>7640</t>
  </si>
  <si>
    <t>8320</t>
  </si>
  <si>
    <t>8330</t>
  </si>
  <si>
    <t>Інша діяльність у сфері екології та охорони природних ресурсів</t>
  </si>
  <si>
    <t>Надання кредитів підприємствам, організаціям, установам</t>
  </si>
  <si>
    <t>Повернення кредиту</t>
  </si>
  <si>
    <t xml:space="preserve">Надання  кредиту </t>
  </si>
  <si>
    <t xml:space="preserve">Надання інших внутрішніх кредитів </t>
  </si>
  <si>
    <t>Інші програми, заклади та заходи у сфері освіти</t>
  </si>
  <si>
    <t>0600000</t>
  </si>
  <si>
    <t>0610000</t>
  </si>
  <si>
    <t>0610160</t>
  </si>
  <si>
    <t>0611110</t>
  </si>
  <si>
    <t>Підготовка кадрів професійно-технічними закладами та іншими закладами освіти</t>
  </si>
  <si>
    <t>5041</t>
  </si>
  <si>
    <t>Утримання та фінансова підтримка спортивних споруд</t>
  </si>
  <si>
    <t>1115041</t>
  </si>
  <si>
    <t>1115040</t>
  </si>
  <si>
    <t>5040</t>
  </si>
  <si>
    <t>Підтримка і розвиток спортивної інфраструтури</t>
  </si>
  <si>
    <t>1115060</t>
  </si>
  <si>
    <t>5060</t>
  </si>
  <si>
    <t>1115062</t>
  </si>
  <si>
    <t>5062</t>
  </si>
  <si>
    <t>0611010</t>
  </si>
  <si>
    <t>0611020</t>
  </si>
  <si>
    <t>0611030</t>
  </si>
  <si>
    <t>0611040</t>
  </si>
  <si>
    <t>0611090</t>
  </si>
  <si>
    <t>0611150</t>
  </si>
  <si>
    <t>0611160</t>
  </si>
  <si>
    <t>0613220</t>
  </si>
  <si>
    <t>0615030</t>
  </si>
  <si>
    <t>0615031</t>
  </si>
  <si>
    <t>0100000</t>
  </si>
  <si>
    <t>0110000</t>
  </si>
  <si>
    <t>0110160</t>
  </si>
  <si>
    <t>0200000</t>
  </si>
  <si>
    <t>0210000</t>
  </si>
  <si>
    <t>0210160</t>
  </si>
  <si>
    <t>2200000</t>
  </si>
  <si>
    <t>2210000</t>
  </si>
  <si>
    <t>2210160</t>
  </si>
  <si>
    <t>2300000</t>
  </si>
  <si>
    <t>2310000</t>
  </si>
  <si>
    <t>2310160</t>
  </si>
  <si>
    <t>1700000</t>
  </si>
  <si>
    <t>1710000</t>
  </si>
  <si>
    <t>1710160</t>
  </si>
  <si>
    <t>3710160</t>
  </si>
  <si>
    <t>3718600</t>
  </si>
  <si>
    <t>3719770</t>
  </si>
  <si>
    <t>3719110</t>
  </si>
  <si>
    <t>3110000</t>
  </si>
  <si>
    <t>3110160</t>
  </si>
  <si>
    <t>0216030</t>
  </si>
  <si>
    <t>0214080</t>
  </si>
  <si>
    <t>0218320</t>
  </si>
  <si>
    <t>0218330</t>
  </si>
  <si>
    <t>1600000</t>
  </si>
  <si>
    <t>1610000</t>
  </si>
  <si>
    <t>1610160</t>
  </si>
  <si>
    <t>1200000</t>
  </si>
  <si>
    <t>1210000</t>
  </si>
  <si>
    <t>1210160</t>
  </si>
  <si>
    <t>1216010</t>
  </si>
  <si>
    <t>1216013</t>
  </si>
  <si>
    <t>1217440</t>
  </si>
  <si>
    <t>1217640</t>
  </si>
  <si>
    <t>1217670</t>
  </si>
  <si>
    <t>1218110</t>
  </si>
  <si>
    <t>1216084</t>
  </si>
  <si>
    <t>1900000</t>
  </si>
  <si>
    <t>1910000</t>
  </si>
  <si>
    <t>1910160</t>
  </si>
  <si>
    <t>1913033</t>
  </si>
  <si>
    <t>1913036</t>
  </si>
  <si>
    <t>1400000</t>
  </si>
  <si>
    <t>1410000</t>
  </si>
  <si>
    <t>1410160</t>
  </si>
  <si>
    <t>Департамент з питань поводження з відходами</t>
  </si>
  <si>
    <t>Керівництво і управління у сфері поводження з відходами</t>
  </si>
  <si>
    <t>0213110</t>
  </si>
  <si>
    <t>0213112</t>
  </si>
  <si>
    <t>0813030</t>
  </si>
  <si>
    <t>0813031</t>
  </si>
  <si>
    <t>0813032</t>
  </si>
  <si>
    <t>0813100</t>
  </si>
  <si>
    <t>0813104</t>
  </si>
  <si>
    <t>0813105</t>
  </si>
  <si>
    <t>0813120</t>
  </si>
  <si>
    <t>0813121</t>
  </si>
  <si>
    <t>0813160</t>
  </si>
  <si>
    <t>0813161</t>
  </si>
  <si>
    <t>0813170</t>
  </si>
  <si>
    <t>0813180</t>
  </si>
  <si>
    <t>0813182</t>
  </si>
  <si>
    <t>0813230</t>
  </si>
  <si>
    <t>2600000</t>
  </si>
  <si>
    <t>2610000</t>
  </si>
  <si>
    <t>2610160</t>
  </si>
  <si>
    <t>4100000</t>
  </si>
  <si>
    <t>4110000</t>
  </si>
  <si>
    <t>4110160</t>
  </si>
  <si>
    <t>4116010</t>
  </si>
  <si>
    <t>4200000</t>
  </si>
  <si>
    <t>4210000</t>
  </si>
  <si>
    <t>4210160</t>
  </si>
  <si>
    <t>4216010</t>
  </si>
  <si>
    <t>4300000</t>
  </si>
  <si>
    <t>4310000</t>
  </si>
  <si>
    <t>4310160</t>
  </si>
  <si>
    <t>4316010</t>
  </si>
  <si>
    <t>4400000</t>
  </si>
  <si>
    <t>4410000</t>
  </si>
  <si>
    <t>4410160</t>
  </si>
  <si>
    <t>4416010</t>
  </si>
  <si>
    <t>4510160</t>
  </si>
  <si>
    <t>4516010</t>
  </si>
  <si>
    <t>4616010</t>
  </si>
  <si>
    <t>3710180</t>
  </si>
  <si>
    <t>Інша діяльність у сфері державного управління</t>
  </si>
  <si>
    <t>0210180</t>
  </si>
  <si>
    <t>2000000</t>
  </si>
  <si>
    <t>2010000</t>
  </si>
  <si>
    <t>2010160</t>
  </si>
  <si>
    <t>2010180</t>
  </si>
  <si>
    <t xml:space="preserve">Забезпечення належних умов для виховання та розвитку дітей-сиріт і дітей, позбавлених батьківського піклування у дитячих будинках </t>
  </si>
  <si>
    <t>Пільгові довгострокові кредити молодим сім'ям та одиноким молодим громадян на будівництво/придбання житла та їх повернення</t>
  </si>
  <si>
    <t>0218820</t>
  </si>
  <si>
    <t>0218822</t>
  </si>
  <si>
    <t>0611060</t>
  </si>
  <si>
    <t>3220</t>
  </si>
  <si>
    <t>Забезпечення належних умов для виховання та розвитку дітей-сиріт і дітей, позбавлених батьківського піклування у дитячих будинках сімейного типу, прийомних сім'ях, в сім'ях патронатного вихователя, надання допомоги дітям сиротам та дітям, позбавленим батькіського піклування, яким виповнюється 18 років</t>
  </si>
  <si>
    <t>0218310</t>
  </si>
  <si>
    <t>8310</t>
  </si>
  <si>
    <t>0218311</t>
  </si>
  <si>
    <t>8311</t>
  </si>
  <si>
    <t>3618320</t>
  </si>
  <si>
    <t>0618330</t>
  </si>
  <si>
    <t>2717610</t>
  </si>
  <si>
    <t>7693</t>
  </si>
  <si>
    <t>2717693</t>
  </si>
  <si>
    <t>3117693</t>
  </si>
  <si>
    <t>3100000</t>
  </si>
  <si>
    <t xml:space="preserve">Розвиток готельного господарства та туризму </t>
  </si>
  <si>
    <t>Реалізація програм і заходів в галузі туризму та курортів</t>
  </si>
  <si>
    <t>7620</t>
  </si>
  <si>
    <t>2617620</t>
  </si>
  <si>
    <t>7622</t>
  </si>
  <si>
    <t>2617622</t>
  </si>
  <si>
    <t>7340</t>
  </si>
  <si>
    <t>Проектування, реставрація та охорона пам'яток архітектури</t>
  </si>
  <si>
    <t>1917670</t>
  </si>
  <si>
    <t>1217300</t>
  </si>
  <si>
    <t>Будівництво та регіональний розвиток</t>
  </si>
  <si>
    <t>1217380</t>
  </si>
  <si>
    <t>7380</t>
  </si>
  <si>
    <t>Реалізація інших заходів щодо соціально-економічного розвитку територій</t>
  </si>
  <si>
    <t>Нерозподілені видатки</t>
  </si>
  <si>
    <t>7680</t>
  </si>
  <si>
    <t>Членські внески до асоціацій органів місцевого самоврядування</t>
  </si>
  <si>
    <t>3717680</t>
  </si>
  <si>
    <t>2310180</t>
  </si>
  <si>
    <t>0217680</t>
  </si>
  <si>
    <t>Охорона та раціональне використання природних ресурсів</t>
  </si>
  <si>
    <t>0213220</t>
  </si>
  <si>
    <t>Забезпечення належних умов для виховання та розвитку дітей-сиріт і дітей, позбавлених батьківського піклування у дитячих будинках сімейного типу, прийомних сім'ях, в сім'ях патронатного вихователя, надання допомоги дітям сиротам та дітям, позбавленим батьківського піклування, яким виповнюється 18 років</t>
  </si>
  <si>
    <t xml:space="preserve"> - видатки на виконання рішень судів</t>
  </si>
  <si>
    <t>Програма популяризації громадського бюджету м.Львова та інших механізмів участі мешканців у місцевому самоврядуванні на 2017-2020 роки</t>
  </si>
  <si>
    <t>Програма "Стратегія поводження з твердими побутовими відходами у м. Львові на 2017-2019 рр."</t>
  </si>
  <si>
    <t>Програма національно-патріотичного виховання дітей та молоді на 2017-2020 роки</t>
  </si>
  <si>
    <t>Комплексна екологічна програма на 2017-2022 роки для міста Львова</t>
  </si>
  <si>
    <t xml:space="preserve">Програма утримання парків м. Львова </t>
  </si>
  <si>
    <t>Програма організації і проведення громадських та інших робіт тимчасового характеру у м. Львові</t>
  </si>
  <si>
    <t xml:space="preserve">Програма розвитку кінематографії у м. Львові </t>
  </si>
  <si>
    <t>Програма вдосконалення системи управління, ремонту та обслуговування житлового фонду м.Львова</t>
  </si>
  <si>
    <t>Програма комплексних заходів з поточного утримання об'єктів благоустрою м.Львова</t>
  </si>
  <si>
    <t>0218340</t>
  </si>
  <si>
    <t>8340</t>
  </si>
  <si>
    <t>Природоохоронні заходи за рахунок цільових фондів</t>
  </si>
  <si>
    <t>0718340</t>
  </si>
  <si>
    <t>3618340</t>
  </si>
  <si>
    <t>у тому числі на впорядкування умов оплати праці працівників виконавчих органів влади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</si>
  <si>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</si>
  <si>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</si>
  <si>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</si>
  <si>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</si>
  <si>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 у статутних капіталах яких є державна або комунальна власність</t>
  </si>
  <si>
    <t>22090400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</si>
  <si>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</si>
  <si>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 - плата за  тимчасове користування місцями для розміщення зовнішньої реклами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</si>
  <si>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грунтового покриву (родючого шару грунту) без спеціального дозволу; відшкодування збитків за погіршення якості грунтового покриву тощо та за неодержання доходів у зв’язку з тимчасовим невикористанням земельних ділянок</t>
  </si>
  <si>
    <t xml:space="preserve"> - Нерозподілені видатки</t>
  </si>
  <si>
    <t>8700</t>
  </si>
  <si>
    <t>Програма надання фінансової підтримки громадським організаціям на реалізацію соціально-культурних проектів "Зробимо Львів кращим"</t>
  </si>
  <si>
    <t>Програма "Успішний вчитель"</t>
  </si>
  <si>
    <t>Програма надання фінансової пітримки дошкільним навчальним та загальноосвітнім навчальним закладам м. Львова приватної форми навчання</t>
  </si>
  <si>
    <t>Програма підтримки обдарованої молоді м. Львова</t>
  </si>
  <si>
    <t>Програма надання стипендій талановитим студентам Національного університету "Львівська політехніка"</t>
  </si>
  <si>
    <t>Програма розвитку шахів у загальноосвітніх навчальних закладах м. Львова на 2017-2020 роки</t>
  </si>
  <si>
    <t>управління</t>
  </si>
  <si>
    <t>освіта</t>
  </si>
  <si>
    <t>ох.здор</t>
  </si>
  <si>
    <t>соц.зах</t>
  </si>
  <si>
    <t>культ</t>
  </si>
  <si>
    <t>фізкул</t>
  </si>
  <si>
    <t>ПТУ</t>
  </si>
  <si>
    <t>інші</t>
  </si>
  <si>
    <t>1617340</t>
  </si>
  <si>
    <t>1817340</t>
  </si>
  <si>
    <t>0210170</t>
  </si>
  <si>
    <t>0131</t>
  </si>
  <si>
    <t>Підвищення кваліфікації депутатів місцевих рад та посадових осіб місцевого самоврядуванняї</t>
  </si>
  <si>
    <t>Внески до статутного капіталу ЛМКП "Львівводоканал"</t>
  </si>
  <si>
    <t>Внески до статутного капіталу ЛКП "Львівавтодор"</t>
  </si>
  <si>
    <t>Внески до статутного капіталу ЛМКП "Львівтеплоенерго"</t>
  </si>
  <si>
    <t>Внески до статутного капіталу ЛКП "Львівелектротранс"</t>
  </si>
  <si>
    <t>Інші заклади та заходи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</si>
  <si>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</si>
  <si>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r>
      <t>Код ТПКВКМБ /
ТКВКБМС</t>
    </r>
    <r>
      <rPr>
        <b/>
        <vertAlign val="superscript"/>
        <sz val="12"/>
        <rFont val="Arial"/>
        <family val="2"/>
        <charset val="204"/>
      </rPr>
      <t>3</t>
    </r>
  </si>
  <si>
    <r>
      <t>Код ФКВКБ</t>
    </r>
    <r>
      <rPr>
        <b/>
        <vertAlign val="superscript"/>
        <sz val="12"/>
        <rFont val="Arial"/>
        <family val="2"/>
        <charset val="204"/>
      </rPr>
      <t>4</t>
    </r>
  </si>
  <si>
    <t>Вл.надх</t>
  </si>
  <si>
    <t>Стоматологічна допомога населенню</t>
  </si>
  <si>
    <t>Інші заходи з розвитку фізичної культури та спорту</t>
  </si>
  <si>
    <t>Підтримка  спорту вищих досягнень та організацій, які здійснюють фізкультурно-спортивну діяльність в регіоні</t>
  </si>
  <si>
    <t>3117690</t>
  </si>
  <si>
    <t>7690</t>
  </si>
  <si>
    <t>Інша економічна діяльність</t>
  </si>
  <si>
    <t>2717690</t>
  </si>
  <si>
    <t>4316030</t>
  </si>
  <si>
    <t>4216030</t>
  </si>
  <si>
    <t>4116030</t>
  </si>
  <si>
    <t>4516030</t>
  </si>
  <si>
    <t>4616030</t>
  </si>
  <si>
    <t>4418340</t>
  </si>
  <si>
    <t>4416030</t>
  </si>
  <si>
    <t>2318410</t>
  </si>
  <si>
    <t>0110180</t>
  </si>
  <si>
    <t>Підвищення кваліфікації депутатів місцевих рад та посадових осіб місцевого самоврядування</t>
  </si>
  <si>
    <t>3718700</t>
  </si>
  <si>
    <t>4616090</t>
  </si>
  <si>
    <t>6090</t>
  </si>
  <si>
    <t>0640</t>
  </si>
  <si>
    <t>Інша діяльність у сфері житлово-комунального господарства</t>
  </si>
  <si>
    <t>1216090</t>
  </si>
  <si>
    <t>1216030</t>
  </si>
  <si>
    <t>1016030</t>
  </si>
  <si>
    <t>6011</t>
  </si>
  <si>
    <t>1216011</t>
  </si>
  <si>
    <t>1216015</t>
  </si>
  <si>
    <t>6015</t>
  </si>
  <si>
    <t>Експлуатація та технічне обслуговування житлового фонду</t>
  </si>
  <si>
    <t>Забезпечення надійної та безперебійної експлуатації ліфтів</t>
  </si>
  <si>
    <t>4116011</t>
  </si>
  <si>
    <t>4216011</t>
  </si>
  <si>
    <t>4316011</t>
  </si>
  <si>
    <t>4416011</t>
  </si>
  <si>
    <t>4516011</t>
  </si>
  <si>
    <t>4616011</t>
  </si>
  <si>
    <t>1913030</t>
  </si>
  <si>
    <t>Надання пільг з оплати зв'язку, інших передбачених законодавством пільг окремих категорій громадян та компенсації за пільговий проїзд окремих категорій громадян</t>
  </si>
  <si>
    <t>Організація благоустрою населених пунктів</t>
  </si>
  <si>
    <t>6080</t>
  </si>
  <si>
    <t>Реалізація державних та місцевих житлових програм</t>
  </si>
  <si>
    <t>Запобігання та ліквідація забруднення навколишнього природного середовища</t>
  </si>
  <si>
    <t>0700000</t>
  </si>
  <si>
    <t>1416090</t>
  </si>
  <si>
    <t>0216090</t>
  </si>
  <si>
    <t>2311160</t>
  </si>
  <si>
    <t>1115030</t>
  </si>
  <si>
    <t>Міська цільова програма забезпечення житлом молодих сімей та одиноких молодих громадян на 2018-2022 роки</t>
  </si>
  <si>
    <t>Програма відшкодування частини кредитів, отриманих ОСББ, ЖБК на провадження заходів з енергозбереження, реконструкції і модернізації багатоквартирних будинків у місті Львові на 2015-2018 роки ("Теплий дім")</t>
  </si>
  <si>
    <t>Програма відшкодування частини кредитів, отриманих фізичними особами на впровадження заходів з енергозбереження, реконструкції і модернізації житлових квартир та малоквартирних будинків у місті Львові на 2017-2020 роки ("Енергоефективна оселя")</t>
  </si>
  <si>
    <t xml:space="preserve">Програма організації і проведення громадських та інших робіт тимчасового характеру у м. Львові </t>
  </si>
  <si>
    <t>1014040</t>
  </si>
  <si>
    <t xml:space="preserve"> - субвенція Львівському обласному бюджету для відшкодування виконавцям фактично наданих послуг з вивезення твердих побутових відходів фактичних додаткових витрат на їх перевантаження, перевезення та будь-яких інших заходів, пов`язаних із захороненням та утилізацією, а також виплати субвенцій місцевим бюджетам, у тому числі на виконання Меморандуму про співпрацю між Львівською обласною державною адміністрацією, Львівською обласною радою, Львівською міською радою та органами місцевого самоврядування, на території яких розташовані полігони/звалища захоронення твердих побутових відходів, щодо поводження з твердими побутовими відходами, що утворюються у місті Львові, у тому числі на виплату субвенції на соціально-економічний розвиток території, котрі приймають відповідно до цього Меморандуму сміття у встановленому порядку</t>
  </si>
  <si>
    <t>Забезпечення діяльності бібліотек</t>
  </si>
  <si>
    <t>Забезпечення діяльності музеїв і виставок</t>
  </si>
  <si>
    <t>Забезпечення діяльності палаців і будинків культури, клубів центрів дозвілля та інших клубних закладів</t>
  </si>
  <si>
    <t>Забезпечення гарантійних зобов'язань за позичальників, що отримали кредити під місцеві гарантії</t>
  </si>
  <si>
    <t>1113130</t>
  </si>
  <si>
    <t>Додаток 1</t>
  </si>
  <si>
    <t>від _________________ № _______</t>
  </si>
  <si>
    <t>Додаток 2</t>
  </si>
  <si>
    <r>
      <t>РОЗПОДІЛ</t>
    </r>
    <r>
      <rPr>
        <b/>
        <sz val="14"/>
        <rFont val="Arial"/>
        <family val="2"/>
        <charset val="204"/>
      </rPr>
      <t xml:space="preserve">
видатків міського бюджету  м. Львова на 2018 рік</t>
    </r>
  </si>
  <si>
    <r>
      <t>Код ФКВКБ</t>
    </r>
    <r>
      <rPr>
        <strike/>
        <vertAlign val="superscript"/>
        <sz val="8"/>
        <rFont val="Arial"/>
        <family val="2"/>
        <charset val="204"/>
      </rPr>
      <t>3</t>
    </r>
  </si>
  <si>
    <t>Додаток 3</t>
  </si>
  <si>
    <t>від ______________ № _______</t>
  </si>
  <si>
    <t>Додаток 4</t>
  </si>
  <si>
    <t>Додаток 5</t>
  </si>
  <si>
    <t>Програма вдосконалення системи управління, ремонту та обслуговування житлового фонду м. Львова</t>
  </si>
  <si>
    <t>Програма підтримки україномовного книговидання у м. Львові</t>
  </si>
  <si>
    <t>Програма комплексних заходів з поточного утримання об'єктів благоустрою м. Львова</t>
  </si>
  <si>
    <t>Програма технічної експертизи, модернізації, ремонту, заміни та диспетчеризації ліфтів у житлових будинках та закладах охорони здоров'я м. Львова на період 2017-2023 роки</t>
  </si>
  <si>
    <t>Додаток 7</t>
  </si>
  <si>
    <t>Додаток 6</t>
  </si>
  <si>
    <t>3716010</t>
  </si>
  <si>
    <t>3717420</t>
  </si>
  <si>
    <t>Забезпечення надання послуг з перевезення пасажирів електротранспортом</t>
  </si>
  <si>
    <t>7420</t>
  </si>
  <si>
    <t>Виконання Автономною республікою Крим та територіальною громадою міста, обєднання територіальних громад гарантійних зобовязань за позичальників, що отримали кредити під місцеві гарантії</t>
  </si>
  <si>
    <t>8880</t>
  </si>
  <si>
    <t>Надходження вiд скидiв забруднюючих речовин безпосередньо у воднi об’єкти</t>
  </si>
  <si>
    <t>Надходження вiд розмiщення вiдходiв у спецiально вiдведених для цього мiсцях чи на об’єктах, крiм розмiщення окремих видiв вiдходiв як вторинної сировини</t>
  </si>
  <si>
    <r>
      <rPr>
        <vertAlign val="super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 Заповнюється у разі прийняття відповідною місцевою радою рішення про застосування програмно-цільового методу у бюджетному процесі.</t>
    </r>
  </si>
  <si>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  </r>
  </si>
  <si>
    <r>
      <rPr>
        <vertAlign val="superscript"/>
        <sz val="10"/>
        <rFont val="Arial"/>
        <family val="2"/>
        <charset val="204"/>
      </rPr>
      <t xml:space="preserve">3 </t>
    </r>
    <r>
      <rPr>
        <sz val="10"/>
        <rFont val="Arial"/>
        <family val="2"/>
        <charset val="204"/>
      </rPr>
      <t>Код функціональної класифікації видатків та кредитування бюджету, затвердженої наказом Міністерства фінансів України від 14.01.2011 № 11 (зі змінами).</t>
    </r>
  </si>
  <si>
    <t xml:space="preserve">              Затверджено </t>
  </si>
  <si>
    <t>ухвалою міської ради</t>
  </si>
  <si>
    <t>Секретар ради</t>
  </si>
  <si>
    <t>А. Забарило</t>
  </si>
  <si>
    <t xml:space="preserve">Секретар ради </t>
  </si>
  <si>
    <t xml:space="preserve">              Затверджено</t>
  </si>
  <si>
    <t xml:space="preserve"> - на послуги щодо фінансового аудиту комунальних підприємств</t>
  </si>
  <si>
    <t>Член редакційної комісії</t>
  </si>
  <si>
    <t>Код програмної класифікації видатків та кредитування місцевих бюджетів</t>
  </si>
  <si>
    <t>Код ТПКВКМБ /
ТКВКБМС</t>
  </si>
  <si>
    <t>Код ФКВКБ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</si>
</sst>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0\ _г_р_н_._-;\-* #,##0.00\ _г_р_н_._-;_-* &quot;-&quot;??\ _г_р_н_._-;_-@_-"/>
    <numFmt numFmtId="166" formatCode="* _-#,##0&quot;р.&quot;;* \-#,##0&quot;р.&quot;;* _-&quot;-&quot;&quot;р.&quot;;@"/>
    <numFmt numFmtId="167" formatCode="#,##0.0"/>
    <numFmt numFmtId="168" formatCode="0.0"/>
    <numFmt numFmtId="169" formatCode="#,##0.000"/>
  </numFmts>
  <fonts count="58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8"/>
      <name val="Times New Roman CYR"/>
      <charset val="204"/>
    </font>
    <font>
      <sz val="10"/>
      <color indexed="8"/>
      <name val="Arial"/>
      <family val="2"/>
      <charset val="204"/>
    </font>
    <font>
      <sz val="16"/>
      <color theme="1"/>
      <name val="Svoboda"/>
      <family val="2"/>
    </font>
    <font>
      <i/>
      <sz val="16"/>
      <color theme="1"/>
      <name val="Svoboda"/>
      <family val="2"/>
    </font>
    <font>
      <sz val="15"/>
      <color theme="1"/>
      <name val="Svoboda"/>
      <family val="2"/>
    </font>
    <font>
      <sz val="16"/>
      <name val="Svoboda"/>
      <family val="2"/>
    </font>
    <font>
      <sz val="11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vertAlign val="superscript"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5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6"/>
      <color theme="1"/>
      <name val="Arial"/>
      <family val="2"/>
      <charset val="204"/>
    </font>
    <font>
      <i/>
      <sz val="13"/>
      <name val="Arial"/>
      <family val="2"/>
      <charset val="204"/>
    </font>
    <font>
      <b/>
      <i/>
      <sz val="13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i/>
      <sz val="15"/>
      <name val="Arial"/>
      <family val="2"/>
      <charset val="204"/>
    </font>
    <font>
      <b/>
      <sz val="15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3"/>
      <color rgb="FFFF0000"/>
      <name val="Arial"/>
      <family val="2"/>
      <charset val="204"/>
    </font>
    <font>
      <sz val="16"/>
      <color rgb="FFFF0000"/>
      <name val="Arial"/>
      <family val="2"/>
      <charset val="204"/>
    </font>
    <font>
      <strike/>
      <vertAlign val="superscript"/>
      <sz val="8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6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3" fillId="0" borderId="0"/>
    <xf numFmtId="0" fontId="14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9" fillId="0" borderId="0"/>
    <xf numFmtId="0" fontId="13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2" fillId="0" borderId="0"/>
    <xf numFmtId="166" fontId="1" fillId="0" borderId="0" applyFont="0" applyFill="0" applyBorder="0" applyAlignment="0" applyProtection="0"/>
    <xf numFmtId="0" fontId="2" fillId="0" borderId="0"/>
  </cellStyleXfs>
  <cellXfs count="610">
    <xf numFmtId="0" fontId="0" fillId="0" borderId="0" xfId="0"/>
    <xf numFmtId="1" fontId="18" fillId="0" borderId="0" xfId="0" applyNumberFormat="1" applyFont="1" applyFill="1" applyAlignment="1"/>
    <xf numFmtId="1" fontId="19" fillId="0" borderId="0" xfId="0" applyNumberFormat="1" applyFont="1" applyFill="1" applyAlignment="1"/>
    <xf numFmtId="0" fontId="18" fillId="0" borderId="0" xfId="0" applyFont="1" applyFill="1"/>
    <xf numFmtId="0" fontId="18" fillId="0" borderId="0" xfId="0" applyFont="1" applyFill="1" applyAlignment="1"/>
    <xf numFmtId="1" fontId="20" fillId="0" borderId="0" xfId="0" applyNumberFormat="1" applyFont="1" applyFill="1" applyAlignment="1">
      <alignment vertical="top"/>
    </xf>
    <xf numFmtId="4" fontId="20" fillId="0" borderId="0" xfId="0" applyNumberFormat="1" applyFont="1" applyFill="1" applyAlignment="1">
      <alignment vertical="top"/>
    </xf>
    <xf numFmtId="4" fontId="20" fillId="0" borderId="0" xfId="0" applyNumberFormat="1" applyFont="1" applyFill="1" applyBorder="1" applyAlignment="1">
      <alignment vertical="top"/>
    </xf>
    <xf numFmtId="0" fontId="20" fillId="0" borderId="0" xfId="0" applyFont="1" applyFill="1"/>
    <xf numFmtId="0" fontId="18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22" fillId="0" borderId="0" xfId="0" applyNumberFormat="1" applyFont="1" applyFill="1" applyAlignment="1" applyProtection="1"/>
    <xf numFmtId="0" fontId="22" fillId="0" borderId="0" xfId="0" applyFont="1" applyFill="1"/>
    <xf numFmtId="0" fontId="14" fillId="0" borderId="0" xfId="0" applyNumberFormat="1" applyFont="1" applyFill="1" applyAlignment="1" applyProtection="1"/>
    <xf numFmtId="0" fontId="14" fillId="0" borderId="0" xfId="0" applyFont="1" applyFill="1"/>
    <xf numFmtId="0" fontId="26" fillId="0" borderId="6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Alignment="1" applyProtection="1"/>
    <xf numFmtId="0" fontId="28" fillId="0" borderId="0" xfId="0" applyFont="1" applyFill="1"/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Alignment="1" applyProtection="1"/>
    <xf numFmtId="0" fontId="26" fillId="0" borderId="0" xfId="0" applyFont="1" applyFill="1"/>
    <xf numFmtId="0" fontId="29" fillId="0" borderId="5" xfId="0" applyFont="1" applyFill="1" applyBorder="1" applyAlignment="1">
      <alignment horizontal="center" wrapText="1"/>
    </xf>
    <xf numFmtId="1" fontId="29" fillId="0" borderId="5" xfId="0" applyNumberFormat="1" applyFont="1" applyFill="1" applyBorder="1" applyAlignment="1">
      <alignment horizontal="center" vertical="top"/>
    </xf>
    <xf numFmtId="168" fontId="29" fillId="0" borderId="5" xfId="0" applyNumberFormat="1" applyFont="1" applyFill="1" applyBorder="1" applyAlignment="1">
      <alignment horizontal="right" vertical="top"/>
    </xf>
    <xf numFmtId="168" fontId="29" fillId="0" borderId="5" xfId="0" applyNumberFormat="1" applyFont="1" applyFill="1" applyBorder="1" applyAlignment="1">
      <alignment horizontal="right" vertical="top" wrapText="1"/>
    </xf>
    <xf numFmtId="0" fontId="30" fillId="0" borderId="0" xfId="0" applyFont="1" applyFill="1"/>
    <xf numFmtId="1" fontId="29" fillId="0" borderId="5" xfId="0" applyNumberFormat="1" applyFont="1" applyFill="1" applyBorder="1" applyAlignment="1">
      <alignment horizontal="left" vertical="top"/>
    </xf>
    <xf numFmtId="167" fontId="29" fillId="0" borderId="5" xfId="0" applyNumberFormat="1" applyFont="1" applyFill="1" applyBorder="1" applyAlignment="1">
      <alignment horizontal="center" vertical="top"/>
    </xf>
    <xf numFmtId="0" fontId="29" fillId="0" borderId="5" xfId="0" applyFont="1" applyFill="1" applyBorder="1" applyAlignment="1">
      <alignment horizontal="center" vertical="top" wrapText="1"/>
    </xf>
    <xf numFmtId="168" fontId="29" fillId="0" borderId="5" xfId="0" applyNumberFormat="1" applyFont="1" applyFill="1" applyBorder="1" applyAlignment="1">
      <alignment horizontal="left" vertical="top"/>
    </xf>
    <xf numFmtId="0" fontId="29" fillId="0" borderId="0" xfId="0" applyFont="1" applyFill="1"/>
    <xf numFmtId="0" fontId="31" fillId="0" borderId="5" xfId="0" applyFont="1" applyFill="1" applyBorder="1" applyAlignment="1">
      <alignment horizontal="center" vertical="top" wrapText="1"/>
    </xf>
    <xf numFmtId="168" fontId="31" fillId="0" borderId="5" xfId="0" applyNumberFormat="1" applyFont="1" applyFill="1" applyBorder="1" applyAlignment="1">
      <alignment horizontal="left" vertical="top"/>
    </xf>
    <xf numFmtId="167" fontId="31" fillId="0" borderId="5" xfId="0" applyNumberFormat="1" applyFont="1" applyFill="1" applyBorder="1" applyAlignment="1">
      <alignment horizontal="center" vertical="top"/>
    </xf>
    <xf numFmtId="3" fontId="31" fillId="0" borderId="5" xfId="0" applyNumberFormat="1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 wrapText="1"/>
    </xf>
    <xf numFmtId="0" fontId="30" fillId="0" borderId="18" xfId="0" applyFont="1" applyFill="1" applyBorder="1" applyAlignment="1"/>
    <xf numFmtId="3" fontId="30" fillId="0" borderId="5" xfId="0" applyNumberFormat="1" applyFont="1" applyFill="1" applyBorder="1" applyAlignment="1" applyProtection="1">
      <alignment horizontal="center" vertical="top"/>
    </xf>
    <xf numFmtId="167" fontId="30" fillId="0" borderId="5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Alignment="1" applyProtection="1">
      <alignment vertical="top"/>
    </xf>
    <xf numFmtId="0" fontId="30" fillId="0" borderId="0" xfId="0" applyFont="1" applyFill="1" applyAlignment="1">
      <alignment vertical="top"/>
    </xf>
    <xf numFmtId="168" fontId="29" fillId="0" borderId="5" xfId="0" applyNumberFormat="1" applyFont="1" applyFill="1" applyBorder="1" applyAlignment="1">
      <alignment horizontal="left" vertical="top" wrapText="1"/>
    </xf>
    <xf numFmtId="167" fontId="32" fillId="0" borderId="5" xfId="0" applyNumberFormat="1" applyFont="1" applyFill="1" applyBorder="1" applyAlignment="1">
      <alignment horizontal="center" vertical="top"/>
    </xf>
    <xf numFmtId="0" fontId="31" fillId="0" borderId="5" xfId="0" applyFont="1" applyFill="1" applyBorder="1" applyAlignment="1">
      <alignment horizontal="center" wrapText="1"/>
    </xf>
    <xf numFmtId="168" fontId="31" fillId="0" borderId="5" xfId="0" applyNumberFormat="1" applyFont="1" applyFill="1" applyBorder="1" applyAlignment="1">
      <alignment horizontal="left" vertical="top" wrapText="1"/>
    </xf>
    <xf numFmtId="167" fontId="31" fillId="0" borderId="5" xfId="0" applyNumberFormat="1" applyFont="1" applyFill="1" applyBorder="1" applyAlignment="1" applyProtection="1">
      <alignment horizontal="center" vertical="top"/>
    </xf>
    <xf numFmtId="3" fontId="31" fillId="0" borderId="5" xfId="0" applyNumberFormat="1" applyFont="1" applyFill="1" applyBorder="1" applyAlignment="1" applyProtection="1">
      <alignment horizontal="center" vertical="top"/>
    </xf>
    <xf numFmtId="3" fontId="31" fillId="0" borderId="5" xfId="0" applyNumberFormat="1" applyFont="1" applyBorder="1" applyAlignment="1">
      <alignment horizontal="center" vertical="top" wrapText="1"/>
    </xf>
    <xf numFmtId="0" fontId="31" fillId="0" borderId="0" xfId="0" applyFont="1" applyFill="1"/>
    <xf numFmtId="167" fontId="30" fillId="0" borderId="5" xfId="0" applyNumberFormat="1" applyFont="1" applyBorder="1" applyAlignment="1">
      <alignment horizontal="center" vertical="top" wrapText="1"/>
    </xf>
    <xf numFmtId="3" fontId="30" fillId="0" borderId="5" xfId="0" applyNumberFormat="1" applyFont="1" applyBorder="1" applyAlignment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center" vertical="center"/>
    </xf>
    <xf numFmtId="168" fontId="29" fillId="0" borderId="5" xfId="0" applyNumberFormat="1" applyFont="1" applyFill="1" applyBorder="1" applyAlignment="1">
      <alignment horizontal="center" vertical="top"/>
    </xf>
    <xf numFmtId="167" fontId="29" fillId="0" borderId="5" xfId="0" applyNumberFormat="1" applyFont="1" applyBorder="1" applyAlignment="1">
      <alignment horizontal="center" vertical="center"/>
    </xf>
    <xf numFmtId="167" fontId="30" fillId="0" borderId="5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29" fillId="0" borderId="5" xfId="0" applyNumberFormat="1" applyFont="1" applyFill="1" applyBorder="1" applyAlignment="1" applyProtection="1">
      <alignment horizontal="center" vertical="top"/>
    </xf>
    <xf numFmtId="0" fontId="29" fillId="0" borderId="5" xfId="0" applyNumberFormat="1" applyFont="1" applyFill="1" applyBorder="1" applyAlignment="1" applyProtection="1">
      <alignment vertical="top"/>
    </xf>
    <xf numFmtId="167" fontId="29" fillId="0" borderId="5" xfId="0" applyNumberFormat="1" applyFont="1" applyFill="1" applyBorder="1" applyAlignment="1" applyProtection="1">
      <alignment horizontal="center" vertical="top"/>
    </xf>
    <xf numFmtId="3" fontId="29" fillId="0" borderId="5" xfId="0" applyNumberFormat="1" applyFont="1" applyFill="1" applyBorder="1" applyAlignment="1" applyProtection="1">
      <alignment horizontal="center" vertical="top"/>
    </xf>
    <xf numFmtId="0" fontId="31" fillId="0" borderId="5" xfId="0" applyNumberFormat="1" applyFont="1" applyFill="1" applyBorder="1" applyAlignment="1" applyProtection="1">
      <alignment horizontal="center" vertical="top"/>
    </xf>
    <xf numFmtId="0" fontId="31" fillId="0" borderId="5" xfId="0" applyNumberFormat="1" applyFont="1" applyFill="1" applyBorder="1" applyAlignment="1" applyProtection="1">
      <alignment vertical="top"/>
    </xf>
    <xf numFmtId="167" fontId="31" fillId="0" borderId="5" xfId="0" applyNumberFormat="1" applyFont="1" applyBorder="1" applyAlignment="1">
      <alignment horizontal="center" vertical="top" wrapText="1"/>
    </xf>
    <xf numFmtId="0" fontId="30" fillId="0" borderId="5" xfId="0" applyNumberFormat="1" applyFont="1" applyFill="1" applyBorder="1" applyAlignment="1" applyProtection="1">
      <alignment horizontal="center" vertical="top"/>
    </xf>
    <xf numFmtId="0" fontId="30" fillId="0" borderId="5" xfId="0" applyNumberFormat="1" applyFont="1" applyFill="1" applyBorder="1" applyAlignment="1" applyProtection="1">
      <alignment vertical="top"/>
    </xf>
    <xf numFmtId="0" fontId="31" fillId="0" borderId="0" xfId="0" applyNumberFormat="1" applyFont="1" applyFill="1" applyAlignment="1" applyProtection="1">
      <alignment vertical="top"/>
    </xf>
    <xf numFmtId="0" fontId="31" fillId="0" borderId="0" xfId="0" applyFont="1" applyFill="1" applyAlignment="1">
      <alignment vertical="top"/>
    </xf>
    <xf numFmtId="0" fontId="29" fillId="0" borderId="0" xfId="0" applyNumberFormat="1" applyFont="1" applyFill="1" applyAlignment="1" applyProtection="1">
      <alignment vertical="top"/>
    </xf>
    <xf numFmtId="0" fontId="29" fillId="0" borderId="0" xfId="0" applyFont="1" applyFill="1" applyAlignment="1">
      <alignment vertical="top"/>
    </xf>
    <xf numFmtId="168" fontId="30" fillId="0" borderId="5" xfId="0" applyNumberFormat="1" applyFont="1" applyFill="1" applyBorder="1" applyAlignment="1">
      <alignment horizontal="left" vertical="top"/>
    </xf>
    <xf numFmtId="0" fontId="30" fillId="0" borderId="6" xfId="0" applyFont="1" applyFill="1" applyBorder="1" applyAlignment="1"/>
    <xf numFmtId="3" fontId="30" fillId="0" borderId="5" xfId="0" applyNumberFormat="1" applyFont="1" applyFill="1" applyBorder="1" applyAlignment="1">
      <alignment horizontal="center" vertical="top"/>
    </xf>
    <xf numFmtId="167" fontId="30" fillId="0" borderId="5" xfId="0" applyNumberFormat="1" applyFont="1" applyFill="1" applyBorder="1" applyAlignment="1">
      <alignment horizontal="center" vertical="top"/>
    </xf>
    <xf numFmtId="0" fontId="29" fillId="0" borderId="5" xfId="0" applyFont="1" applyFill="1" applyBorder="1" applyAlignment="1">
      <alignment horizontal="center"/>
    </xf>
    <xf numFmtId="4" fontId="29" fillId="0" borderId="0" xfId="0" applyNumberFormat="1" applyFont="1" applyFill="1"/>
    <xf numFmtId="0" fontId="29" fillId="0" borderId="5" xfId="0" applyNumberFormat="1" applyFont="1" applyFill="1" applyBorder="1" applyAlignment="1" applyProtection="1">
      <alignment horizontal="left" vertical="top"/>
    </xf>
    <xf numFmtId="0" fontId="29" fillId="0" borderId="5" xfId="0" applyNumberFormat="1" applyFont="1" applyFill="1" applyBorder="1" applyAlignment="1" applyProtection="1">
      <alignment vertical="top" wrapText="1"/>
    </xf>
    <xf numFmtId="167" fontId="29" fillId="0" borderId="5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Alignment="1" applyProtection="1"/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16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/>
    <xf numFmtId="1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Alignment="1"/>
    <xf numFmtId="0" fontId="23" fillId="0" borderId="0" xfId="0" applyFont="1" applyFill="1" applyAlignment="1"/>
    <xf numFmtId="1" fontId="23" fillId="0" borderId="0" xfId="0" applyNumberFormat="1" applyFont="1" applyFill="1" applyBorder="1" applyAlignment="1">
      <alignment horizontal="right" vertical="top"/>
    </xf>
    <xf numFmtId="4" fontId="23" fillId="0" borderId="0" xfId="0" applyNumberFormat="1" applyFont="1" applyFill="1" applyAlignment="1">
      <alignment horizontal="right" vertical="top"/>
    </xf>
    <xf numFmtId="4" fontId="23" fillId="0" borderId="0" xfId="0" applyNumberFormat="1" applyFont="1" applyFill="1" applyBorder="1" applyAlignment="1">
      <alignment horizontal="right" vertical="top"/>
    </xf>
    <xf numFmtId="0" fontId="23" fillId="0" borderId="0" xfId="0" applyFont="1" applyFill="1" applyAlignment="1">
      <alignment horizontal="right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center" vertical="center"/>
    </xf>
    <xf numFmtId="0" fontId="29" fillId="0" borderId="0" xfId="52" applyFont="1" applyAlignment="1">
      <alignment horizontal="center"/>
    </xf>
    <xf numFmtId="0" fontId="30" fillId="0" borderId="0" xfId="52" applyFont="1"/>
    <xf numFmtId="0" fontId="29" fillId="0" borderId="0" xfId="52" applyFont="1"/>
    <xf numFmtId="0" fontId="23" fillId="0" borderId="0" xfId="0" applyNumberFormat="1" applyFont="1" applyFill="1" applyAlignment="1" applyProtection="1"/>
    <xf numFmtId="0" fontId="29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>
      <alignment horizontal="center"/>
    </xf>
    <xf numFmtId="0" fontId="29" fillId="0" borderId="0" xfId="0" applyNumberFormat="1" applyFont="1" applyFill="1" applyAlignment="1" applyProtection="1">
      <alignment horizontal="center" vertical="center" wrapText="1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26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>
      <alignment horizontal="center"/>
    </xf>
    <xf numFmtId="0" fontId="27" fillId="0" borderId="5" xfId="0" applyFont="1" applyBorder="1" applyAlignment="1">
      <alignment horizontal="center" vertical="center" wrapText="1"/>
    </xf>
    <xf numFmtId="167" fontId="27" fillId="0" borderId="5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 wrapText="1"/>
    </xf>
    <xf numFmtId="167" fontId="27" fillId="0" borderId="5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6" fillId="0" borderId="5" xfId="0" applyFont="1" applyBorder="1" applyAlignment="1">
      <alignment vertical="center" wrapText="1"/>
    </xf>
    <xf numFmtId="167" fontId="26" fillId="0" borderId="5" xfId="0" applyNumberFormat="1" applyFont="1" applyBorder="1" applyAlignment="1">
      <alignment horizontal="center" vertical="justify"/>
    </xf>
    <xf numFmtId="167" fontId="35" fillId="0" borderId="5" xfId="0" applyNumberFormat="1" applyFont="1" applyBorder="1" applyAlignment="1">
      <alignment horizontal="center" vertical="justify"/>
    </xf>
    <xf numFmtId="167" fontId="26" fillId="0" borderId="5" xfId="0" applyNumberFormat="1" applyFont="1" applyFill="1" applyBorder="1" applyAlignment="1" applyProtection="1">
      <alignment horizontal="center" vertical="top"/>
    </xf>
    <xf numFmtId="0" fontId="26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top" wrapText="1"/>
    </xf>
    <xf numFmtId="167" fontId="37" fillId="0" borderId="5" xfId="0" applyNumberFormat="1" applyFont="1" applyBorder="1" applyAlignment="1">
      <alignment horizontal="center" vertical="top" wrapText="1"/>
    </xf>
    <xf numFmtId="167" fontId="38" fillId="0" borderId="5" xfId="0" applyNumberFormat="1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wrapText="1"/>
    </xf>
    <xf numFmtId="0" fontId="37" fillId="0" borderId="5" xfId="0" applyFont="1" applyBorder="1" applyAlignment="1">
      <alignment vertical="top" wrapText="1"/>
    </xf>
    <xf numFmtId="169" fontId="37" fillId="0" borderId="5" xfId="0" applyNumberFormat="1" applyFont="1" applyBorder="1" applyAlignment="1">
      <alignment horizontal="center" vertical="top" wrapText="1"/>
    </xf>
    <xf numFmtId="0" fontId="37" fillId="0" borderId="5" xfId="0" applyFont="1" applyBorder="1" applyAlignment="1">
      <alignment horizontal="left" vertical="top" wrapText="1"/>
    </xf>
    <xf numFmtId="169" fontId="38" fillId="0" borderId="5" xfId="0" applyNumberFormat="1" applyFont="1" applyBorder="1" applyAlignment="1">
      <alignment horizontal="center" vertical="top" wrapText="1"/>
    </xf>
    <xf numFmtId="0" fontId="23" fillId="0" borderId="0" xfId="52" applyFont="1" applyFill="1"/>
    <xf numFmtId="0" fontId="23" fillId="0" borderId="0" xfId="52" applyFont="1" applyFill="1" applyBorder="1"/>
    <xf numFmtId="168" fontId="23" fillId="0" borderId="0" xfId="52" applyNumberFormat="1" applyFont="1" applyFill="1"/>
    <xf numFmtId="0" fontId="24" fillId="0" borderId="0" xfId="52" applyFont="1" applyFill="1"/>
    <xf numFmtId="0" fontId="23" fillId="0" borderId="0" xfId="52" applyFont="1" applyFill="1" applyBorder="1" applyAlignment="1">
      <alignment horizontal="left"/>
    </xf>
    <xf numFmtId="0" fontId="23" fillId="0" borderId="0" xfId="52" applyFont="1" applyFill="1" applyBorder="1" applyAlignment="1">
      <alignment horizontal="right"/>
    </xf>
    <xf numFmtId="168" fontId="23" fillId="0" borderId="0" xfId="52" applyNumberFormat="1" applyFont="1" applyFill="1" applyBorder="1" applyAlignment="1">
      <alignment horizontal="right"/>
    </xf>
    <xf numFmtId="0" fontId="23" fillId="0" borderId="0" xfId="52" applyFont="1" applyFill="1" applyBorder="1" applyAlignment="1">
      <alignment horizontal="right" wrapText="1"/>
    </xf>
    <xf numFmtId="3" fontId="23" fillId="0" borderId="0" xfId="52" applyNumberFormat="1" applyFont="1" applyFill="1"/>
    <xf numFmtId="0" fontId="23" fillId="0" borderId="0" xfId="52" applyFont="1"/>
    <xf numFmtId="3" fontId="37" fillId="0" borderId="5" xfId="0" applyNumberFormat="1" applyFont="1" applyBorder="1" applyAlignment="1">
      <alignment horizontal="center" vertical="top" wrapText="1"/>
    </xf>
    <xf numFmtId="3" fontId="38" fillId="0" borderId="5" xfId="0" applyNumberFormat="1" applyFont="1" applyBorder="1" applyAlignment="1">
      <alignment horizontal="center" vertical="top" wrapText="1"/>
    </xf>
    <xf numFmtId="0" fontId="14" fillId="0" borderId="0" xfId="0" applyFont="1"/>
    <xf numFmtId="0" fontId="1" fillId="0" borderId="0" xfId="0" applyFont="1" applyAlignment="1">
      <alignment horizontal="center" vertical="center" wrapText="1"/>
    </xf>
    <xf numFmtId="0" fontId="30" fillId="0" borderId="6" xfId="0" applyNumberFormat="1" applyFont="1" applyFill="1" applyBorder="1" applyAlignment="1" applyProtection="1">
      <alignment horizontal="right" vertical="center"/>
    </xf>
    <xf numFmtId="0" fontId="27" fillId="0" borderId="5" xfId="0" applyFont="1" applyBorder="1" applyAlignment="1">
      <alignment horizontal="right"/>
    </xf>
    <xf numFmtId="0" fontId="27" fillId="0" borderId="5" xfId="20" applyFont="1" applyBorder="1" applyAlignment="1">
      <alignment horizontal="right"/>
    </xf>
    <xf numFmtId="0" fontId="27" fillId="0" borderId="10" xfId="20" applyFont="1" applyBorder="1" applyAlignment="1">
      <alignment horizontal="center"/>
    </xf>
    <xf numFmtId="0" fontId="26" fillId="0" borderId="0" xfId="0" applyFont="1"/>
    <xf numFmtId="0" fontId="26" fillId="0" borderId="5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right"/>
    </xf>
    <xf numFmtId="0" fontId="40" fillId="0" borderId="5" xfId="20" applyFont="1" applyBorder="1" applyAlignment="1">
      <alignment horizontal="right"/>
    </xf>
    <xf numFmtId="0" fontId="40" fillId="0" borderId="10" xfId="20" applyFont="1" applyBorder="1" applyAlignment="1">
      <alignment horizontal="center"/>
    </xf>
    <xf numFmtId="0" fontId="30" fillId="0" borderId="5" xfId="0" applyFont="1" applyBorder="1" applyAlignment="1">
      <alignment wrapText="1"/>
    </xf>
    <xf numFmtId="0" fontId="30" fillId="0" borderId="5" xfId="0" applyFont="1" applyBorder="1" applyAlignment="1">
      <alignment horizontal="left"/>
    </xf>
    <xf numFmtId="167" fontId="30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30" fillId="0" borderId="5" xfId="0" applyFont="1" applyFill="1" applyBorder="1" applyAlignment="1">
      <alignment horizontal="left" wrapText="1"/>
    </xf>
    <xf numFmtId="0" fontId="29" fillId="0" borderId="5" xfId="0" applyFont="1" applyBorder="1" applyAlignment="1">
      <alignment vertical="center" wrapText="1"/>
    </xf>
    <xf numFmtId="167" fontId="24" fillId="0" borderId="5" xfId="0" applyNumberFormat="1" applyFont="1" applyBorder="1" applyAlignment="1">
      <alignment horizontal="center"/>
    </xf>
    <xf numFmtId="0" fontId="14" fillId="0" borderId="5" xfId="0" applyFont="1" applyBorder="1"/>
    <xf numFmtId="0" fontId="14" fillId="23" borderId="0" xfId="0" applyFont="1" applyFill="1"/>
    <xf numFmtId="3" fontId="14" fillId="0" borderId="0" xfId="52" applyNumberFormat="1" applyFont="1" applyFill="1"/>
    <xf numFmtId="0" fontId="1" fillId="0" borderId="0" xfId="0" applyFont="1" applyBorder="1" applyAlignment="1">
      <alignment horizontal="right"/>
    </xf>
    <xf numFmtId="0" fontId="14" fillId="0" borderId="0" xfId="0" applyFont="1" applyBorder="1"/>
    <xf numFmtId="0" fontId="27" fillId="0" borderId="7" xfId="0" applyFont="1" applyBorder="1" applyAlignment="1">
      <alignment horizontal="center"/>
    </xf>
    <xf numFmtId="0" fontId="29" fillId="0" borderId="6" xfId="0" applyNumberFormat="1" applyFont="1" applyFill="1" applyBorder="1" applyAlignment="1" applyProtection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0" fillId="0" borderId="5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Alignment="1" applyProtection="1">
      <alignment vertical="center"/>
    </xf>
    <xf numFmtId="0" fontId="26" fillId="0" borderId="0" xfId="0" applyFont="1" applyFill="1" applyAlignment="1">
      <alignment vertical="center"/>
    </xf>
    <xf numFmtId="0" fontId="43" fillId="0" borderId="0" xfId="0" applyFont="1" applyFill="1" applyAlignment="1">
      <alignment horizontal="left"/>
    </xf>
    <xf numFmtId="0" fontId="40" fillId="0" borderId="5" xfId="0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167" fontId="27" fillId="0" borderId="5" xfId="48" applyNumberFormat="1" applyFont="1" applyFill="1" applyBorder="1" applyAlignment="1">
      <alignment vertical="top"/>
    </xf>
    <xf numFmtId="0" fontId="27" fillId="0" borderId="5" xfId="0" applyFont="1" applyFill="1" applyBorder="1" applyAlignment="1">
      <alignment horizontal="left" vertical="top" wrapText="1"/>
    </xf>
    <xf numFmtId="49" fontId="26" fillId="0" borderId="5" xfId="0" applyNumberFormat="1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left" vertical="top" wrapText="1"/>
    </xf>
    <xf numFmtId="167" fontId="26" fillId="0" borderId="5" xfId="0" applyNumberFormat="1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justify" vertical="top" wrapText="1"/>
    </xf>
    <xf numFmtId="167" fontId="26" fillId="0" borderId="5" xfId="0" applyNumberFormat="1" applyFont="1" applyFill="1" applyBorder="1" applyAlignment="1">
      <alignment vertical="top"/>
    </xf>
    <xf numFmtId="167" fontId="27" fillId="0" borderId="5" xfId="0" applyNumberFormat="1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vertical="top" wrapText="1"/>
    </xf>
    <xf numFmtId="167" fontId="37" fillId="0" borderId="0" xfId="0" applyNumberFormat="1" applyFont="1" applyBorder="1" applyAlignment="1">
      <alignment horizontal="center" vertical="top" wrapText="1"/>
    </xf>
    <xf numFmtId="169" fontId="37" fillId="0" borderId="0" xfId="0" applyNumberFormat="1" applyFont="1" applyBorder="1" applyAlignment="1">
      <alignment horizontal="center" vertical="top" wrapText="1"/>
    </xf>
    <xf numFmtId="0" fontId="37" fillId="0" borderId="5" xfId="0" applyFont="1" applyFill="1" applyBorder="1" applyAlignment="1">
      <alignment horizontal="center" wrapText="1"/>
    </xf>
    <xf numFmtId="3" fontId="37" fillId="0" borderId="5" xfId="0" applyNumberFormat="1" applyFont="1" applyBorder="1" applyAlignment="1">
      <alignment horizontal="center"/>
    </xf>
    <xf numFmtId="169" fontId="37" fillId="0" borderId="5" xfId="0" applyNumberFormat="1" applyFont="1" applyBorder="1" applyAlignment="1">
      <alignment horizontal="center"/>
    </xf>
    <xf numFmtId="0" fontId="38" fillId="0" borderId="0" xfId="0" applyFont="1"/>
    <xf numFmtId="0" fontId="38" fillId="0" borderId="5" xfId="0" applyFont="1" applyBorder="1" applyAlignment="1">
      <alignment horizontal="center" vertical="top"/>
    </xf>
    <xf numFmtId="0" fontId="38" fillId="0" borderId="5" xfId="0" applyFont="1" applyFill="1" applyBorder="1" applyAlignment="1">
      <alignment horizontal="left" wrapText="1"/>
    </xf>
    <xf numFmtId="3" fontId="38" fillId="0" borderId="5" xfId="0" applyNumberFormat="1" applyFont="1" applyBorder="1" applyAlignment="1">
      <alignment horizontal="center"/>
    </xf>
    <xf numFmtId="169" fontId="38" fillId="0" borderId="5" xfId="0" applyNumberFormat="1" applyFont="1" applyBorder="1" applyAlignment="1">
      <alignment horizontal="center"/>
    </xf>
    <xf numFmtId="0" fontId="37" fillId="0" borderId="5" xfId="0" applyFont="1" applyBorder="1" applyAlignment="1">
      <alignment horizontal="center" vertical="top"/>
    </xf>
    <xf numFmtId="0" fontId="37" fillId="0" borderId="5" xfId="0" applyFont="1" applyFill="1" applyBorder="1" applyAlignment="1">
      <alignment horizontal="left" wrapText="1"/>
    </xf>
    <xf numFmtId="0" fontId="37" fillId="0" borderId="0" xfId="0" applyFont="1"/>
    <xf numFmtId="0" fontId="37" fillId="0" borderId="0" xfId="52" applyFont="1"/>
    <xf numFmtId="0" fontId="38" fillId="0" borderId="5" xfId="0" applyFont="1" applyFill="1" applyBorder="1" applyAlignment="1">
      <alignment vertical="top" wrapText="1"/>
    </xf>
    <xf numFmtId="3" fontId="38" fillId="0" borderId="5" xfId="0" applyNumberFormat="1" applyFont="1" applyBorder="1" applyAlignment="1">
      <alignment horizontal="center" vertical="top"/>
    </xf>
    <xf numFmtId="3" fontId="37" fillId="0" borderId="5" xfId="0" applyNumberFormat="1" applyFont="1" applyBorder="1" applyAlignment="1">
      <alignment horizontal="center" vertical="top"/>
    </xf>
    <xf numFmtId="169" fontId="38" fillId="0" borderId="5" xfId="0" applyNumberFormat="1" applyFont="1" applyBorder="1" applyAlignment="1">
      <alignment horizontal="center" vertical="top"/>
    </xf>
    <xf numFmtId="0" fontId="37" fillId="0" borderId="5" xfId="0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left" vertical="top" wrapText="1"/>
    </xf>
    <xf numFmtId="169" fontId="37" fillId="0" borderId="5" xfId="0" applyNumberFormat="1" applyFont="1" applyBorder="1" applyAlignment="1">
      <alignment horizontal="center" vertical="top"/>
    </xf>
    <xf numFmtId="0" fontId="38" fillId="0" borderId="5" xfId="0" applyFont="1" applyFill="1" applyBorder="1" applyAlignment="1">
      <alignment horizontal="left" vertical="top" wrapText="1"/>
    </xf>
    <xf numFmtId="167" fontId="38" fillId="0" borderId="5" xfId="0" applyNumberFormat="1" applyFont="1" applyBorder="1" applyAlignment="1">
      <alignment horizontal="center" vertical="top"/>
    </xf>
    <xf numFmtId="49" fontId="27" fillId="0" borderId="5" xfId="0" applyNumberFormat="1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3" fontId="27" fillId="0" borderId="5" xfId="0" applyNumberFormat="1" applyFont="1" applyBorder="1" applyAlignment="1">
      <alignment horizontal="center" vertical="center"/>
    </xf>
    <xf numFmtId="3" fontId="27" fillId="0" borderId="5" xfId="0" applyNumberFormat="1" applyFont="1" applyBorder="1" applyAlignment="1">
      <alignment horizontal="center" vertical="justify"/>
    </xf>
    <xf numFmtId="3" fontId="26" fillId="0" borderId="5" xfId="0" applyNumberFormat="1" applyFont="1" applyFill="1" applyBorder="1" applyAlignment="1" applyProtection="1">
      <alignment horizontal="center" vertical="top"/>
    </xf>
    <xf numFmtId="3" fontId="27" fillId="0" borderId="5" xfId="0" applyNumberFormat="1" applyFont="1" applyFill="1" applyBorder="1" applyAlignment="1" applyProtection="1">
      <alignment horizontal="center" vertical="top"/>
    </xf>
    <xf numFmtId="3" fontId="38" fillId="0" borderId="5" xfId="0" applyNumberFormat="1" applyFont="1" applyFill="1" applyBorder="1" applyAlignment="1">
      <alignment horizontal="center" vertical="top" wrapText="1"/>
    </xf>
    <xf numFmtId="0" fontId="29" fillId="0" borderId="5" xfId="52" applyFont="1" applyBorder="1" applyAlignment="1">
      <alignment horizontal="center"/>
    </xf>
    <xf numFmtId="169" fontId="38" fillId="0" borderId="5" xfId="0" applyNumberFormat="1" applyFont="1" applyFill="1" applyBorder="1" applyAlignment="1">
      <alignment horizontal="center" vertical="top" wrapText="1"/>
    </xf>
    <xf numFmtId="0" fontId="30" fillId="0" borderId="0" xfId="52" applyFont="1" applyAlignment="1">
      <alignment horizontal="center"/>
    </xf>
    <xf numFmtId="0" fontId="44" fillId="0" borderId="5" xfId="0" applyFont="1" applyBorder="1" applyAlignment="1">
      <alignment horizontal="center" vertical="top"/>
    </xf>
    <xf numFmtId="0" fontId="44" fillId="0" borderId="5" xfId="0" applyFont="1" applyFill="1" applyBorder="1" applyAlignment="1">
      <alignment horizontal="left" vertical="top" wrapText="1"/>
    </xf>
    <xf numFmtId="167" fontId="44" fillId="0" borderId="5" xfId="0" applyNumberFormat="1" applyFont="1" applyBorder="1" applyAlignment="1">
      <alignment horizontal="center" vertical="top"/>
    </xf>
    <xf numFmtId="169" fontId="44" fillId="0" borderId="5" xfId="0" applyNumberFormat="1" applyFont="1" applyBorder="1" applyAlignment="1">
      <alignment horizontal="center" vertical="top"/>
    </xf>
    <xf numFmtId="3" fontId="44" fillId="0" borderId="5" xfId="0" applyNumberFormat="1" applyFont="1" applyBorder="1" applyAlignment="1">
      <alignment horizontal="center" vertical="top"/>
    </xf>
    <xf numFmtId="0" fontId="44" fillId="0" borderId="0" xfId="0" applyFont="1"/>
    <xf numFmtId="0" fontId="44" fillId="0" borderId="5" xfId="0" applyFont="1" applyFill="1" applyBorder="1" applyAlignment="1">
      <alignment vertical="top" wrapText="1"/>
    </xf>
    <xf numFmtId="49" fontId="37" fillId="0" borderId="5" xfId="0" applyNumberFormat="1" applyFont="1" applyBorder="1" applyAlignment="1">
      <alignment horizontal="center" vertical="top"/>
    </xf>
    <xf numFmtId="49" fontId="38" fillId="0" borderId="5" xfId="0" applyNumberFormat="1" applyFont="1" applyBorder="1" applyAlignment="1">
      <alignment horizontal="center" vertical="top" wrapText="1"/>
    </xf>
    <xf numFmtId="49" fontId="38" fillId="0" borderId="5" xfId="0" applyNumberFormat="1" applyFont="1" applyBorder="1" applyAlignment="1">
      <alignment horizontal="center" vertical="top"/>
    </xf>
    <xf numFmtId="3" fontId="45" fillId="0" borderId="5" xfId="0" applyNumberFormat="1" applyFont="1" applyBorder="1" applyAlignment="1">
      <alignment horizontal="center" vertical="top"/>
    </xf>
    <xf numFmtId="169" fontId="24" fillId="0" borderId="0" xfId="52" applyNumberFormat="1" applyFont="1" applyFill="1"/>
    <xf numFmtId="167" fontId="27" fillId="0" borderId="5" xfId="48" applyNumberFormat="1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 wrapText="1"/>
    </xf>
    <xf numFmtId="49" fontId="26" fillId="0" borderId="0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justify" vertical="top" wrapText="1"/>
    </xf>
    <xf numFmtId="167" fontId="26" fillId="0" borderId="0" xfId="0" applyNumberFormat="1" applyFont="1" applyFill="1" applyBorder="1" applyAlignment="1">
      <alignment vertical="top"/>
    </xf>
    <xf numFmtId="167" fontId="27" fillId="0" borderId="0" xfId="0" applyNumberFormat="1" applyFont="1" applyFill="1" applyBorder="1" applyAlignment="1">
      <alignment horizontal="center" vertical="top" wrapText="1"/>
    </xf>
    <xf numFmtId="3" fontId="26" fillId="0" borderId="0" xfId="0" applyNumberFormat="1" applyFont="1" applyFill="1"/>
    <xf numFmtId="167" fontId="27" fillId="0" borderId="5" xfId="57" applyNumberFormat="1" applyFont="1" applyFill="1" applyBorder="1" applyAlignment="1">
      <alignment horizontal="center" vertical="top" wrapText="1"/>
    </xf>
    <xf numFmtId="165" fontId="26" fillId="0" borderId="0" xfId="57" applyNumberFormat="1" applyFont="1" applyFill="1"/>
    <xf numFmtId="167" fontId="26" fillId="0" borderId="5" xfId="57" applyNumberFormat="1" applyFont="1" applyFill="1" applyBorder="1" applyAlignment="1">
      <alignment horizontal="center" vertical="top" wrapText="1"/>
    </xf>
    <xf numFmtId="165" fontId="27" fillId="0" borderId="0" xfId="57" applyNumberFormat="1" applyFont="1" applyFill="1"/>
    <xf numFmtId="3" fontId="26" fillId="0" borderId="0" xfId="57" applyNumberFormat="1" applyFont="1" applyFill="1" applyBorder="1" applyAlignment="1">
      <alignment horizontal="center" vertical="center" wrapText="1"/>
    </xf>
    <xf numFmtId="0" fontId="26" fillId="23" borderId="13" xfId="0" applyFont="1" applyFill="1" applyBorder="1" applyAlignment="1">
      <alignment vertical="center" wrapText="1"/>
    </xf>
    <xf numFmtId="165" fontId="26" fillId="0" borderId="0" xfId="57" applyNumberFormat="1" applyFont="1" applyFill="1" applyBorder="1"/>
    <xf numFmtId="0" fontId="35" fillId="0" borderId="5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left" vertical="top" wrapText="1"/>
    </xf>
    <xf numFmtId="165" fontId="35" fillId="0" borderId="0" xfId="57" applyNumberFormat="1" applyFont="1" applyFill="1"/>
    <xf numFmtId="0" fontId="35" fillId="0" borderId="0" xfId="0" applyFont="1" applyFill="1"/>
    <xf numFmtId="0" fontId="27" fillId="0" borderId="5" xfId="0" applyFont="1" applyBorder="1" applyAlignment="1">
      <alignment horizontal="left" vertical="top" wrapText="1"/>
    </xf>
    <xf numFmtId="167" fontId="27" fillId="0" borderId="5" xfId="57" applyNumberFormat="1" applyFont="1" applyBorder="1" applyAlignment="1">
      <alignment horizontal="center" vertical="top" wrapText="1"/>
    </xf>
    <xf numFmtId="165" fontId="26" fillId="0" borderId="0" xfId="0" applyNumberFormat="1" applyFont="1" applyFill="1"/>
    <xf numFmtId="0" fontId="26" fillId="0" borderId="14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vertical="top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164" fontId="30" fillId="0" borderId="0" xfId="0" applyNumberFormat="1" applyFont="1" applyFill="1" applyAlignment="1">
      <alignment horizontal="center" vertical="center"/>
    </xf>
    <xf numFmtId="1" fontId="30" fillId="0" borderId="0" xfId="0" applyNumberFormat="1" applyFont="1" applyFill="1" applyBorder="1" applyAlignment="1">
      <alignment horizontal="right"/>
    </xf>
    <xf numFmtId="1" fontId="30" fillId="0" borderId="0" xfId="0" applyNumberFormat="1" applyFont="1" applyFill="1" applyAlignment="1"/>
    <xf numFmtId="0" fontId="30" fillId="0" borderId="0" xfId="0" applyFont="1" applyFill="1" applyAlignment="1"/>
    <xf numFmtId="1" fontId="30" fillId="0" borderId="0" xfId="0" applyNumberFormat="1" applyFont="1" applyFill="1" applyBorder="1" applyAlignment="1">
      <alignment horizontal="right" vertical="top"/>
    </xf>
    <xf numFmtId="4" fontId="30" fillId="0" borderId="0" xfId="0" applyNumberFormat="1" applyFont="1" applyFill="1" applyBorder="1" applyAlignment="1">
      <alignment horizontal="right" vertical="top"/>
    </xf>
    <xf numFmtId="4" fontId="30" fillId="0" borderId="0" xfId="0" applyNumberFormat="1" applyFont="1" applyFill="1" applyAlignment="1">
      <alignment horizontal="right" vertical="top"/>
    </xf>
    <xf numFmtId="0" fontId="30" fillId="0" borderId="0" xfId="0" applyFont="1" applyFill="1" applyAlignment="1">
      <alignment horizontal="right"/>
    </xf>
    <xf numFmtId="1" fontId="30" fillId="0" borderId="0" xfId="0" applyNumberFormat="1" applyFont="1" applyFill="1" applyBorder="1" applyAlignment="1">
      <alignment horizontal="left"/>
    </xf>
    <xf numFmtId="1" fontId="31" fillId="0" borderId="0" xfId="0" applyNumberFormat="1" applyFont="1" applyFill="1" applyAlignment="1"/>
    <xf numFmtId="1" fontId="30" fillId="0" borderId="0" xfId="0" applyNumberFormat="1" applyFont="1" applyFill="1" applyAlignment="1">
      <alignment vertical="top"/>
    </xf>
    <xf numFmtId="4" fontId="30" fillId="0" borderId="0" xfId="0" applyNumberFormat="1" applyFont="1" applyFill="1" applyBorder="1" applyAlignment="1">
      <alignment vertical="top"/>
    </xf>
    <xf numFmtId="4" fontId="30" fillId="0" borderId="0" xfId="0" applyNumberFormat="1" applyFont="1" applyFill="1" applyAlignment="1">
      <alignment vertical="top"/>
    </xf>
    <xf numFmtId="167" fontId="29" fillId="0" borderId="0" xfId="0" applyNumberFormat="1" applyFont="1" applyFill="1"/>
    <xf numFmtId="0" fontId="29" fillId="25" borderId="0" xfId="0" applyFont="1" applyFill="1" applyBorder="1"/>
    <xf numFmtId="3" fontId="29" fillId="0" borderId="0" xfId="0" applyNumberFormat="1" applyFont="1" applyFill="1" applyAlignment="1">
      <alignment vertical="top"/>
    </xf>
    <xf numFmtId="167" fontId="29" fillId="0" borderId="0" xfId="0" applyNumberFormat="1" applyFont="1" applyFill="1" applyBorder="1"/>
    <xf numFmtId="167" fontId="30" fillId="0" borderId="0" xfId="0" applyNumberFormat="1" applyFont="1" applyFill="1" applyBorder="1"/>
    <xf numFmtId="0" fontId="30" fillId="0" borderId="0" xfId="0" applyFont="1" applyFill="1" applyBorder="1"/>
    <xf numFmtId="0" fontId="26" fillId="0" borderId="0" xfId="0" applyFont="1" applyFill="1" applyBorder="1" applyAlignment="1">
      <alignment vertical="top" wrapText="1"/>
    </xf>
    <xf numFmtId="0" fontId="26" fillId="0" borderId="13" xfId="0" applyFont="1" applyBorder="1" applyAlignment="1">
      <alignment vertical="center" wrapText="1"/>
    </xf>
    <xf numFmtId="0" fontId="26" fillId="0" borderId="13" xfId="0" applyFont="1" applyBorder="1" applyAlignment="1">
      <alignment wrapText="1"/>
    </xf>
    <xf numFmtId="167" fontId="26" fillId="0" borderId="5" xfId="48" applyNumberFormat="1" applyFont="1" applyFill="1" applyBorder="1" applyAlignment="1">
      <alignment horizontal="center" vertical="top"/>
    </xf>
    <xf numFmtId="0" fontId="36" fillId="0" borderId="0" xfId="0" applyNumberFormat="1" applyFont="1" applyFill="1" applyAlignment="1" applyProtection="1"/>
    <xf numFmtId="0" fontId="36" fillId="0" borderId="0" xfId="0" applyFont="1" applyFill="1"/>
    <xf numFmtId="167" fontId="26" fillId="0" borderId="5" xfId="48" applyNumberFormat="1" applyFont="1" applyFill="1" applyBorder="1" applyAlignment="1">
      <alignment vertical="top"/>
    </xf>
    <xf numFmtId="0" fontId="27" fillId="0" borderId="0" xfId="0" applyNumberFormat="1" applyFont="1" applyFill="1" applyAlignment="1" applyProtection="1"/>
    <xf numFmtId="49" fontId="27" fillId="0" borderId="5" xfId="0" applyNumberFormat="1" applyFont="1" applyFill="1" applyBorder="1" applyAlignment="1">
      <alignment horizontal="center" vertical="top"/>
    </xf>
    <xf numFmtId="167" fontId="27" fillId="0" borderId="5" xfId="0" applyNumberFormat="1" applyFont="1" applyFill="1" applyBorder="1" applyAlignment="1">
      <alignment horizontal="center" vertical="top"/>
    </xf>
    <xf numFmtId="49" fontId="26" fillId="0" borderId="5" xfId="0" applyNumberFormat="1" applyFont="1" applyFill="1" applyBorder="1" applyAlignment="1">
      <alignment horizontal="center" vertical="top"/>
    </xf>
    <xf numFmtId="167" fontId="26" fillId="0" borderId="5" xfId="0" applyNumberFormat="1" applyFont="1" applyFill="1" applyBorder="1" applyAlignment="1">
      <alignment horizontal="center" vertical="top"/>
    </xf>
    <xf numFmtId="3" fontId="26" fillId="0" borderId="5" xfId="0" applyNumberFormat="1" applyFont="1" applyFill="1" applyBorder="1" applyAlignment="1">
      <alignment horizontal="center" vertical="top"/>
    </xf>
    <xf numFmtId="3" fontId="27" fillId="0" borderId="5" xfId="0" applyNumberFormat="1" applyFont="1" applyFill="1" applyBorder="1" applyAlignment="1">
      <alignment horizontal="center" vertical="top"/>
    </xf>
    <xf numFmtId="49" fontId="26" fillId="0" borderId="5" xfId="0" applyNumberFormat="1" applyFont="1" applyBorder="1" applyAlignment="1">
      <alignment horizontal="center" vertical="top"/>
    </xf>
    <xf numFmtId="167" fontId="26" fillId="0" borderId="5" xfId="48" applyNumberFormat="1" applyFont="1" applyBorder="1" applyAlignment="1">
      <alignment horizontal="center" vertical="top"/>
    </xf>
    <xf numFmtId="0" fontId="26" fillId="0" borderId="5" xfId="0" applyFont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49" fontId="27" fillId="0" borderId="5" xfId="0" applyNumberFormat="1" applyFont="1" applyFill="1" applyBorder="1" applyAlignment="1">
      <alignment horizontal="left" vertical="top" wrapText="1"/>
    </xf>
    <xf numFmtId="49" fontId="26" fillId="0" borderId="5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>
      <alignment horizontal="left" vertical="top" wrapText="1"/>
    </xf>
    <xf numFmtId="169" fontId="26" fillId="0" borderId="5" xfId="0" applyNumberFormat="1" applyFont="1" applyFill="1" applyBorder="1" applyAlignment="1">
      <alignment horizontal="center" vertical="top"/>
    </xf>
    <xf numFmtId="4" fontId="26" fillId="0" borderId="5" xfId="0" applyNumberFormat="1" applyFont="1" applyFill="1" applyBorder="1" applyAlignment="1">
      <alignment horizontal="center" vertical="top"/>
    </xf>
    <xf numFmtId="169" fontId="27" fillId="0" borderId="5" xfId="0" applyNumberFormat="1" applyFont="1" applyFill="1" applyBorder="1" applyAlignment="1">
      <alignment horizontal="center" vertical="top"/>
    </xf>
    <xf numFmtId="3" fontId="30" fillId="0" borderId="0" xfId="0" applyNumberFormat="1" applyFont="1" applyFill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 applyProtection="1">
      <alignment horizontal="center" vertical="top"/>
    </xf>
    <xf numFmtId="3" fontId="27" fillId="0" borderId="5" xfId="0" applyNumberFormat="1" applyFont="1" applyBorder="1" applyAlignment="1">
      <alignment horizontal="center" vertical="center" wrapText="1"/>
    </xf>
    <xf numFmtId="3" fontId="26" fillId="0" borderId="5" xfId="0" applyNumberFormat="1" applyFont="1" applyBorder="1" applyAlignment="1">
      <alignment horizontal="center" vertical="center" wrapText="1"/>
    </xf>
    <xf numFmtId="3" fontId="26" fillId="0" borderId="12" xfId="48" applyNumberFormat="1" applyFont="1" applyBorder="1" applyAlignment="1">
      <alignment horizontal="center" vertical="top"/>
    </xf>
    <xf numFmtId="167" fontId="26" fillId="0" borderId="12" xfId="48" applyNumberFormat="1" applyFont="1" applyBorder="1" applyAlignment="1">
      <alignment horizontal="center" vertical="top"/>
    </xf>
    <xf numFmtId="3" fontId="26" fillId="0" borderId="5" xfId="48" applyNumberFormat="1" applyFont="1" applyBorder="1" applyAlignment="1">
      <alignment horizontal="center" vertical="top"/>
    </xf>
    <xf numFmtId="3" fontId="26" fillId="0" borderId="11" xfId="48" applyNumberFormat="1" applyFont="1" applyBorder="1" applyAlignment="1">
      <alignment horizontal="center" vertical="top"/>
    </xf>
    <xf numFmtId="167" fontId="26" fillId="0" borderId="11" xfId="48" applyNumberFormat="1" applyFont="1" applyBorder="1" applyAlignment="1">
      <alignment horizontal="center" vertical="top"/>
    </xf>
    <xf numFmtId="167" fontId="27" fillId="0" borderId="5" xfId="48" applyNumberFormat="1" applyFont="1" applyBorder="1" applyAlignment="1">
      <alignment horizontal="center" vertical="top"/>
    </xf>
    <xf numFmtId="0" fontId="26" fillId="0" borderId="15" xfId="0" applyFont="1" applyFill="1" applyBorder="1" applyAlignment="1">
      <alignment vertical="top" wrapText="1"/>
    </xf>
    <xf numFmtId="167" fontId="26" fillId="0" borderId="15" xfId="48" applyNumberFormat="1" applyFont="1" applyBorder="1" applyAlignment="1">
      <alignment horizontal="center" vertical="top"/>
    </xf>
    <xf numFmtId="3" fontId="26" fillId="0" borderId="15" xfId="48" applyNumberFormat="1" applyFont="1" applyBorder="1" applyAlignment="1">
      <alignment horizontal="center" vertical="top"/>
    </xf>
    <xf numFmtId="0" fontId="26" fillId="24" borderId="5" xfId="0" applyFont="1" applyFill="1" applyBorder="1" applyAlignment="1">
      <alignment vertical="top" wrapText="1"/>
    </xf>
    <xf numFmtId="0" fontId="27" fillId="24" borderId="5" xfId="0" applyFont="1" applyFill="1" applyBorder="1" applyAlignment="1">
      <alignment vertical="top" wrapText="1"/>
    </xf>
    <xf numFmtId="3" fontId="27" fillId="0" borderId="5" xfId="48" applyNumberFormat="1" applyFont="1" applyBorder="1" applyAlignment="1">
      <alignment horizontal="center" vertical="top"/>
    </xf>
    <xf numFmtId="3" fontId="26" fillId="0" borderId="5" xfId="0" applyNumberFormat="1" applyFont="1" applyBorder="1" applyAlignment="1">
      <alignment horizontal="center" vertical="top" wrapText="1"/>
    </xf>
    <xf numFmtId="0" fontId="27" fillId="0" borderId="5" xfId="0" applyNumberFormat="1" applyFont="1" applyFill="1" applyBorder="1" applyAlignment="1">
      <alignment horizontal="left" vertical="top" wrapText="1"/>
    </xf>
    <xf numFmtId="169" fontId="26" fillId="0" borderId="5" xfId="48" applyNumberFormat="1" applyFont="1" applyFill="1" applyBorder="1" applyAlignment="1">
      <alignment horizontal="center" vertical="top"/>
    </xf>
    <xf numFmtId="4" fontId="26" fillId="0" borderId="5" xfId="48" applyNumberFormat="1" applyFont="1" applyBorder="1" applyAlignment="1">
      <alignment horizontal="center" vertical="top"/>
    </xf>
    <xf numFmtId="169" fontId="26" fillId="0" borderId="5" xfId="48" applyNumberFormat="1" applyFont="1" applyBorder="1" applyAlignment="1">
      <alignment horizontal="center" vertical="top"/>
    </xf>
    <xf numFmtId="3" fontId="26" fillId="0" borderId="5" xfId="48" applyNumberFormat="1" applyFont="1" applyFill="1" applyBorder="1" applyAlignment="1">
      <alignment horizontal="center" vertical="top"/>
    </xf>
    <xf numFmtId="49" fontId="26" fillId="0" borderId="15" xfId="0" applyNumberFormat="1" applyFont="1" applyFill="1" applyBorder="1" applyAlignment="1">
      <alignment horizontal="center" vertical="top"/>
    </xf>
    <xf numFmtId="0" fontId="26" fillId="0" borderId="16" xfId="0" applyFont="1" applyFill="1" applyBorder="1" applyAlignment="1">
      <alignment vertical="top" wrapText="1"/>
    </xf>
    <xf numFmtId="49" fontId="26" fillId="0" borderId="5" xfId="0" applyNumberFormat="1" applyFont="1" applyBorder="1" applyAlignment="1">
      <alignment horizontal="center" vertical="top" wrapText="1"/>
    </xf>
    <xf numFmtId="0" fontId="27" fillId="0" borderId="5" xfId="0" applyFont="1" applyBorder="1" applyAlignment="1">
      <alignment horizontal="justify" vertical="top" wrapText="1"/>
    </xf>
    <xf numFmtId="167" fontId="26" fillId="0" borderId="5" xfId="0" applyNumberFormat="1" applyFont="1" applyBorder="1" applyAlignment="1">
      <alignment vertical="top"/>
    </xf>
    <xf numFmtId="167" fontId="27" fillId="0" borderId="5" xfId="0" applyNumberFormat="1" applyFont="1" applyBorder="1" applyAlignment="1">
      <alignment horizontal="center" vertical="top"/>
    </xf>
    <xf numFmtId="3" fontId="26" fillId="0" borderId="0" xfId="0" applyNumberFormat="1" applyFont="1" applyFill="1" applyAlignment="1" applyProtection="1"/>
    <xf numFmtId="167" fontId="26" fillId="0" borderId="0" xfId="0" applyNumberFormat="1" applyFont="1" applyFill="1" applyAlignment="1" applyProtection="1"/>
    <xf numFmtId="167" fontId="26" fillId="0" borderId="5" xfId="48" applyNumberFormat="1" applyFont="1" applyBorder="1" applyAlignment="1">
      <alignment vertical="top"/>
    </xf>
    <xf numFmtId="0" fontId="22" fillId="0" borderId="5" xfId="0" applyFont="1" applyFill="1" applyBorder="1" applyAlignment="1">
      <alignment vertical="center" wrapText="1"/>
    </xf>
    <xf numFmtId="167" fontId="26" fillId="0" borderId="0" xfId="0" applyNumberFormat="1" applyFont="1" applyFill="1"/>
    <xf numFmtId="0" fontId="26" fillId="0" borderId="15" xfId="0" applyNumberFormat="1" applyFont="1" applyFill="1" applyBorder="1" applyAlignment="1">
      <alignment horizontal="left" vertical="top" wrapText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164" fontId="39" fillId="0" borderId="0" xfId="0" applyNumberFormat="1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/>
    <xf numFmtId="1" fontId="39" fillId="0" borderId="0" xfId="0" applyNumberFormat="1" applyFont="1" applyFill="1" applyBorder="1" applyAlignment="1">
      <alignment horizontal="right"/>
    </xf>
    <xf numFmtId="1" fontId="39" fillId="0" borderId="0" xfId="0" applyNumberFormat="1" applyFont="1" applyFill="1" applyAlignment="1"/>
    <xf numFmtId="0" fontId="39" fillId="0" borderId="0" xfId="0" applyFont="1" applyFill="1" applyAlignment="1"/>
    <xf numFmtId="1" fontId="39" fillId="0" borderId="0" xfId="0" applyNumberFormat="1" applyFont="1" applyFill="1" applyBorder="1" applyAlignment="1">
      <alignment horizontal="right" vertical="top"/>
    </xf>
    <xf numFmtId="4" fontId="39" fillId="0" borderId="0" xfId="0" applyNumberFormat="1" applyFont="1" applyFill="1" applyBorder="1" applyAlignment="1">
      <alignment horizontal="right" vertical="top"/>
    </xf>
    <xf numFmtId="4" fontId="39" fillId="0" borderId="0" xfId="0" applyNumberFormat="1" applyFont="1" applyFill="1" applyAlignment="1">
      <alignment horizontal="right" vertical="top"/>
    </xf>
    <xf numFmtId="0" fontId="39" fillId="0" borderId="0" xfId="0" applyFont="1" applyFill="1" applyAlignment="1">
      <alignment horizontal="right"/>
    </xf>
    <xf numFmtId="1" fontId="39" fillId="0" borderId="0" xfId="0" applyNumberFormat="1" applyFont="1" applyFill="1" applyBorder="1" applyAlignment="1">
      <alignment horizontal="left"/>
    </xf>
    <xf numFmtId="1" fontId="47" fillId="0" borderId="0" xfId="0" applyNumberFormat="1" applyFont="1" applyFill="1" applyAlignment="1"/>
    <xf numFmtId="1" fontId="39" fillId="0" borderId="0" xfId="0" applyNumberFormat="1" applyFont="1" applyFill="1" applyAlignment="1">
      <alignment vertical="top"/>
    </xf>
    <xf numFmtId="4" fontId="39" fillId="0" borderId="0" xfId="0" applyNumberFormat="1" applyFont="1" applyFill="1" applyBorder="1" applyAlignment="1">
      <alignment vertical="top"/>
    </xf>
    <xf numFmtId="4" fontId="39" fillId="0" borderId="0" xfId="0" applyNumberFormat="1" applyFont="1" applyFill="1" applyAlignment="1">
      <alignment vertical="top"/>
    </xf>
    <xf numFmtId="167" fontId="48" fillId="0" borderId="0" xfId="0" applyNumberFormat="1" applyFont="1" applyFill="1"/>
    <xf numFmtId="0" fontId="48" fillId="0" borderId="0" xfId="0" applyFont="1" applyFill="1" applyBorder="1"/>
    <xf numFmtId="3" fontId="48" fillId="0" borderId="0" xfId="0" applyNumberFormat="1" applyFont="1" applyFill="1" applyAlignment="1">
      <alignment vertical="top"/>
    </xf>
    <xf numFmtId="167" fontId="48" fillId="0" borderId="0" xfId="0" applyNumberFormat="1" applyFont="1" applyFill="1" applyBorder="1"/>
    <xf numFmtId="0" fontId="48" fillId="0" borderId="0" xfId="0" applyFont="1" applyFill="1"/>
    <xf numFmtId="167" fontId="39" fillId="0" borderId="0" xfId="0" applyNumberFormat="1" applyFont="1" applyFill="1" applyBorder="1"/>
    <xf numFmtId="3" fontId="27" fillId="0" borderId="5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horizontal="center" vertical="justify"/>
    </xf>
    <xf numFmtId="3" fontId="26" fillId="0" borderId="5" xfId="0" applyNumberFormat="1" applyFont="1" applyBorder="1" applyAlignment="1">
      <alignment horizontal="center" vertical="justify"/>
    </xf>
    <xf numFmtId="0" fontId="26" fillId="0" borderId="12" xfId="0" applyFont="1" applyBorder="1" applyAlignment="1">
      <alignment vertical="top" wrapText="1"/>
    </xf>
    <xf numFmtId="167" fontId="26" fillId="0" borderId="12" xfId="0" applyNumberFormat="1" applyFont="1" applyFill="1" applyBorder="1" applyAlignment="1">
      <alignment horizontal="center" vertical="top"/>
    </xf>
    <xf numFmtId="3" fontId="26" fillId="0" borderId="12" xfId="0" applyNumberFormat="1" applyFont="1" applyFill="1" applyBorder="1" applyAlignment="1">
      <alignment horizontal="center" vertical="top"/>
    </xf>
    <xf numFmtId="0" fontId="26" fillId="0" borderId="12" xfId="0" applyFont="1" applyFill="1" applyBorder="1" applyAlignment="1">
      <alignment vertical="top" wrapText="1"/>
    </xf>
    <xf numFmtId="0" fontId="30" fillId="0" borderId="0" xfId="0" applyFont="1" applyFill="1" applyAlignment="1">
      <alignment horizontal="left" vertical="center"/>
    </xf>
    <xf numFmtId="0" fontId="23" fillId="0" borderId="0" xfId="0" applyNumberFormat="1" applyFont="1" applyFill="1" applyAlignment="1" applyProtection="1">
      <alignment horizontal="center" vertical="center" wrapText="1"/>
    </xf>
    <xf numFmtId="49" fontId="38" fillId="0" borderId="15" xfId="0" applyNumberFormat="1" applyFont="1" applyFill="1" applyBorder="1" applyAlignment="1">
      <alignment horizontal="center" vertical="top"/>
    </xf>
    <xf numFmtId="0" fontId="44" fillId="0" borderId="16" xfId="0" applyFont="1" applyFill="1" applyBorder="1" applyAlignment="1">
      <alignment vertical="top" wrapText="1"/>
    </xf>
    <xf numFmtId="167" fontId="44" fillId="0" borderId="15" xfId="0" applyNumberFormat="1" applyFont="1" applyFill="1" applyBorder="1" applyAlignment="1">
      <alignment horizontal="center" vertical="top"/>
    </xf>
    <xf numFmtId="0" fontId="38" fillId="0" borderId="0" xfId="0" applyFont="1" applyFill="1" applyAlignment="1">
      <alignment vertical="top"/>
    </xf>
    <xf numFmtId="167" fontId="38" fillId="0" borderId="0" xfId="0" applyNumberFormat="1" applyFont="1" applyFill="1" applyAlignment="1">
      <alignment vertical="top"/>
    </xf>
    <xf numFmtId="49" fontId="35" fillId="0" borderId="15" xfId="0" applyNumberFormat="1" applyFont="1" applyFill="1" applyBorder="1" applyAlignment="1">
      <alignment horizontal="center" vertical="top"/>
    </xf>
    <xf numFmtId="0" fontId="35" fillId="0" borderId="16" xfId="0" applyFont="1" applyFill="1" applyBorder="1" applyAlignment="1">
      <alignment vertical="top" wrapText="1"/>
    </xf>
    <xf numFmtId="167" fontId="35" fillId="0" borderId="15" xfId="0" applyNumberFormat="1" applyFont="1" applyFill="1" applyBorder="1" applyAlignment="1">
      <alignment horizontal="center" vertical="top"/>
    </xf>
    <xf numFmtId="3" fontId="35" fillId="0" borderId="15" xfId="0" applyNumberFormat="1" applyFont="1" applyFill="1" applyBorder="1" applyAlignment="1">
      <alignment horizontal="center" vertical="top"/>
    </xf>
    <xf numFmtId="0" fontId="34" fillId="0" borderId="0" xfId="0" applyFont="1" applyFill="1" applyAlignment="1">
      <alignment vertical="top"/>
    </xf>
    <xf numFmtId="0" fontId="34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5" fillId="0" borderId="0" xfId="0" applyFont="1" applyFill="1" applyAlignment="1">
      <alignment vertical="top"/>
    </xf>
    <xf numFmtId="0" fontId="50" fillId="0" borderId="0" xfId="0" applyNumberFormat="1" applyFont="1" applyFill="1" applyAlignment="1" applyProtection="1"/>
    <xf numFmtId="0" fontId="50" fillId="0" borderId="0" xfId="0" applyFont="1" applyFill="1"/>
    <xf numFmtId="0" fontId="25" fillId="0" borderId="6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Alignment="1" applyProtection="1"/>
    <xf numFmtId="0" fontId="38" fillId="0" borderId="0" xfId="0" applyFont="1" applyFill="1"/>
    <xf numFmtId="0" fontId="37" fillId="0" borderId="5" xfId="0" applyNumberFormat="1" applyFont="1" applyFill="1" applyBorder="1" applyAlignment="1" applyProtection="1">
      <alignment horizontal="center" vertical="center" wrapText="1"/>
    </xf>
    <xf numFmtId="0" fontId="38" fillId="0" borderId="5" xfId="0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Alignment="1" applyProtection="1"/>
    <xf numFmtId="0" fontId="51" fillId="0" borderId="0" xfId="0" applyFont="1" applyFill="1"/>
    <xf numFmtId="169" fontId="26" fillId="0" borderId="0" xfId="0" applyNumberFormat="1" applyFont="1" applyFill="1" applyAlignment="1">
      <alignment vertical="center" wrapText="1"/>
    </xf>
    <xf numFmtId="169" fontId="23" fillId="0" borderId="0" xfId="0" applyNumberFormat="1" applyFont="1" applyFill="1"/>
    <xf numFmtId="0" fontId="52" fillId="0" borderId="0" xfId="0" applyFont="1" applyFill="1"/>
    <xf numFmtId="3" fontId="27" fillId="0" borderId="5" xfId="57" applyNumberFormat="1" applyFont="1" applyFill="1" applyBorder="1" applyAlignment="1">
      <alignment horizontal="center" vertical="top" wrapText="1"/>
    </xf>
    <xf numFmtId="3" fontId="26" fillId="0" borderId="5" xfId="57" applyNumberFormat="1" applyFont="1" applyFill="1" applyBorder="1" applyAlignment="1">
      <alignment horizontal="center" vertical="top" wrapText="1"/>
    </xf>
    <xf numFmtId="3" fontId="35" fillId="0" borderId="5" xfId="57" applyNumberFormat="1" applyFont="1" applyFill="1" applyBorder="1" applyAlignment="1">
      <alignment horizontal="center" vertical="top" wrapText="1"/>
    </xf>
    <xf numFmtId="3" fontId="27" fillId="0" borderId="5" xfId="0" applyNumberFormat="1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vertical="top" wrapText="1"/>
    </xf>
    <xf numFmtId="0" fontId="23" fillId="0" borderId="0" xfId="0" applyNumberFormat="1" applyFont="1" applyFill="1" applyAlignment="1" applyProtection="1">
      <alignment horizontal="left" vertical="center" wrapText="1"/>
    </xf>
    <xf numFmtId="0" fontId="30" fillId="0" borderId="0" xfId="0" applyNumberFormat="1" applyFont="1" applyFill="1" applyAlignment="1" applyProtection="1">
      <alignment horizontal="center" vertical="center" wrapText="1"/>
    </xf>
    <xf numFmtId="0" fontId="23" fillId="0" borderId="0" xfId="0" applyNumberFormat="1" applyFont="1" applyFill="1" applyAlignment="1" applyProtection="1"/>
    <xf numFmtId="0" fontId="52" fillId="0" borderId="0" xfId="0" applyNumberFormat="1" applyFont="1" applyFill="1" applyAlignment="1" applyProtection="1"/>
    <xf numFmtId="0" fontId="23" fillId="0" borderId="0" xfId="0" applyNumberFormat="1" applyFont="1" applyFill="1" applyAlignment="1" applyProtection="1">
      <alignment horizontal="center"/>
    </xf>
    <xf numFmtId="3" fontId="27" fillId="0" borderId="5" xfId="57" applyNumberFormat="1" applyFont="1" applyBorder="1" applyAlignment="1">
      <alignment horizontal="center" vertical="top" wrapText="1"/>
    </xf>
    <xf numFmtId="0" fontId="27" fillId="0" borderId="0" xfId="0" applyFont="1" applyFill="1" applyBorder="1" applyAlignment="1">
      <alignment vertical="top" wrapText="1"/>
    </xf>
    <xf numFmtId="0" fontId="26" fillId="0" borderId="13" xfId="0" applyFont="1" applyBorder="1" applyAlignment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3" fontId="29" fillId="0" borderId="5" xfId="0" applyNumberFormat="1" applyFont="1" applyFill="1" applyBorder="1" applyAlignment="1">
      <alignment horizontal="center" vertical="top"/>
    </xf>
    <xf numFmtId="0" fontId="14" fillId="0" borderId="0" xfId="0" applyFont="1" applyFill="1" applyBorder="1"/>
    <xf numFmtId="49" fontId="27" fillId="0" borderId="15" xfId="0" applyNumberFormat="1" applyFont="1" applyFill="1" applyBorder="1" applyAlignment="1">
      <alignment horizontal="center" vertical="top"/>
    </xf>
    <xf numFmtId="0" fontId="27" fillId="0" borderId="16" xfId="0" applyFont="1" applyFill="1" applyBorder="1" applyAlignment="1">
      <alignment horizontal="center" vertical="top" wrapText="1"/>
    </xf>
    <xf numFmtId="167" fontId="27" fillId="0" borderId="15" xfId="0" applyNumberFormat="1" applyFont="1" applyFill="1" applyBorder="1" applyAlignment="1">
      <alignment horizontal="center" vertical="top"/>
    </xf>
    <xf numFmtId="167" fontId="38" fillId="0" borderId="0" xfId="0" applyNumberFormat="1" applyFont="1" applyFill="1"/>
    <xf numFmtId="0" fontId="38" fillId="0" borderId="0" xfId="0" applyFont="1" applyFill="1" applyBorder="1"/>
    <xf numFmtId="0" fontId="27" fillId="0" borderId="16" xfId="0" applyFont="1" applyFill="1" applyBorder="1" applyAlignment="1">
      <alignment horizontal="left" vertical="top" wrapText="1"/>
    </xf>
    <xf numFmtId="167" fontId="26" fillId="0" borderId="15" xfId="0" applyNumberFormat="1" applyFont="1" applyFill="1" applyBorder="1" applyAlignment="1">
      <alignment horizontal="center" vertical="top"/>
    </xf>
    <xf numFmtId="3" fontId="26" fillId="0" borderId="15" xfId="0" applyNumberFormat="1" applyFont="1" applyFill="1" applyBorder="1" applyAlignment="1">
      <alignment horizontal="center" vertical="top"/>
    </xf>
    <xf numFmtId="0" fontId="35" fillId="0" borderId="0" xfId="0" applyFont="1" applyFill="1" applyBorder="1" applyAlignment="1">
      <alignment vertical="top" wrapText="1"/>
    </xf>
    <xf numFmtId="0" fontId="44" fillId="0" borderId="0" xfId="0" applyFont="1" applyFill="1"/>
    <xf numFmtId="0" fontId="44" fillId="0" borderId="0" xfId="0" applyFont="1" applyFill="1" applyBorder="1"/>
    <xf numFmtId="0" fontId="26" fillId="0" borderId="0" xfId="0" applyFont="1" applyFill="1" applyBorder="1" applyAlignment="1">
      <alignment vertical="justify"/>
    </xf>
    <xf numFmtId="0" fontId="26" fillId="0" borderId="0" xfId="0" applyFont="1" applyFill="1" applyAlignment="1">
      <alignment vertical="justify"/>
    </xf>
    <xf numFmtId="49" fontId="35" fillId="0" borderId="0" xfId="0" applyNumberFormat="1" applyFont="1" applyFill="1" applyBorder="1" applyAlignment="1">
      <alignment horizontal="center" vertical="top"/>
    </xf>
    <xf numFmtId="167" fontId="35" fillId="0" borderId="0" xfId="0" applyNumberFormat="1" applyFont="1" applyFill="1" applyBorder="1" applyAlignment="1">
      <alignment horizontal="center" vertical="top"/>
    </xf>
    <xf numFmtId="167" fontId="35" fillId="0" borderId="16" xfId="0" applyNumberFormat="1" applyFont="1" applyFill="1" applyBorder="1" applyAlignment="1">
      <alignment horizontal="center" vertical="top"/>
    </xf>
    <xf numFmtId="49" fontId="26" fillId="0" borderId="0" xfId="0" applyNumberFormat="1" applyFont="1" applyFill="1" applyBorder="1" applyAlignment="1">
      <alignment horizontal="center" vertical="top"/>
    </xf>
    <xf numFmtId="167" fontId="26" fillId="0" borderId="0" xfId="0" applyNumberFormat="1" applyFont="1" applyFill="1" applyBorder="1" applyAlignment="1">
      <alignment horizontal="center" vertical="top"/>
    </xf>
    <xf numFmtId="167" fontId="26" fillId="0" borderId="16" xfId="0" applyNumberFormat="1" applyFont="1" applyFill="1" applyBorder="1" applyAlignment="1">
      <alignment horizontal="center" vertical="top"/>
    </xf>
    <xf numFmtId="49" fontId="26" fillId="0" borderId="15" xfId="0" applyNumberFormat="1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/>
    </xf>
    <xf numFmtId="0" fontId="14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168" fontId="49" fillId="0" borderId="0" xfId="0" applyNumberFormat="1" applyFont="1" applyFill="1" applyAlignment="1">
      <alignment horizontal="right"/>
    </xf>
    <xf numFmtId="0" fontId="49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Alignment="1">
      <alignment vertical="top"/>
    </xf>
    <xf numFmtId="0" fontId="14" fillId="0" borderId="0" xfId="0" applyFont="1" applyFill="1" applyAlignment="1">
      <alignment vertical="justify"/>
    </xf>
    <xf numFmtId="0" fontId="14" fillId="0" borderId="0" xfId="0" applyFont="1" applyFill="1" applyBorder="1" applyAlignment="1">
      <alignment vertical="justify"/>
    </xf>
    <xf numFmtId="0" fontId="27" fillId="0" borderId="17" xfId="0" applyFont="1" applyFill="1" applyBorder="1" applyAlignment="1">
      <alignment horizontal="left" vertical="top" wrapText="1"/>
    </xf>
    <xf numFmtId="0" fontId="27" fillId="0" borderId="0" xfId="0" applyFont="1" applyFill="1" applyBorder="1"/>
    <xf numFmtId="167" fontId="27" fillId="0" borderId="0" xfId="0" applyNumberFormat="1" applyFont="1" applyFill="1"/>
    <xf numFmtId="169" fontId="27" fillId="0" borderId="0" xfId="0" applyNumberFormat="1" applyFont="1" applyFill="1"/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167" fontId="44" fillId="0" borderId="16" xfId="0" applyNumberFormat="1" applyFont="1" applyFill="1" applyBorder="1" applyAlignment="1">
      <alignment horizontal="center" vertical="top"/>
    </xf>
    <xf numFmtId="167" fontId="26" fillId="0" borderId="5" xfId="0" applyNumberFormat="1" applyFont="1" applyFill="1" applyBorder="1" applyAlignment="1">
      <alignment horizontal="center" vertical="justify"/>
    </xf>
    <xf numFmtId="3" fontId="26" fillId="0" borderId="5" xfId="0" applyNumberFormat="1" applyFont="1" applyFill="1" applyBorder="1" applyAlignment="1">
      <alignment horizontal="center" vertical="justify"/>
    </xf>
    <xf numFmtId="0" fontId="34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/>
    <xf numFmtId="0" fontId="1" fillId="0" borderId="0" xfId="0" applyFont="1" applyAlignment="1"/>
    <xf numFmtId="3" fontId="30" fillId="0" borderId="5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Alignment="1" applyProtection="1"/>
    <xf numFmtId="0" fontId="23" fillId="0" borderId="0" xfId="0" applyNumberFormat="1" applyFont="1" applyFill="1" applyAlignment="1" applyProtection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Alignment="1" applyProtection="1">
      <alignment vertical="top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>
      <alignment horizontal="left" vertical="center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>
      <alignment vertical="top" wrapText="1"/>
    </xf>
    <xf numFmtId="3" fontId="30" fillId="0" borderId="0" xfId="0" applyNumberFormat="1" applyFont="1" applyFill="1" applyAlignment="1" applyProtection="1"/>
    <xf numFmtId="0" fontId="23" fillId="0" borderId="0" xfId="0" applyNumberFormat="1" applyFont="1" applyFill="1" applyAlignment="1" applyProtection="1"/>
    <xf numFmtId="0" fontId="30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167" fontId="38" fillId="0" borderId="5" xfId="0" applyNumberFormat="1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center"/>
    </xf>
    <xf numFmtId="0" fontId="24" fillId="0" borderId="0" xfId="0" applyNumberFormat="1" applyFont="1" applyFill="1" applyAlignment="1" applyProtection="1">
      <alignment horizontal="center" vertical="top"/>
    </xf>
    <xf numFmtId="0" fontId="23" fillId="0" borderId="0" xfId="0" applyFont="1" applyFill="1" applyAlignment="1">
      <alignment horizontal="center" vertical="top"/>
    </xf>
    <xf numFmtId="0" fontId="29" fillId="0" borderId="0" xfId="0" applyNumberFormat="1" applyFont="1" applyFill="1" applyAlignment="1" applyProtection="1">
      <alignment horizontal="center" vertical="top"/>
    </xf>
    <xf numFmtId="0" fontId="14" fillId="0" borderId="0" xfId="0" applyFont="1" applyFill="1" applyAlignment="1">
      <alignment horizontal="center" vertical="top"/>
    </xf>
    <xf numFmtId="0" fontId="26" fillId="0" borderId="5" xfId="0" applyNumberFormat="1" applyFont="1" applyFill="1" applyBorder="1" applyAlignment="1" applyProtection="1">
      <alignment horizontal="center" vertical="top" wrapText="1"/>
    </xf>
    <xf numFmtId="0" fontId="23" fillId="0" borderId="0" xfId="52" applyFont="1" applyFill="1" applyBorder="1" applyAlignment="1">
      <alignment vertical="top"/>
    </xf>
    <xf numFmtId="0" fontId="23" fillId="0" borderId="0" xfId="52" applyFont="1" applyFill="1" applyAlignment="1">
      <alignment vertical="top"/>
    </xf>
    <xf numFmtId="0" fontId="39" fillId="0" borderId="0" xfId="0" applyFont="1" applyFill="1" applyAlignment="1">
      <alignment horizontal="left" vertical="top"/>
    </xf>
    <xf numFmtId="0" fontId="26" fillId="0" borderId="5" xfId="0" applyFont="1" applyBorder="1" applyAlignment="1">
      <alignment horizontal="left" vertical="center" wrapText="1"/>
    </xf>
    <xf numFmtId="49" fontId="35" fillId="0" borderId="5" xfId="0" applyNumberFormat="1" applyFont="1" applyBorder="1" applyAlignment="1">
      <alignment horizontal="center" vertical="top" wrapText="1"/>
    </xf>
    <xf numFmtId="49" fontId="35" fillId="0" borderId="5" xfId="0" applyNumberFormat="1" applyFont="1" applyFill="1" applyBorder="1" applyAlignment="1">
      <alignment horizontal="center" vertical="top" wrapText="1"/>
    </xf>
    <xf numFmtId="0" fontId="35" fillId="0" borderId="5" xfId="0" applyFont="1" applyBorder="1" applyAlignment="1">
      <alignment horizontal="left" vertical="center" wrapText="1"/>
    </xf>
    <xf numFmtId="3" fontId="35" fillId="0" borderId="5" xfId="0" applyNumberFormat="1" applyFont="1" applyBorder="1" applyAlignment="1">
      <alignment horizontal="center" vertical="justify"/>
    </xf>
    <xf numFmtId="0" fontId="35" fillId="0" borderId="5" xfId="0" applyFont="1" applyBorder="1" applyAlignment="1">
      <alignment vertical="center" wrapText="1"/>
    </xf>
    <xf numFmtId="167" fontId="35" fillId="0" borderId="5" xfId="0" applyNumberFormat="1" applyFont="1" applyFill="1" applyBorder="1" applyAlignment="1" applyProtection="1">
      <alignment horizontal="center" vertical="top"/>
    </xf>
    <xf numFmtId="3" fontId="35" fillId="0" borderId="5" xfId="0" applyNumberFormat="1" applyFont="1" applyFill="1" applyBorder="1" applyAlignment="1" applyProtection="1">
      <alignment horizontal="center" vertical="top"/>
    </xf>
    <xf numFmtId="0" fontId="38" fillId="0" borderId="5" xfId="0" applyFont="1" applyBorder="1" applyAlignment="1">
      <alignment horizontal="left" vertical="top" wrapText="1"/>
    </xf>
    <xf numFmtId="169" fontId="40" fillId="0" borderId="0" xfId="0" applyNumberFormat="1" applyFont="1" applyFill="1"/>
    <xf numFmtId="0" fontId="26" fillId="0" borderId="17" xfId="0" applyFont="1" applyFill="1" applyBorder="1" applyAlignment="1">
      <alignment vertical="top" wrapText="1"/>
    </xf>
    <xf numFmtId="0" fontId="35" fillId="0" borderId="5" xfId="0" applyFont="1" applyFill="1" applyBorder="1" applyAlignment="1">
      <alignment vertical="top" wrapText="1"/>
    </xf>
    <xf numFmtId="0" fontId="26" fillId="0" borderId="0" xfId="0" applyNumberFormat="1" applyFont="1" applyFill="1" applyAlignment="1" applyProtection="1">
      <alignment horizontal="left" vertical="top"/>
    </xf>
    <xf numFmtId="0" fontId="26" fillId="0" borderId="0" xfId="0" applyFont="1" applyFill="1" applyBorder="1"/>
    <xf numFmtId="0" fontId="29" fillId="0" borderId="6" xfId="0" applyNumberFormat="1" applyFont="1" applyFill="1" applyBorder="1" applyAlignment="1" applyProtection="1">
      <alignment horizontal="center" vertical="top"/>
    </xf>
    <xf numFmtId="167" fontId="14" fillId="0" borderId="0" xfId="0" applyNumberFormat="1" applyFont="1" applyFill="1" applyAlignment="1">
      <alignment vertical="top"/>
    </xf>
    <xf numFmtId="167" fontId="14" fillId="0" borderId="0" xfId="0" applyNumberFormat="1" applyFont="1" applyFill="1" applyBorder="1" applyAlignment="1">
      <alignment vertical="top"/>
    </xf>
    <xf numFmtId="167" fontId="38" fillId="0" borderId="15" xfId="0" applyNumberFormat="1" applyFont="1" applyFill="1" applyBorder="1" applyAlignment="1">
      <alignment horizontal="center" vertical="top"/>
    </xf>
    <xf numFmtId="0" fontId="38" fillId="0" borderId="0" xfId="0" applyFont="1" applyFill="1" applyBorder="1" applyAlignment="1">
      <alignment vertical="top"/>
    </xf>
    <xf numFmtId="167" fontId="34" fillId="0" borderId="0" xfId="0" applyNumberFormat="1" applyFont="1" applyFill="1" applyAlignment="1">
      <alignment vertical="top"/>
    </xf>
    <xf numFmtId="167" fontId="35" fillId="0" borderId="0" xfId="0" applyNumberFormat="1" applyFont="1" applyFill="1" applyBorder="1" applyAlignment="1">
      <alignment vertical="top"/>
    </xf>
    <xf numFmtId="167" fontId="34" fillId="0" borderId="0" xfId="0" applyNumberFormat="1" applyFont="1" applyFill="1" applyBorder="1" applyAlignment="1">
      <alignment vertical="top"/>
    </xf>
    <xf numFmtId="167" fontId="38" fillId="0" borderId="0" xfId="0" applyNumberFormat="1" applyFont="1" applyFill="1" applyBorder="1"/>
    <xf numFmtId="49" fontId="35" fillId="0" borderId="15" xfId="0" applyNumberFormat="1" applyFont="1" applyFill="1" applyBorder="1" applyAlignment="1">
      <alignment horizontal="center" vertical="justify"/>
    </xf>
    <xf numFmtId="0" fontId="35" fillId="0" borderId="16" xfId="0" applyFont="1" applyFill="1" applyBorder="1" applyAlignment="1">
      <alignment horizontal="left" vertical="top" wrapText="1"/>
    </xf>
    <xf numFmtId="167" fontId="35" fillId="0" borderId="15" xfId="0" applyNumberFormat="1" applyFont="1" applyFill="1" applyBorder="1" applyAlignment="1">
      <alignment horizontal="center" vertical="justify"/>
    </xf>
    <xf numFmtId="4" fontId="34" fillId="0" borderId="0" xfId="0" applyNumberFormat="1" applyFont="1" applyFill="1" applyAlignment="1">
      <alignment vertical="justify"/>
    </xf>
    <xf numFmtId="4" fontId="49" fillId="0" borderId="0" xfId="0" applyNumberFormat="1" applyFont="1" applyFill="1" applyBorder="1" applyAlignment="1">
      <alignment vertical="justify" wrapText="1"/>
    </xf>
    <xf numFmtId="4" fontId="36" fillId="0" borderId="0" xfId="0" applyNumberFormat="1" applyFont="1" applyFill="1" applyBorder="1" applyAlignment="1">
      <alignment vertical="justify" wrapText="1"/>
    </xf>
    <xf numFmtId="4" fontId="35" fillId="0" borderId="0" xfId="0" applyNumberFormat="1" applyFont="1" applyFill="1" applyBorder="1" applyAlignment="1">
      <alignment vertical="justify"/>
    </xf>
    <xf numFmtId="4" fontId="35" fillId="0" borderId="0" xfId="0" applyNumberFormat="1" applyFont="1" applyFill="1" applyAlignment="1">
      <alignment vertical="justify"/>
    </xf>
    <xf numFmtId="0" fontId="35" fillId="0" borderId="0" xfId="0" applyFont="1" applyFill="1" applyAlignment="1">
      <alignment vertical="justify"/>
    </xf>
    <xf numFmtId="49" fontId="35" fillId="0" borderId="9" xfId="0" applyNumberFormat="1" applyFont="1" applyFill="1" applyBorder="1" applyAlignment="1">
      <alignment horizontal="center" vertical="top"/>
    </xf>
    <xf numFmtId="49" fontId="26" fillId="0" borderId="9" xfId="0" applyNumberFormat="1" applyFont="1" applyFill="1" applyBorder="1" applyAlignment="1">
      <alignment horizontal="center" vertical="top"/>
    </xf>
    <xf numFmtId="167" fontId="14" fillId="0" borderId="0" xfId="0" applyNumberFormat="1" applyFont="1" applyFill="1"/>
    <xf numFmtId="49" fontId="27" fillId="0" borderId="0" xfId="0" applyNumberFormat="1" applyFont="1" applyFill="1" applyBorder="1" applyAlignment="1">
      <alignment horizontal="center" vertical="justify"/>
    </xf>
    <xf numFmtId="0" fontId="27" fillId="0" borderId="0" xfId="0" applyFont="1" applyFill="1" applyBorder="1" applyAlignment="1">
      <alignment horizontal="left" wrapText="1"/>
    </xf>
    <xf numFmtId="3" fontId="27" fillId="0" borderId="0" xfId="0" applyNumberFormat="1" applyFont="1" applyFill="1" applyBorder="1" applyAlignment="1">
      <alignment horizontal="right" vertical="top"/>
    </xf>
    <xf numFmtId="1" fontId="27" fillId="0" borderId="0" xfId="0" applyNumberFormat="1" applyFont="1" applyFill="1" applyBorder="1" applyAlignment="1">
      <alignment horizontal="right" vertical="top"/>
    </xf>
    <xf numFmtId="2" fontId="27" fillId="0" borderId="0" xfId="0" applyNumberFormat="1" applyFont="1" applyFill="1" applyBorder="1" applyAlignment="1">
      <alignment horizontal="right" vertical="top"/>
    </xf>
    <xf numFmtId="1" fontId="26" fillId="0" borderId="0" xfId="0" applyNumberFormat="1" applyFont="1" applyFill="1" applyBorder="1" applyAlignment="1">
      <alignment horizontal="right" vertical="top"/>
    </xf>
    <xf numFmtId="168" fontId="27" fillId="0" borderId="0" xfId="0" applyNumberFormat="1" applyFont="1" applyFill="1" applyBorder="1" applyAlignment="1">
      <alignment horizontal="right" vertical="top"/>
    </xf>
    <xf numFmtId="168" fontId="1" fillId="0" borderId="0" xfId="0" applyNumberFormat="1" applyFont="1" applyFill="1"/>
    <xf numFmtId="167" fontId="1" fillId="0" borderId="0" xfId="0" applyNumberFormat="1" applyFont="1" applyFill="1" applyBorder="1"/>
    <xf numFmtId="0" fontId="27" fillId="0" borderId="0" xfId="0" applyFont="1" applyFill="1" applyBorder="1" applyAlignment="1">
      <alignment horizontal="right"/>
    </xf>
    <xf numFmtId="0" fontId="1" fillId="0" borderId="0" xfId="0" applyFont="1" applyFill="1"/>
    <xf numFmtId="0" fontId="39" fillId="0" borderId="0" xfId="0" applyFont="1" applyFill="1" applyBorder="1"/>
    <xf numFmtId="167" fontId="39" fillId="0" borderId="0" xfId="0" applyNumberFormat="1" applyFont="1" applyFill="1" applyAlignment="1"/>
    <xf numFmtId="168" fontId="48" fillId="0" borderId="0" xfId="0" applyNumberFormat="1" applyFont="1" applyFill="1"/>
    <xf numFmtId="0" fontId="39" fillId="0" borderId="0" xfId="0" applyFont="1" applyFill="1" applyAlignment="1">
      <alignment vertical="justify"/>
    </xf>
    <xf numFmtId="0" fontId="39" fillId="0" borderId="0" xfId="0" applyFont="1" applyFill="1" applyAlignment="1">
      <alignment wrapText="1"/>
    </xf>
    <xf numFmtId="167" fontId="39" fillId="0" borderId="0" xfId="0" applyNumberFormat="1" applyFont="1" applyFill="1" applyAlignment="1">
      <alignment vertical="top"/>
    </xf>
    <xf numFmtId="1" fontId="47" fillId="0" borderId="0" xfId="0" applyNumberFormat="1" applyFont="1" applyFill="1" applyAlignment="1">
      <alignment vertical="top"/>
    </xf>
    <xf numFmtId="3" fontId="26" fillId="0" borderId="0" xfId="0" applyNumberFormat="1" applyFont="1" applyFill="1" applyBorder="1"/>
    <xf numFmtId="49" fontId="14" fillId="0" borderId="0" xfId="0" applyNumberFormat="1" applyFont="1" applyFill="1" applyAlignment="1">
      <alignment vertical="justify"/>
    </xf>
    <xf numFmtId="49" fontId="26" fillId="0" borderId="0" xfId="0" applyNumberFormat="1" applyFont="1" applyFill="1" applyAlignment="1">
      <alignment vertical="justify"/>
    </xf>
    <xf numFmtId="0" fontId="26" fillId="0" borderId="0" xfId="0" applyFont="1" applyFill="1" applyAlignment="1">
      <alignment horizontal="left" wrapText="1"/>
    </xf>
    <xf numFmtId="167" fontId="26" fillId="0" borderId="0" xfId="0" applyNumberFormat="1" applyFont="1" applyFill="1" applyAlignment="1">
      <alignment horizontal="right" vertical="top"/>
    </xf>
    <xf numFmtId="1" fontId="26" fillId="0" borderId="0" xfId="0" applyNumberFormat="1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vertical="center" wrapText="1"/>
    </xf>
    <xf numFmtId="167" fontId="14" fillId="0" borderId="5" xfId="48" applyNumberFormat="1" applyFont="1" applyFill="1" applyBorder="1">
      <alignment vertical="top"/>
    </xf>
    <xf numFmtId="0" fontId="54" fillId="0" borderId="5" xfId="0" applyFont="1" applyFill="1" applyBorder="1" applyAlignment="1">
      <alignment vertical="center" wrapText="1"/>
    </xf>
    <xf numFmtId="0" fontId="55" fillId="0" borderId="5" xfId="0" applyFont="1" applyFill="1" applyBorder="1" applyAlignment="1">
      <alignment vertical="center" wrapText="1"/>
    </xf>
    <xf numFmtId="167" fontId="1" fillId="0" borderId="5" xfId="48" applyNumberFormat="1" applyFont="1" applyFill="1" applyBorder="1">
      <alignment vertical="top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49" fontId="40" fillId="0" borderId="5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justify" vertical="center" wrapText="1"/>
    </xf>
    <xf numFmtId="167" fontId="28" fillId="0" borderId="5" xfId="0" applyNumberFormat="1" applyFont="1" applyFill="1" applyBorder="1" applyAlignment="1">
      <alignment vertical="justify"/>
    </xf>
    <xf numFmtId="0" fontId="35" fillId="0" borderId="5" xfId="0" applyFont="1" applyBorder="1" applyAlignment="1">
      <alignment horizontal="center" vertical="top" wrapText="1"/>
    </xf>
    <xf numFmtId="1" fontId="57" fillId="0" borderId="0" xfId="0" applyNumberFormat="1" applyFont="1" applyFill="1" applyAlignment="1"/>
    <xf numFmtId="0" fontId="30" fillId="0" borderId="0" xfId="0" applyFont="1" applyFill="1" applyAlignment="1">
      <alignment horizontal="left" vertical="center"/>
    </xf>
    <xf numFmtId="0" fontId="26" fillId="0" borderId="16" xfId="0" applyFont="1" applyFill="1" applyBorder="1" applyAlignment="1">
      <alignment vertical="top"/>
    </xf>
    <xf numFmtId="0" fontId="27" fillId="0" borderId="16" xfId="0" applyFont="1" applyFill="1" applyBorder="1" applyAlignment="1">
      <alignment horizontal="center" vertical="top"/>
    </xf>
    <xf numFmtId="0" fontId="27" fillId="0" borderId="16" xfId="0" applyFont="1" applyFill="1" applyBorder="1" applyAlignment="1">
      <alignment horizontal="left" vertical="top"/>
    </xf>
    <xf numFmtId="49" fontId="26" fillId="0" borderId="15" xfId="0" applyNumberFormat="1" applyFont="1" applyFill="1" applyBorder="1" applyAlignment="1">
      <alignment horizontal="left" vertical="top"/>
    </xf>
    <xf numFmtId="0" fontId="35" fillId="0" borderId="16" xfId="0" applyFont="1" applyFill="1" applyBorder="1" applyAlignment="1">
      <alignment vertical="top"/>
    </xf>
    <xf numFmtId="0" fontId="23" fillId="0" borderId="0" xfId="0" applyNumberFormat="1" applyFont="1" applyFill="1" applyAlignment="1" applyProtection="1">
      <alignment horizontal="center"/>
    </xf>
    <xf numFmtId="0" fontId="23" fillId="0" borderId="0" xfId="0" applyNumberFormat="1" applyFont="1" applyFill="1" applyAlignment="1" applyProtection="1"/>
    <xf numFmtId="0" fontId="23" fillId="0" borderId="0" xfId="0" applyNumberFormat="1" applyFont="1" applyFill="1" applyAlignment="1" applyProtection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0" fontId="37" fillId="0" borderId="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Alignment="1" applyProtection="1">
      <alignment vertical="top"/>
    </xf>
    <xf numFmtId="0" fontId="23" fillId="0" borderId="0" xfId="0" applyNumberFormat="1" applyFont="1" applyFill="1" applyAlignment="1" applyProtection="1">
      <alignment horizontal="left" vertical="center" wrapText="1"/>
    </xf>
    <xf numFmtId="0" fontId="25" fillId="0" borderId="0" xfId="0" applyNumberFormat="1" applyFont="1" applyFill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center"/>
    </xf>
    <xf numFmtId="0" fontId="41" fillId="0" borderId="0" xfId="0" applyNumberFormat="1" applyFont="1" applyFill="1" applyBorder="1" applyAlignment="1" applyProtection="1">
      <alignment horizontal="center" vertical="top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34" fillId="0" borderId="11" xfId="0" applyNumberFormat="1" applyFont="1" applyFill="1" applyBorder="1" applyAlignment="1" applyProtection="1">
      <alignment horizontal="center" vertical="center" wrapText="1"/>
    </xf>
    <xf numFmtId="0" fontId="34" fillId="0" borderId="15" xfId="0" applyNumberFormat="1" applyFont="1" applyFill="1" applyBorder="1" applyAlignment="1" applyProtection="1">
      <alignment horizontal="center" vertical="center" wrapText="1"/>
    </xf>
    <xf numFmtId="0" fontId="34" fillId="0" borderId="12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8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 vertical="center"/>
    </xf>
    <xf numFmtId="0" fontId="24" fillId="0" borderId="0" xfId="0" applyNumberFormat="1" applyFont="1" applyFill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5" fillId="0" borderId="5" xfId="0" applyNumberFormat="1" applyFont="1" applyFill="1" applyBorder="1" applyAlignment="1" applyProtection="1">
      <alignment horizontal="center" vertical="top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23" borderId="1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wrapText="1"/>
    </xf>
    <xf numFmtId="0" fontId="27" fillId="23" borderId="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/>
    <xf numFmtId="0" fontId="29" fillId="0" borderId="0" xfId="0" applyNumberFormat="1" applyFont="1" applyFill="1" applyBorder="1" applyAlignment="1" applyProtection="1">
      <alignment horizontal="center" vertical="top" wrapText="1"/>
    </xf>
  </cellXfs>
  <cellStyles count="5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 4" xfId="51"/>
    <cellStyle name="Обычный 2" xfId="52"/>
    <cellStyle name="Обычный 3" xfId="58"/>
    <cellStyle name="Плохой" xfId="53"/>
    <cellStyle name="Пояснение" xfId="54"/>
    <cellStyle name="Примечание" xfId="55"/>
    <cellStyle name="Стиль 1" xfId="56"/>
    <cellStyle name="Финансовый" xfId="57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99FF33"/>
      <color rgb="FF008000"/>
      <color rgb="FFCC00FF"/>
      <color rgb="FF6600CC"/>
      <color rgb="FF53E04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113"/>
  <sheetViews>
    <sheetView tabSelected="1" zoomScaleNormal="100" zoomScaleSheetLayoutView="84" workbookViewId="0">
      <selection activeCell="B2" sqref="B2"/>
    </sheetView>
  </sheetViews>
  <sheetFormatPr defaultColWidth="9.1640625" defaultRowHeight="12.75"/>
  <cols>
    <col min="1" max="1" width="16.5" style="379" customWidth="1"/>
    <col min="2" max="2" width="128.83203125" style="379" customWidth="1"/>
    <col min="3" max="3" width="21.1640625" style="379" customWidth="1"/>
    <col min="4" max="4" width="20.1640625" style="379" customWidth="1"/>
    <col min="5" max="5" width="20.6640625" style="379" customWidth="1"/>
    <col min="6" max="6" width="20" style="379" customWidth="1"/>
    <col min="7" max="7" width="9.1640625" style="379" customWidth="1"/>
    <col min="8" max="8" width="22" style="380" customWidth="1"/>
    <col min="9" max="239" width="9.1640625" style="380" customWidth="1"/>
    <col min="240" max="248" width="9.1640625" style="379" customWidth="1"/>
    <col min="249" max="16384" width="9.1640625" style="380"/>
  </cols>
  <sheetData>
    <row r="1" spans="1:248" s="390" customFormat="1" ht="21" customHeight="1">
      <c r="A1" s="99"/>
      <c r="B1" s="99"/>
      <c r="C1" s="99"/>
      <c r="D1" s="556" t="s">
        <v>800</v>
      </c>
      <c r="E1" s="556"/>
      <c r="F1" s="556"/>
      <c r="G1" s="399"/>
      <c r="IF1" s="399"/>
      <c r="IG1" s="399"/>
      <c r="IH1" s="399"/>
      <c r="II1" s="399"/>
      <c r="IJ1" s="399"/>
      <c r="IK1" s="399"/>
      <c r="IL1" s="399"/>
      <c r="IM1" s="399"/>
      <c r="IN1" s="399"/>
    </row>
    <row r="2" spans="1:248" s="390" customFormat="1" ht="19.5" customHeight="1">
      <c r="A2" s="99"/>
      <c r="B2" s="99"/>
      <c r="C2" s="99"/>
      <c r="D2" s="557" t="s">
        <v>826</v>
      </c>
      <c r="E2" s="557"/>
      <c r="F2" s="557"/>
      <c r="G2" s="399"/>
      <c r="IF2" s="399"/>
      <c r="IG2" s="399"/>
      <c r="IH2" s="399"/>
      <c r="II2" s="399"/>
      <c r="IJ2" s="399"/>
      <c r="IK2" s="399"/>
      <c r="IL2" s="399"/>
      <c r="IM2" s="399"/>
      <c r="IN2" s="399"/>
    </row>
    <row r="3" spans="1:248" s="390" customFormat="1" ht="19.5" customHeight="1">
      <c r="A3" s="99"/>
      <c r="B3" s="99"/>
      <c r="C3" s="99"/>
      <c r="D3" s="557" t="s">
        <v>827</v>
      </c>
      <c r="E3" s="557"/>
      <c r="F3" s="557"/>
      <c r="G3" s="399"/>
      <c r="IF3" s="399"/>
      <c r="IG3" s="399"/>
      <c r="IH3" s="399"/>
      <c r="II3" s="399"/>
      <c r="IJ3" s="399"/>
      <c r="IK3" s="399"/>
      <c r="IL3" s="399"/>
      <c r="IM3" s="399"/>
      <c r="IN3" s="399"/>
    </row>
    <row r="4" spans="1:248" s="85" customFormat="1" ht="20.25">
      <c r="A4" s="99"/>
      <c r="B4" s="99"/>
      <c r="C4" s="365"/>
      <c r="D4" s="558" t="s">
        <v>801</v>
      </c>
      <c r="E4" s="558"/>
      <c r="F4" s="558"/>
      <c r="G4" s="99"/>
      <c r="H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s="14" customFormat="1" ht="20.25">
      <c r="A5" s="561" t="s">
        <v>473</v>
      </c>
      <c r="B5" s="562"/>
      <c r="C5" s="562"/>
      <c r="D5" s="562"/>
      <c r="E5" s="562"/>
      <c r="F5" s="13"/>
      <c r="G5" s="13"/>
      <c r="IF5" s="13"/>
      <c r="IG5" s="13"/>
      <c r="IH5" s="13"/>
      <c r="II5" s="13"/>
      <c r="IJ5" s="13"/>
      <c r="IK5" s="13"/>
      <c r="IL5" s="13"/>
      <c r="IM5" s="13"/>
      <c r="IN5" s="13"/>
    </row>
    <row r="6" spans="1:248" s="14" customFormat="1" ht="18">
      <c r="A6" s="13"/>
      <c r="B6" s="381"/>
      <c r="C6" s="381"/>
      <c r="D6" s="381"/>
      <c r="E6" s="381"/>
      <c r="F6" s="103" t="s">
        <v>303</v>
      </c>
      <c r="G6" s="13"/>
      <c r="IF6" s="13"/>
      <c r="IG6" s="13"/>
      <c r="IH6" s="13"/>
      <c r="II6" s="13"/>
      <c r="IJ6" s="13"/>
      <c r="IK6" s="13"/>
      <c r="IL6" s="13"/>
      <c r="IM6" s="13"/>
      <c r="IN6" s="13"/>
    </row>
    <row r="7" spans="1:248" s="383" customFormat="1" ht="17.25" customHeight="1">
      <c r="A7" s="560" t="s">
        <v>0</v>
      </c>
      <c r="B7" s="560" t="s">
        <v>7</v>
      </c>
      <c r="C7" s="560" t="s">
        <v>24</v>
      </c>
      <c r="D7" s="560" t="s">
        <v>21</v>
      </c>
      <c r="E7" s="560" t="s">
        <v>22</v>
      </c>
      <c r="F7" s="560"/>
      <c r="G7" s="382"/>
      <c r="IF7" s="382"/>
      <c r="IG7" s="382"/>
      <c r="IH7" s="382"/>
      <c r="II7" s="382"/>
      <c r="IJ7" s="382"/>
      <c r="IK7" s="382"/>
      <c r="IL7" s="382"/>
      <c r="IM7" s="382"/>
      <c r="IN7" s="382"/>
    </row>
    <row r="8" spans="1:248" s="383" customFormat="1" ht="57" customHeight="1">
      <c r="A8" s="560"/>
      <c r="B8" s="560"/>
      <c r="C8" s="560"/>
      <c r="D8" s="560"/>
      <c r="E8" s="384" t="s">
        <v>24</v>
      </c>
      <c r="F8" s="384" t="s">
        <v>39</v>
      </c>
      <c r="G8" s="382"/>
      <c r="IF8" s="382"/>
      <c r="IG8" s="382"/>
      <c r="IH8" s="382"/>
      <c r="II8" s="382"/>
      <c r="IJ8" s="382"/>
      <c r="IK8" s="382"/>
      <c r="IL8" s="382"/>
      <c r="IM8" s="382"/>
      <c r="IN8" s="382"/>
    </row>
    <row r="9" spans="1:248" s="387" customFormat="1" ht="16.5">
      <c r="A9" s="385">
        <v>1</v>
      </c>
      <c r="B9" s="385">
        <v>2</v>
      </c>
      <c r="C9" s="385">
        <v>3</v>
      </c>
      <c r="D9" s="385">
        <v>4</v>
      </c>
      <c r="E9" s="385">
        <v>5</v>
      </c>
      <c r="F9" s="385">
        <v>6</v>
      </c>
      <c r="G9" s="386"/>
      <c r="IF9" s="386"/>
      <c r="IG9" s="386"/>
      <c r="IH9" s="386"/>
      <c r="II9" s="386"/>
      <c r="IJ9" s="386"/>
      <c r="IK9" s="386"/>
      <c r="IL9" s="386"/>
      <c r="IM9" s="386"/>
      <c r="IN9" s="386"/>
    </row>
    <row r="10" spans="1:248" s="20" customFormat="1" ht="15.75">
      <c r="A10" s="172">
        <v>10000000</v>
      </c>
      <c r="B10" s="172" t="s">
        <v>8</v>
      </c>
      <c r="C10" s="181">
        <f>D10+E10</f>
        <v>4853200</v>
      </c>
      <c r="D10" s="181">
        <f>D11+D23+D44+D17</f>
        <v>4850000</v>
      </c>
      <c r="E10" s="181">
        <f>E11+E23+E44</f>
        <v>3200</v>
      </c>
      <c r="F10" s="394">
        <f>F11+F23+F44</f>
        <v>0</v>
      </c>
      <c r="G10" s="236"/>
    </row>
    <row r="11" spans="1:248" s="20" customFormat="1" ht="15.75">
      <c r="A11" s="172">
        <v>11000000</v>
      </c>
      <c r="B11" s="174" t="s">
        <v>9</v>
      </c>
      <c r="C11" s="181">
        <f>D11+E11</f>
        <v>3065000</v>
      </c>
      <c r="D11" s="237">
        <f>D12</f>
        <v>3065000</v>
      </c>
      <c r="E11" s="391">
        <f t="shared" ref="E11:F11" si="0">E12</f>
        <v>0</v>
      </c>
      <c r="F11" s="391">
        <f t="shared" si="0"/>
        <v>0</v>
      </c>
      <c r="G11" s="238"/>
    </row>
    <row r="12" spans="1:248" s="20" customFormat="1" ht="15.75">
      <c r="A12" s="178">
        <v>11010000</v>
      </c>
      <c r="B12" s="176" t="s">
        <v>66</v>
      </c>
      <c r="C12" s="181">
        <f>D12+E12</f>
        <v>3065000</v>
      </c>
      <c r="D12" s="237">
        <f>D13+D14+D15+D16</f>
        <v>3065000</v>
      </c>
      <c r="E12" s="391">
        <f t="shared" ref="E12:F12" si="1">E13+E14+E15+E16</f>
        <v>0</v>
      </c>
      <c r="F12" s="391">
        <f t="shared" si="1"/>
        <v>0</v>
      </c>
      <c r="G12" s="238"/>
    </row>
    <row r="13" spans="1:248" s="20" customFormat="1" ht="30">
      <c r="A13" s="178">
        <v>11010100</v>
      </c>
      <c r="B13" s="176" t="s">
        <v>67</v>
      </c>
      <c r="C13" s="177">
        <f t="shared" ref="C13:C22" si="2">D13+E13</f>
        <v>2666550</v>
      </c>
      <c r="D13" s="239">
        <v>2666550</v>
      </c>
      <c r="E13" s="392">
        <v>0</v>
      </c>
      <c r="F13" s="392">
        <v>0</v>
      </c>
      <c r="G13" s="238"/>
    </row>
    <row r="14" spans="1:248" s="20" customFormat="1" ht="45">
      <c r="A14" s="178">
        <v>11010200</v>
      </c>
      <c r="B14" s="176" t="s">
        <v>68</v>
      </c>
      <c r="C14" s="177">
        <f t="shared" si="2"/>
        <v>239070</v>
      </c>
      <c r="D14" s="239">
        <v>239070</v>
      </c>
      <c r="E14" s="392">
        <v>0</v>
      </c>
      <c r="F14" s="392">
        <v>0</v>
      </c>
      <c r="G14" s="238"/>
    </row>
    <row r="15" spans="1:248" s="20" customFormat="1" ht="30">
      <c r="A15" s="178">
        <v>11010400</v>
      </c>
      <c r="B15" s="176" t="s">
        <v>69</v>
      </c>
      <c r="C15" s="177">
        <f t="shared" si="2"/>
        <v>73560</v>
      </c>
      <c r="D15" s="239">
        <v>73560</v>
      </c>
      <c r="E15" s="392">
        <v>0</v>
      </c>
      <c r="F15" s="392">
        <v>0</v>
      </c>
      <c r="G15" s="238"/>
    </row>
    <row r="16" spans="1:248" s="20" customFormat="1" ht="30">
      <c r="A16" s="178">
        <v>11010500</v>
      </c>
      <c r="B16" s="176" t="s">
        <v>70</v>
      </c>
      <c r="C16" s="177">
        <f t="shared" si="2"/>
        <v>85820</v>
      </c>
      <c r="D16" s="239">
        <v>85820</v>
      </c>
      <c r="E16" s="392">
        <v>0</v>
      </c>
      <c r="F16" s="392">
        <v>0</v>
      </c>
      <c r="G16" s="238"/>
    </row>
    <row r="17" spans="1:7" s="20" customFormat="1" ht="15.75">
      <c r="A17" s="172">
        <v>14000000</v>
      </c>
      <c r="B17" s="174" t="s">
        <v>702</v>
      </c>
      <c r="C17" s="181">
        <f t="shared" si="2"/>
        <v>380000</v>
      </c>
      <c r="D17" s="237">
        <f>D18+D20+D22</f>
        <v>380000</v>
      </c>
      <c r="E17" s="391">
        <v>0</v>
      </c>
      <c r="F17" s="391">
        <v>0</v>
      </c>
      <c r="G17" s="238"/>
    </row>
    <row r="18" spans="1:7" s="20" customFormat="1" ht="15.75">
      <c r="A18" s="172">
        <v>14020000</v>
      </c>
      <c r="B18" s="174" t="s">
        <v>703</v>
      </c>
      <c r="C18" s="181">
        <f t="shared" si="2"/>
        <v>28120</v>
      </c>
      <c r="D18" s="237">
        <f>D19</f>
        <v>28120</v>
      </c>
      <c r="E18" s="392">
        <v>0</v>
      </c>
      <c r="F18" s="392">
        <v>0</v>
      </c>
      <c r="G18" s="238"/>
    </row>
    <row r="19" spans="1:7" s="20" customFormat="1" ht="15">
      <c r="A19" s="178">
        <v>14021900</v>
      </c>
      <c r="B19" s="176" t="s">
        <v>704</v>
      </c>
      <c r="C19" s="177">
        <f t="shared" si="2"/>
        <v>28120</v>
      </c>
      <c r="D19" s="239">
        <v>28120</v>
      </c>
      <c r="E19" s="392">
        <v>0</v>
      </c>
      <c r="F19" s="392">
        <v>0</v>
      </c>
      <c r="G19" s="238"/>
    </row>
    <row r="20" spans="1:7" s="20" customFormat="1" ht="15.75">
      <c r="A20" s="172">
        <v>14030000</v>
      </c>
      <c r="B20" s="174" t="s">
        <v>705</v>
      </c>
      <c r="C20" s="181">
        <f t="shared" si="2"/>
        <v>112480</v>
      </c>
      <c r="D20" s="237">
        <f>D21</f>
        <v>112480</v>
      </c>
      <c r="E20" s="392">
        <v>0</v>
      </c>
      <c r="F20" s="392">
        <v>0</v>
      </c>
      <c r="G20" s="238"/>
    </row>
    <row r="21" spans="1:7" s="20" customFormat="1" ht="15">
      <c r="A21" s="178">
        <v>14031900</v>
      </c>
      <c r="B21" s="176" t="s">
        <v>704</v>
      </c>
      <c r="C21" s="177">
        <f t="shared" si="2"/>
        <v>112480</v>
      </c>
      <c r="D21" s="239">
        <v>112480</v>
      </c>
      <c r="E21" s="392">
        <v>0</v>
      </c>
      <c r="F21" s="392">
        <v>0</v>
      </c>
      <c r="G21" s="238"/>
    </row>
    <row r="22" spans="1:7" s="20" customFormat="1" ht="31.5">
      <c r="A22" s="172">
        <v>14040000</v>
      </c>
      <c r="B22" s="174" t="s">
        <v>71</v>
      </c>
      <c r="C22" s="181">
        <f t="shared" si="2"/>
        <v>239400</v>
      </c>
      <c r="D22" s="237">
        <v>239400</v>
      </c>
      <c r="E22" s="392">
        <v>0</v>
      </c>
      <c r="F22" s="392">
        <v>0</v>
      </c>
      <c r="G22" s="238"/>
    </row>
    <row r="23" spans="1:7" s="20" customFormat="1" ht="15.75">
      <c r="A23" s="172">
        <v>18000000</v>
      </c>
      <c r="B23" s="174" t="s">
        <v>72</v>
      </c>
      <c r="C23" s="181">
        <f>D23+E23</f>
        <v>1405000</v>
      </c>
      <c r="D23" s="237">
        <f>D24+D35+D38+D41</f>
        <v>1405000</v>
      </c>
      <c r="E23" s="391">
        <f>E24+E35+E38+E41</f>
        <v>0</v>
      </c>
      <c r="F23" s="391">
        <f>F24+F35+F38+F41</f>
        <v>0</v>
      </c>
      <c r="G23" s="238"/>
    </row>
    <row r="24" spans="1:7" s="20" customFormat="1" ht="15.75">
      <c r="A24" s="172">
        <v>18010000</v>
      </c>
      <c r="B24" s="174" t="s">
        <v>73</v>
      </c>
      <c r="C24" s="181">
        <f>D24+E24</f>
        <v>544000</v>
      </c>
      <c r="D24" s="237">
        <f>D25+D26+D27+D28+D29+D30+D31+D32+D33+D34</f>
        <v>544000</v>
      </c>
      <c r="E24" s="391">
        <f>E25+E26</f>
        <v>0</v>
      </c>
      <c r="F24" s="391">
        <f>F25+F26</f>
        <v>0</v>
      </c>
      <c r="G24" s="238"/>
    </row>
    <row r="25" spans="1:7" s="20" customFormat="1" ht="30">
      <c r="A25" s="178">
        <v>18010100</v>
      </c>
      <c r="B25" s="176" t="s">
        <v>74</v>
      </c>
      <c r="C25" s="177">
        <f t="shared" ref="C25:C63" si="3">D25+E25</f>
        <v>3185</v>
      </c>
      <c r="D25" s="239">
        <v>3185</v>
      </c>
      <c r="E25" s="392">
        <v>0</v>
      </c>
      <c r="F25" s="392">
        <f t="shared" ref="F25:F40" si="4">E25</f>
        <v>0</v>
      </c>
      <c r="G25" s="238"/>
    </row>
    <row r="26" spans="1:7" s="20" customFormat="1" ht="30">
      <c r="A26" s="178">
        <v>18010200</v>
      </c>
      <c r="B26" s="176" t="s">
        <v>75</v>
      </c>
      <c r="C26" s="177">
        <f t="shared" si="3"/>
        <v>4914</v>
      </c>
      <c r="D26" s="239">
        <v>4914</v>
      </c>
      <c r="E26" s="392">
        <v>0</v>
      </c>
      <c r="F26" s="392">
        <f t="shared" si="4"/>
        <v>0</v>
      </c>
      <c r="G26" s="238"/>
    </row>
    <row r="27" spans="1:7" s="20" customFormat="1" ht="30">
      <c r="A27" s="178">
        <v>18010300</v>
      </c>
      <c r="B27" s="176" t="s">
        <v>76</v>
      </c>
      <c r="C27" s="177">
        <f t="shared" si="3"/>
        <v>2457</v>
      </c>
      <c r="D27" s="239">
        <v>2457</v>
      </c>
      <c r="E27" s="392">
        <v>0</v>
      </c>
      <c r="F27" s="392">
        <f t="shared" si="4"/>
        <v>0</v>
      </c>
      <c r="G27" s="238"/>
    </row>
    <row r="28" spans="1:7" s="20" customFormat="1" ht="30">
      <c r="A28" s="178">
        <v>18010400</v>
      </c>
      <c r="B28" s="176" t="s">
        <v>77</v>
      </c>
      <c r="C28" s="177">
        <f t="shared" si="3"/>
        <v>80444</v>
      </c>
      <c r="D28" s="239">
        <v>80444</v>
      </c>
      <c r="E28" s="392">
        <v>0</v>
      </c>
      <c r="F28" s="392">
        <f t="shared" si="4"/>
        <v>0</v>
      </c>
      <c r="G28" s="238"/>
    </row>
    <row r="29" spans="1:7" s="20" customFormat="1" ht="15">
      <c r="A29" s="178">
        <v>18010500</v>
      </c>
      <c r="B29" s="176" t="s">
        <v>78</v>
      </c>
      <c r="C29" s="177">
        <f>D29+E29</f>
        <v>133110</v>
      </c>
      <c r="D29" s="239">
        <v>133110</v>
      </c>
      <c r="E29" s="392">
        <v>0</v>
      </c>
      <c r="F29" s="392">
        <v>0</v>
      </c>
      <c r="G29" s="238"/>
    </row>
    <row r="30" spans="1:7" s="20" customFormat="1" ht="15">
      <c r="A30" s="178">
        <v>18010600</v>
      </c>
      <c r="B30" s="176" t="s">
        <v>79</v>
      </c>
      <c r="C30" s="177">
        <f>D30+E30</f>
        <v>276616</v>
      </c>
      <c r="D30" s="239">
        <v>276616</v>
      </c>
      <c r="E30" s="392">
        <v>0</v>
      </c>
      <c r="F30" s="392">
        <v>0</v>
      </c>
      <c r="G30" s="238"/>
    </row>
    <row r="31" spans="1:7" s="20" customFormat="1" ht="15">
      <c r="A31" s="178">
        <v>18010700</v>
      </c>
      <c r="B31" s="176" t="s">
        <v>80</v>
      </c>
      <c r="C31" s="177">
        <f>D31+E31</f>
        <v>1890</v>
      </c>
      <c r="D31" s="239">
        <v>1890</v>
      </c>
      <c r="E31" s="392">
        <v>0</v>
      </c>
      <c r="F31" s="392">
        <v>0</v>
      </c>
      <c r="G31" s="238"/>
    </row>
    <row r="32" spans="1:7" s="20" customFormat="1" ht="15">
      <c r="A32" s="178">
        <v>18010900</v>
      </c>
      <c r="B32" s="176" t="s">
        <v>81</v>
      </c>
      <c r="C32" s="177">
        <f>D32+E32</f>
        <v>33384</v>
      </c>
      <c r="D32" s="239">
        <v>33384</v>
      </c>
      <c r="E32" s="392">
        <v>0</v>
      </c>
      <c r="F32" s="392">
        <v>0</v>
      </c>
      <c r="G32" s="238"/>
    </row>
    <row r="33" spans="1:7" s="20" customFormat="1" ht="15">
      <c r="A33" s="178">
        <v>18011000</v>
      </c>
      <c r="B33" s="176" t="s">
        <v>82</v>
      </c>
      <c r="C33" s="177">
        <f t="shared" si="3"/>
        <v>4176</v>
      </c>
      <c r="D33" s="239">
        <v>4176</v>
      </c>
      <c r="E33" s="392">
        <v>0</v>
      </c>
      <c r="F33" s="392">
        <f t="shared" si="4"/>
        <v>0</v>
      </c>
      <c r="G33" s="238"/>
    </row>
    <row r="34" spans="1:7" s="20" customFormat="1" ht="15">
      <c r="A34" s="178">
        <v>18011100</v>
      </c>
      <c r="B34" s="176" t="s">
        <v>83</v>
      </c>
      <c r="C34" s="177">
        <f t="shared" si="3"/>
        <v>3824</v>
      </c>
      <c r="D34" s="239">
        <v>3824</v>
      </c>
      <c r="E34" s="392">
        <v>0</v>
      </c>
      <c r="F34" s="392">
        <f t="shared" si="4"/>
        <v>0</v>
      </c>
      <c r="G34" s="238"/>
    </row>
    <row r="35" spans="1:7" s="20" customFormat="1" ht="15.75">
      <c r="A35" s="172">
        <v>18020000</v>
      </c>
      <c r="B35" s="174" t="s">
        <v>84</v>
      </c>
      <c r="C35" s="181">
        <f>D35+E35</f>
        <v>6100</v>
      </c>
      <c r="D35" s="237">
        <f>D36+D37</f>
        <v>6100</v>
      </c>
      <c r="E35" s="392">
        <v>0</v>
      </c>
      <c r="F35" s="392">
        <f t="shared" si="4"/>
        <v>0</v>
      </c>
      <c r="G35" s="238"/>
    </row>
    <row r="36" spans="1:7" s="20" customFormat="1" ht="15">
      <c r="A36" s="178">
        <v>18020100</v>
      </c>
      <c r="B36" s="176" t="s">
        <v>85</v>
      </c>
      <c r="C36" s="177">
        <f>D36+E36</f>
        <v>5560</v>
      </c>
      <c r="D36" s="239">
        <v>5560</v>
      </c>
      <c r="E36" s="392">
        <v>0</v>
      </c>
      <c r="F36" s="392">
        <f t="shared" si="4"/>
        <v>0</v>
      </c>
      <c r="G36" s="238"/>
    </row>
    <row r="37" spans="1:7" s="20" customFormat="1" ht="15">
      <c r="A37" s="178">
        <v>18020200</v>
      </c>
      <c r="B37" s="176" t="s">
        <v>86</v>
      </c>
      <c r="C37" s="177">
        <f>D37+E37</f>
        <v>540</v>
      </c>
      <c r="D37" s="239">
        <v>540</v>
      </c>
      <c r="E37" s="392">
        <v>0</v>
      </c>
      <c r="F37" s="392">
        <f t="shared" si="4"/>
        <v>0</v>
      </c>
      <c r="G37" s="238"/>
    </row>
    <row r="38" spans="1:7" s="20" customFormat="1" ht="15.75">
      <c r="A38" s="172">
        <v>18030000</v>
      </c>
      <c r="B38" s="174" t="s">
        <v>87</v>
      </c>
      <c r="C38" s="181">
        <f t="shared" si="3"/>
        <v>4900</v>
      </c>
      <c r="D38" s="237">
        <f>D39+D40</f>
        <v>4900</v>
      </c>
      <c r="E38" s="391">
        <v>0</v>
      </c>
      <c r="F38" s="391">
        <f t="shared" si="4"/>
        <v>0</v>
      </c>
      <c r="G38" s="238"/>
    </row>
    <row r="39" spans="1:7" s="20" customFormat="1" ht="15">
      <c r="A39" s="178">
        <v>18030100</v>
      </c>
      <c r="B39" s="176" t="s">
        <v>88</v>
      </c>
      <c r="C39" s="177">
        <f t="shared" si="3"/>
        <v>2675</v>
      </c>
      <c r="D39" s="239">
        <v>2675</v>
      </c>
      <c r="E39" s="392">
        <v>0</v>
      </c>
      <c r="F39" s="392">
        <f t="shared" si="4"/>
        <v>0</v>
      </c>
      <c r="G39" s="238"/>
    </row>
    <row r="40" spans="1:7" s="20" customFormat="1" ht="15">
      <c r="A40" s="178">
        <v>18030200</v>
      </c>
      <c r="B40" s="176" t="s">
        <v>89</v>
      </c>
      <c r="C40" s="177">
        <f t="shared" si="3"/>
        <v>2225</v>
      </c>
      <c r="D40" s="239">
        <v>2225</v>
      </c>
      <c r="E40" s="392">
        <v>0</v>
      </c>
      <c r="F40" s="392">
        <f t="shared" si="4"/>
        <v>0</v>
      </c>
      <c r="G40" s="238"/>
    </row>
    <row r="41" spans="1:7" s="20" customFormat="1" ht="15.75">
      <c r="A41" s="172">
        <v>18050000</v>
      </c>
      <c r="B41" s="174" t="s">
        <v>90</v>
      </c>
      <c r="C41" s="181">
        <f>D41+E41</f>
        <v>850000</v>
      </c>
      <c r="D41" s="237">
        <f>D42+D43</f>
        <v>850000</v>
      </c>
      <c r="E41" s="391">
        <f t="shared" ref="E41:F41" si="5">E42+E43</f>
        <v>0</v>
      </c>
      <c r="F41" s="391">
        <f t="shared" si="5"/>
        <v>0</v>
      </c>
      <c r="G41" s="238"/>
    </row>
    <row r="42" spans="1:7" s="20" customFormat="1" ht="15">
      <c r="A42" s="178">
        <v>18050300</v>
      </c>
      <c r="B42" s="176" t="s">
        <v>91</v>
      </c>
      <c r="C42" s="177">
        <f t="shared" si="3"/>
        <v>153000</v>
      </c>
      <c r="D42" s="239">
        <v>153000</v>
      </c>
      <c r="E42" s="392">
        <v>0</v>
      </c>
      <c r="F42" s="392">
        <f>E42</f>
        <v>0</v>
      </c>
      <c r="G42" s="238"/>
    </row>
    <row r="43" spans="1:7" s="20" customFormat="1" ht="15">
      <c r="A43" s="178">
        <v>18050400</v>
      </c>
      <c r="B43" s="176" t="s">
        <v>92</v>
      </c>
      <c r="C43" s="177">
        <f t="shared" si="3"/>
        <v>697000</v>
      </c>
      <c r="D43" s="239">
        <v>697000</v>
      </c>
      <c r="E43" s="392">
        <v>0</v>
      </c>
      <c r="F43" s="392">
        <v>0</v>
      </c>
      <c r="G43" s="238"/>
    </row>
    <row r="44" spans="1:7" s="20" customFormat="1" ht="15.75">
      <c r="A44" s="172">
        <v>19000000</v>
      </c>
      <c r="B44" s="174" t="s">
        <v>10</v>
      </c>
      <c r="C44" s="181">
        <f t="shared" si="3"/>
        <v>3200</v>
      </c>
      <c r="D44" s="391">
        <f>D45</f>
        <v>0</v>
      </c>
      <c r="E44" s="237">
        <f>E45</f>
        <v>3200</v>
      </c>
      <c r="F44" s="391">
        <f>F45</f>
        <v>0</v>
      </c>
      <c r="G44" s="238"/>
    </row>
    <row r="45" spans="1:7" s="20" customFormat="1" ht="15.75">
      <c r="A45" s="172">
        <v>19010000</v>
      </c>
      <c r="B45" s="174" t="s">
        <v>93</v>
      </c>
      <c r="C45" s="181">
        <f t="shared" si="3"/>
        <v>3200</v>
      </c>
      <c r="D45" s="391">
        <f>D46</f>
        <v>0</v>
      </c>
      <c r="E45" s="237">
        <f>SUM(E46:E48)</f>
        <v>3200</v>
      </c>
      <c r="F45" s="391">
        <f t="shared" ref="F45" si="6">F46</f>
        <v>0</v>
      </c>
      <c r="G45" s="238"/>
    </row>
    <row r="46" spans="1:7" s="20" customFormat="1" ht="30">
      <c r="A46" s="178">
        <v>19010100</v>
      </c>
      <c r="B46" s="176" t="s">
        <v>94</v>
      </c>
      <c r="C46" s="177">
        <f t="shared" si="3"/>
        <v>601.6</v>
      </c>
      <c r="D46" s="392">
        <v>0</v>
      </c>
      <c r="E46" s="239">
        <v>601.6</v>
      </c>
      <c r="F46" s="392">
        <v>0</v>
      </c>
      <c r="G46" s="238"/>
    </row>
    <row r="47" spans="1:7" s="20" customFormat="1" ht="15">
      <c r="A47" s="178">
        <v>19010200</v>
      </c>
      <c r="B47" s="176" t="s">
        <v>821</v>
      </c>
      <c r="C47" s="177">
        <f t="shared" si="3"/>
        <v>2089.6</v>
      </c>
      <c r="D47" s="392">
        <v>0</v>
      </c>
      <c r="E47" s="239">
        <v>2089.6</v>
      </c>
      <c r="F47" s="392">
        <v>0</v>
      </c>
      <c r="G47" s="238"/>
    </row>
    <row r="48" spans="1:7" s="20" customFormat="1" ht="30">
      <c r="A48" s="178">
        <v>19010300</v>
      </c>
      <c r="B48" s="176" t="s">
        <v>822</v>
      </c>
      <c r="C48" s="177">
        <f t="shared" si="3"/>
        <v>508.8</v>
      </c>
      <c r="D48" s="392">
        <v>0</v>
      </c>
      <c r="E48" s="239">
        <v>508.8</v>
      </c>
      <c r="F48" s="392">
        <v>0</v>
      </c>
      <c r="G48" s="238"/>
    </row>
    <row r="49" spans="1:8" s="20" customFormat="1" ht="15.75">
      <c r="A49" s="172">
        <v>20000000</v>
      </c>
      <c r="B49" s="174" t="s">
        <v>11</v>
      </c>
      <c r="C49" s="181">
        <f>D49+E49</f>
        <v>460319.5</v>
      </c>
      <c r="D49" s="237">
        <f>D50+D58+D73</f>
        <v>233947</v>
      </c>
      <c r="E49" s="237">
        <f>E50+E58+E73+E81+E80</f>
        <v>226372.5</v>
      </c>
      <c r="F49" s="237">
        <f>F50+F58+F73+F81+F80</f>
        <v>98000</v>
      </c>
      <c r="G49" s="238"/>
    </row>
    <row r="50" spans="1:8" s="20" customFormat="1" ht="15.75">
      <c r="A50" s="172">
        <v>21000000</v>
      </c>
      <c r="B50" s="174" t="s">
        <v>12</v>
      </c>
      <c r="C50" s="181">
        <f t="shared" si="3"/>
        <v>53437</v>
      </c>
      <c r="D50" s="237">
        <f>D51+D53+D54</f>
        <v>53437</v>
      </c>
      <c r="E50" s="391">
        <f>E51++E54</f>
        <v>0</v>
      </c>
      <c r="F50" s="391">
        <f>F51++F54</f>
        <v>0</v>
      </c>
      <c r="G50" s="238"/>
    </row>
    <row r="51" spans="1:8" s="111" customFormat="1" ht="63">
      <c r="A51" s="172">
        <v>21010000</v>
      </c>
      <c r="B51" s="395" t="s">
        <v>706</v>
      </c>
      <c r="C51" s="181">
        <f>D51+E51</f>
        <v>2100</v>
      </c>
      <c r="D51" s="237">
        <f>D52</f>
        <v>2100</v>
      </c>
      <c r="E51" s="391">
        <v>0</v>
      </c>
      <c r="F51" s="391">
        <v>0</v>
      </c>
      <c r="G51" s="240"/>
    </row>
    <row r="52" spans="1:8" s="20" customFormat="1" ht="30">
      <c r="A52" s="178">
        <v>21010300</v>
      </c>
      <c r="B52" s="252" t="s">
        <v>95</v>
      </c>
      <c r="C52" s="177">
        <f t="shared" si="3"/>
        <v>2100</v>
      </c>
      <c r="D52" s="239">
        <v>2100</v>
      </c>
      <c r="E52" s="392">
        <v>0</v>
      </c>
      <c r="F52" s="392">
        <v>0</v>
      </c>
      <c r="G52" s="238"/>
    </row>
    <row r="53" spans="1:8" s="111" customFormat="1" ht="15.75">
      <c r="A53" s="172">
        <v>21050000</v>
      </c>
      <c r="B53" s="402" t="s">
        <v>96</v>
      </c>
      <c r="C53" s="181">
        <f t="shared" si="3"/>
        <v>46000</v>
      </c>
      <c r="D53" s="237">
        <v>46000</v>
      </c>
      <c r="E53" s="391">
        <v>0</v>
      </c>
      <c r="F53" s="391">
        <v>0</v>
      </c>
      <c r="G53" s="240"/>
    </row>
    <row r="54" spans="1:8" s="20" customFormat="1" ht="15.75">
      <c r="A54" s="172">
        <v>21080000</v>
      </c>
      <c r="B54" s="174" t="s">
        <v>97</v>
      </c>
      <c r="C54" s="181">
        <f t="shared" si="3"/>
        <v>5337</v>
      </c>
      <c r="D54" s="237">
        <f>D55+D56+D57</f>
        <v>5337</v>
      </c>
      <c r="E54" s="391">
        <f>E55+E56+E57</f>
        <v>0</v>
      </c>
      <c r="F54" s="391">
        <f>F55+F56+F57</f>
        <v>0</v>
      </c>
      <c r="G54" s="238"/>
    </row>
    <row r="55" spans="1:8" s="20" customFormat="1" ht="15">
      <c r="A55" s="178">
        <v>21080500</v>
      </c>
      <c r="B55" s="176" t="s">
        <v>97</v>
      </c>
      <c r="C55" s="177">
        <f t="shared" si="3"/>
        <v>1800</v>
      </c>
      <c r="D55" s="239">
        <v>1800</v>
      </c>
      <c r="E55" s="392">
        <v>0</v>
      </c>
      <c r="F55" s="392">
        <v>0</v>
      </c>
      <c r="G55" s="238"/>
    </row>
    <row r="56" spans="1:8" s="20" customFormat="1" ht="15">
      <c r="A56" s="178">
        <v>21081100</v>
      </c>
      <c r="B56" s="176" t="s">
        <v>98</v>
      </c>
      <c r="C56" s="177">
        <f t="shared" si="3"/>
        <v>3237</v>
      </c>
      <c r="D56" s="239">
        <v>3237</v>
      </c>
      <c r="E56" s="392">
        <v>0</v>
      </c>
      <c r="F56" s="392">
        <v>0</v>
      </c>
      <c r="G56" s="238"/>
    </row>
    <row r="57" spans="1:8" s="111" customFormat="1" ht="30">
      <c r="A57" s="178">
        <v>21081500</v>
      </c>
      <c r="B57" s="176" t="s">
        <v>99</v>
      </c>
      <c r="C57" s="177">
        <f t="shared" si="3"/>
        <v>300</v>
      </c>
      <c r="D57" s="239">
        <v>300</v>
      </c>
      <c r="E57" s="391">
        <v>0</v>
      </c>
      <c r="F57" s="391">
        <v>0</v>
      </c>
      <c r="G57" s="240"/>
    </row>
    <row r="58" spans="1:8" s="20" customFormat="1" ht="15.75">
      <c r="A58" s="172">
        <v>22000000</v>
      </c>
      <c r="B58" s="174" t="s">
        <v>13</v>
      </c>
      <c r="C58" s="181">
        <f>D58+E58</f>
        <v>144610</v>
      </c>
      <c r="D58" s="237">
        <f>D64+D69+D59</f>
        <v>144610</v>
      </c>
      <c r="E58" s="391">
        <f>E64</f>
        <v>0</v>
      </c>
      <c r="F58" s="391">
        <v>0</v>
      </c>
      <c r="G58" s="238"/>
    </row>
    <row r="59" spans="1:8" s="20" customFormat="1" ht="15.75">
      <c r="A59" s="172">
        <v>22010000</v>
      </c>
      <c r="B59" s="174" t="s">
        <v>299</v>
      </c>
      <c r="C59" s="181">
        <f t="shared" si="3"/>
        <v>82610</v>
      </c>
      <c r="D59" s="237">
        <f>D60+D61+D62+D63</f>
        <v>82610</v>
      </c>
      <c r="E59" s="391">
        <f>E60+E61+E62+E63</f>
        <v>0</v>
      </c>
      <c r="F59" s="391">
        <f>F60+F61+F62+F63</f>
        <v>0</v>
      </c>
      <c r="G59" s="241"/>
      <c r="H59" s="238"/>
    </row>
    <row r="60" spans="1:8" s="20" customFormat="1" ht="30">
      <c r="A60" s="178">
        <v>22010300</v>
      </c>
      <c r="B60" s="176" t="s">
        <v>300</v>
      </c>
      <c r="C60" s="177">
        <f t="shared" si="3"/>
        <v>1750</v>
      </c>
      <c r="D60" s="239">
        <v>1750</v>
      </c>
      <c r="E60" s="392">
        <v>0</v>
      </c>
      <c r="F60" s="392">
        <v>0</v>
      </c>
      <c r="G60" s="241"/>
      <c r="H60" s="238"/>
    </row>
    <row r="61" spans="1:8" s="20" customFormat="1" ht="15">
      <c r="A61" s="403">
        <v>22012500</v>
      </c>
      <c r="B61" s="276" t="s">
        <v>110</v>
      </c>
      <c r="C61" s="177">
        <f t="shared" si="3"/>
        <v>79000</v>
      </c>
      <c r="D61" s="239">
        <v>79000</v>
      </c>
      <c r="E61" s="392">
        <v>0</v>
      </c>
      <c r="F61" s="392">
        <v>0</v>
      </c>
      <c r="G61" s="241"/>
      <c r="H61" s="238"/>
    </row>
    <row r="62" spans="1:8" s="20" customFormat="1" ht="15">
      <c r="A62" s="403">
        <v>22012600</v>
      </c>
      <c r="B62" s="277" t="s">
        <v>301</v>
      </c>
      <c r="C62" s="177">
        <f t="shared" si="3"/>
        <v>1560</v>
      </c>
      <c r="D62" s="239">
        <v>1560</v>
      </c>
      <c r="E62" s="392">
        <v>0</v>
      </c>
      <c r="F62" s="392">
        <v>0</v>
      </c>
      <c r="G62" s="241"/>
      <c r="H62" s="238"/>
    </row>
    <row r="63" spans="1:8" s="20" customFormat="1" ht="60">
      <c r="A63" s="403">
        <v>22012900</v>
      </c>
      <c r="B63" s="242" t="s">
        <v>302</v>
      </c>
      <c r="C63" s="177">
        <f t="shared" si="3"/>
        <v>300</v>
      </c>
      <c r="D63" s="239">
        <v>300</v>
      </c>
      <c r="E63" s="392">
        <v>0</v>
      </c>
      <c r="F63" s="392">
        <v>0</v>
      </c>
      <c r="G63" s="241"/>
      <c r="H63" s="238"/>
    </row>
    <row r="64" spans="1:8" s="20" customFormat="1" ht="31.5">
      <c r="A64" s="172">
        <v>22080000</v>
      </c>
      <c r="B64" s="174" t="s">
        <v>100</v>
      </c>
      <c r="C64" s="181">
        <f>D64+E64</f>
        <v>59000</v>
      </c>
      <c r="D64" s="237">
        <f>D65</f>
        <v>59000</v>
      </c>
      <c r="E64" s="391">
        <f>E65</f>
        <v>0</v>
      </c>
      <c r="F64" s="391">
        <v>0</v>
      </c>
      <c r="G64" s="243"/>
    </row>
    <row r="65" spans="1:10" s="20" customFormat="1" ht="30">
      <c r="A65" s="178">
        <v>22080400</v>
      </c>
      <c r="B65" s="176" t="s">
        <v>101</v>
      </c>
      <c r="C65" s="177">
        <f t="shared" ref="C65:C95" si="7">D65+E65</f>
        <v>59000</v>
      </c>
      <c r="D65" s="239">
        <f>D66+D67+D68</f>
        <v>59000</v>
      </c>
      <c r="E65" s="392">
        <v>0</v>
      </c>
      <c r="F65" s="392">
        <v>0</v>
      </c>
      <c r="G65" s="243"/>
    </row>
    <row r="66" spans="1:10" s="247" customFormat="1" ht="15">
      <c r="A66" s="244"/>
      <c r="B66" s="245" t="s">
        <v>102</v>
      </c>
      <c r="C66" s="177">
        <f t="shared" si="7"/>
        <v>45900</v>
      </c>
      <c r="D66" s="239">
        <v>45900</v>
      </c>
      <c r="E66" s="393">
        <v>0</v>
      </c>
      <c r="F66" s="393">
        <v>0</v>
      </c>
      <c r="G66" s="246"/>
    </row>
    <row r="67" spans="1:10" s="247" customFormat="1" ht="15">
      <c r="A67" s="244"/>
      <c r="B67" s="245" t="s">
        <v>103</v>
      </c>
      <c r="C67" s="177">
        <f t="shared" si="7"/>
        <v>1500</v>
      </c>
      <c r="D67" s="239">
        <v>1500</v>
      </c>
      <c r="E67" s="393">
        <v>0</v>
      </c>
      <c r="F67" s="393">
        <v>0</v>
      </c>
      <c r="G67" s="246"/>
    </row>
    <row r="68" spans="1:10" s="247" customFormat="1" ht="30">
      <c r="A68" s="244"/>
      <c r="B68" s="245" t="s">
        <v>104</v>
      </c>
      <c r="C68" s="177">
        <f t="shared" si="7"/>
        <v>11600</v>
      </c>
      <c r="D68" s="239">
        <v>11600</v>
      </c>
      <c r="E68" s="393">
        <v>0</v>
      </c>
      <c r="F68" s="393">
        <v>0</v>
      </c>
      <c r="G68" s="246"/>
    </row>
    <row r="69" spans="1:10" s="20" customFormat="1" ht="15.75">
      <c r="A69" s="172" t="s">
        <v>105</v>
      </c>
      <c r="B69" s="174" t="s">
        <v>106</v>
      </c>
      <c r="C69" s="181">
        <f t="shared" si="7"/>
        <v>3000</v>
      </c>
      <c r="D69" s="237">
        <f>D70+D72+D71</f>
        <v>3000</v>
      </c>
      <c r="E69" s="391">
        <f>E70+E72+E71</f>
        <v>0</v>
      </c>
      <c r="F69" s="391">
        <f>F70+F72+F71</f>
        <v>0</v>
      </c>
      <c r="G69" s="238"/>
    </row>
    <row r="70" spans="1:10" s="20" customFormat="1" ht="30">
      <c r="A70" s="178" t="s">
        <v>107</v>
      </c>
      <c r="B70" s="176" t="s">
        <v>108</v>
      </c>
      <c r="C70" s="177">
        <f t="shared" si="7"/>
        <v>2493</v>
      </c>
      <c r="D70" s="239">
        <v>2493</v>
      </c>
      <c r="E70" s="392">
        <v>0</v>
      </c>
      <c r="F70" s="392">
        <v>0</v>
      </c>
      <c r="G70" s="238"/>
    </row>
    <row r="71" spans="1:10" s="20" customFormat="1" ht="15">
      <c r="A71" s="178">
        <v>22090200</v>
      </c>
      <c r="B71" s="176" t="s">
        <v>109</v>
      </c>
      <c r="C71" s="177">
        <f t="shared" si="7"/>
        <v>117</v>
      </c>
      <c r="D71" s="239">
        <v>117</v>
      </c>
      <c r="E71" s="392">
        <v>0</v>
      </c>
      <c r="F71" s="392">
        <v>0</v>
      </c>
      <c r="G71" s="238"/>
    </row>
    <row r="72" spans="1:10" s="20" customFormat="1" ht="30">
      <c r="A72" s="178" t="s">
        <v>707</v>
      </c>
      <c r="B72" s="176" t="s">
        <v>708</v>
      </c>
      <c r="C72" s="177">
        <f t="shared" si="7"/>
        <v>390</v>
      </c>
      <c r="D72" s="239">
        <v>390</v>
      </c>
      <c r="E72" s="392">
        <v>0</v>
      </c>
      <c r="F72" s="392">
        <v>0</v>
      </c>
      <c r="G72" s="238"/>
    </row>
    <row r="73" spans="1:10" s="20" customFormat="1" ht="15.75">
      <c r="A73" s="172" t="s">
        <v>111</v>
      </c>
      <c r="B73" s="174" t="s">
        <v>18</v>
      </c>
      <c r="C73" s="181">
        <f t="shared" si="7"/>
        <v>35900</v>
      </c>
      <c r="D73" s="237">
        <f>D74+D75</f>
        <v>35900</v>
      </c>
      <c r="E73" s="391">
        <f>E74+E75</f>
        <v>0</v>
      </c>
      <c r="F73" s="391">
        <f>F74+F75</f>
        <v>0</v>
      </c>
      <c r="G73" s="238"/>
    </row>
    <row r="74" spans="1:10" s="20" customFormat="1" ht="30">
      <c r="A74" s="178" t="s">
        <v>112</v>
      </c>
      <c r="B74" s="176" t="s">
        <v>113</v>
      </c>
      <c r="C74" s="177">
        <f t="shared" si="7"/>
        <v>200</v>
      </c>
      <c r="D74" s="239">
        <v>200</v>
      </c>
      <c r="E74" s="392">
        <v>0</v>
      </c>
      <c r="F74" s="392">
        <v>0</v>
      </c>
      <c r="G74" s="238"/>
    </row>
    <row r="75" spans="1:10" s="20" customFormat="1" ht="15.75">
      <c r="A75" s="172" t="s">
        <v>114</v>
      </c>
      <c r="B75" s="174" t="s">
        <v>97</v>
      </c>
      <c r="C75" s="181">
        <f t="shared" si="7"/>
        <v>35700</v>
      </c>
      <c r="D75" s="237">
        <f>D76+D79</f>
        <v>35700</v>
      </c>
      <c r="E75" s="391">
        <f>E76</f>
        <v>0</v>
      </c>
      <c r="F75" s="391">
        <v>0</v>
      </c>
      <c r="G75" s="238"/>
    </row>
    <row r="76" spans="1:10" s="20" customFormat="1" ht="15">
      <c r="A76" s="178" t="s">
        <v>115</v>
      </c>
      <c r="B76" s="176" t="s">
        <v>116</v>
      </c>
      <c r="C76" s="177">
        <f t="shared" si="7"/>
        <v>35600</v>
      </c>
      <c r="D76" s="239">
        <f>D77+D78</f>
        <v>35600</v>
      </c>
      <c r="E76" s="392">
        <f>E77+E78</f>
        <v>0</v>
      </c>
      <c r="F76" s="392">
        <v>0</v>
      </c>
      <c r="G76" s="238"/>
      <c r="J76" s="20" t="s">
        <v>117</v>
      </c>
    </row>
    <row r="77" spans="1:10" s="20" customFormat="1" ht="15">
      <c r="A77" s="178"/>
      <c r="B77" s="176" t="s">
        <v>709</v>
      </c>
      <c r="C77" s="177">
        <f t="shared" si="7"/>
        <v>28000</v>
      </c>
      <c r="D77" s="239">
        <v>28000</v>
      </c>
      <c r="E77" s="392">
        <v>0</v>
      </c>
      <c r="F77" s="392">
        <v>0</v>
      </c>
      <c r="G77" s="238"/>
    </row>
    <row r="78" spans="1:10" s="20" customFormat="1" ht="15">
      <c r="A78" s="178"/>
      <c r="B78" s="176" t="s">
        <v>118</v>
      </c>
      <c r="C78" s="177">
        <f t="shared" si="7"/>
        <v>7600</v>
      </c>
      <c r="D78" s="239">
        <v>7600</v>
      </c>
      <c r="E78" s="392">
        <v>0</v>
      </c>
      <c r="F78" s="392">
        <v>0</v>
      </c>
      <c r="G78" s="238"/>
    </row>
    <row r="79" spans="1:10" s="20" customFormat="1" ht="75">
      <c r="A79" s="178">
        <v>24062200</v>
      </c>
      <c r="B79" s="176" t="s">
        <v>710</v>
      </c>
      <c r="C79" s="177">
        <f t="shared" si="7"/>
        <v>100</v>
      </c>
      <c r="D79" s="239">
        <v>100</v>
      </c>
      <c r="E79" s="392"/>
      <c r="F79" s="392"/>
      <c r="G79" s="238"/>
    </row>
    <row r="80" spans="1:10" s="20" customFormat="1" ht="15.75">
      <c r="A80" s="209">
        <v>24170000</v>
      </c>
      <c r="B80" s="248" t="s">
        <v>119</v>
      </c>
      <c r="C80" s="181">
        <f t="shared" si="7"/>
        <v>98000</v>
      </c>
      <c r="D80" s="401">
        <v>0</v>
      </c>
      <c r="E80" s="249">
        <v>98000</v>
      </c>
      <c r="F80" s="249">
        <f>E80</f>
        <v>98000</v>
      </c>
      <c r="G80" s="238"/>
    </row>
    <row r="81" spans="1:8" s="20" customFormat="1" ht="15.75">
      <c r="A81" s="172" t="s">
        <v>120</v>
      </c>
      <c r="B81" s="174" t="s">
        <v>41</v>
      </c>
      <c r="C81" s="181">
        <f t="shared" si="7"/>
        <v>128372.5</v>
      </c>
      <c r="D81" s="391">
        <v>0</v>
      </c>
      <c r="E81" s="237">
        <f>E82</f>
        <v>128372.5</v>
      </c>
      <c r="F81" s="391">
        <v>0</v>
      </c>
      <c r="G81" s="238"/>
    </row>
    <row r="82" spans="1:8" s="20" customFormat="1" ht="31.5">
      <c r="A82" s="172">
        <v>25010000</v>
      </c>
      <c r="B82" s="174" t="s">
        <v>121</v>
      </c>
      <c r="C82" s="177">
        <f t="shared" si="7"/>
        <v>128372.5</v>
      </c>
      <c r="D82" s="392">
        <v>0</v>
      </c>
      <c r="E82" s="177">
        <f>E83+E84+E85+E86</f>
        <v>128372.5</v>
      </c>
      <c r="F82" s="392">
        <v>0</v>
      </c>
      <c r="G82" s="238"/>
    </row>
    <row r="83" spans="1:8" s="20" customFormat="1" ht="15">
      <c r="A83" s="178">
        <v>25010100</v>
      </c>
      <c r="B83" s="176" t="s">
        <v>122</v>
      </c>
      <c r="C83" s="177">
        <f t="shared" si="7"/>
        <v>94920.7</v>
      </c>
      <c r="D83" s="392">
        <v>0</v>
      </c>
      <c r="E83" s="177">
        <v>94920.7</v>
      </c>
      <c r="F83" s="392">
        <v>0</v>
      </c>
      <c r="G83" s="238"/>
    </row>
    <row r="84" spans="1:8" s="20" customFormat="1" ht="15">
      <c r="A84" s="178">
        <v>25010200</v>
      </c>
      <c r="B84" s="176" t="s">
        <v>123</v>
      </c>
      <c r="C84" s="177">
        <f t="shared" si="7"/>
        <v>20551</v>
      </c>
      <c r="D84" s="392">
        <v>0</v>
      </c>
      <c r="E84" s="177">
        <v>20551</v>
      </c>
      <c r="F84" s="392">
        <v>0</v>
      </c>
      <c r="G84" s="238"/>
    </row>
    <row r="85" spans="1:8" s="20" customFormat="1" ht="15">
      <c r="A85" s="178">
        <v>25010300</v>
      </c>
      <c r="B85" s="176" t="s">
        <v>124</v>
      </c>
      <c r="C85" s="177">
        <f t="shared" si="7"/>
        <v>12709.6</v>
      </c>
      <c r="D85" s="392">
        <v>0</v>
      </c>
      <c r="E85" s="177">
        <v>12709.6</v>
      </c>
      <c r="F85" s="392">
        <v>0</v>
      </c>
      <c r="G85" s="238"/>
    </row>
    <row r="86" spans="1:8" s="20" customFormat="1" ht="15.75" customHeight="1">
      <c r="A86" s="178">
        <v>25010400</v>
      </c>
      <c r="B86" s="176" t="s">
        <v>125</v>
      </c>
      <c r="C86" s="177">
        <f t="shared" si="7"/>
        <v>191.2</v>
      </c>
      <c r="D86" s="392">
        <v>0</v>
      </c>
      <c r="E86" s="177">
        <v>191.2</v>
      </c>
      <c r="F86" s="392">
        <v>0</v>
      </c>
      <c r="G86" s="238"/>
    </row>
    <row r="87" spans="1:8" s="20" customFormat="1" ht="15.75">
      <c r="A87" s="172">
        <v>30000000</v>
      </c>
      <c r="B87" s="174" t="s">
        <v>19</v>
      </c>
      <c r="C87" s="181">
        <f t="shared" si="7"/>
        <v>92053</v>
      </c>
      <c r="D87" s="181">
        <f>D88</f>
        <v>53</v>
      </c>
      <c r="E87" s="181">
        <f>E88+E93</f>
        <v>92000</v>
      </c>
      <c r="F87" s="181">
        <f>F88+F93</f>
        <v>92000</v>
      </c>
      <c r="G87" s="238"/>
    </row>
    <row r="88" spans="1:8" s="20" customFormat="1" ht="15.75">
      <c r="A88" s="172">
        <v>31000000</v>
      </c>
      <c r="B88" s="174" t="s">
        <v>20</v>
      </c>
      <c r="C88" s="181">
        <f>D88+E88</f>
        <v>45053</v>
      </c>
      <c r="D88" s="181">
        <f>D89+D91</f>
        <v>53</v>
      </c>
      <c r="E88" s="181">
        <f>E92</f>
        <v>45000</v>
      </c>
      <c r="F88" s="181">
        <f>F92</f>
        <v>45000</v>
      </c>
      <c r="G88" s="238"/>
    </row>
    <row r="89" spans="1:8" s="111" customFormat="1" ht="47.25">
      <c r="A89" s="172">
        <v>31010000</v>
      </c>
      <c r="B89" s="174" t="s">
        <v>126</v>
      </c>
      <c r="C89" s="181">
        <f t="shared" si="7"/>
        <v>35</v>
      </c>
      <c r="D89" s="181">
        <f>D90</f>
        <v>35</v>
      </c>
      <c r="E89" s="394">
        <f>E90</f>
        <v>0</v>
      </c>
      <c r="F89" s="394">
        <f>F90</f>
        <v>0</v>
      </c>
      <c r="G89" s="240"/>
    </row>
    <row r="90" spans="1:8" s="20" customFormat="1" ht="45">
      <c r="A90" s="178">
        <v>31010200</v>
      </c>
      <c r="B90" s="176" t="s">
        <v>127</v>
      </c>
      <c r="C90" s="177">
        <f t="shared" si="7"/>
        <v>35</v>
      </c>
      <c r="D90" s="177">
        <v>35</v>
      </c>
      <c r="E90" s="392">
        <v>0</v>
      </c>
      <c r="F90" s="392">
        <v>0</v>
      </c>
      <c r="G90" s="238"/>
    </row>
    <row r="91" spans="1:8" s="20" customFormat="1" ht="15">
      <c r="A91" s="178" t="s">
        <v>128</v>
      </c>
      <c r="B91" s="176" t="s">
        <v>129</v>
      </c>
      <c r="C91" s="177">
        <f t="shared" si="7"/>
        <v>18</v>
      </c>
      <c r="D91" s="239">
        <v>18</v>
      </c>
      <c r="E91" s="392">
        <v>0</v>
      </c>
      <c r="F91" s="392">
        <v>0</v>
      </c>
      <c r="G91" s="238"/>
    </row>
    <row r="92" spans="1:8" s="20" customFormat="1" ht="31.5">
      <c r="A92" s="172" t="s">
        <v>130</v>
      </c>
      <c r="B92" s="174" t="s">
        <v>131</v>
      </c>
      <c r="C92" s="181">
        <f t="shared" si="7"/>
        <v>45000</v>
      </c>
      <c r="D92" s="391">
        <v>0</v>
      </c>
      <c r="E92" s="237">
        <v>45000</v>
      </c>
      <c r="F92" s="237">
        <f>E92</f>
        <v>45000</v>
      </c>
      <c r="G92" s="238"/>
    </row>
    <row r="93" spans="1:8" s="20" customFormat="1" ht="15.75">
      <c r="A93" s="172" t="s">
        <v>132</v>
      </c>
      <c r="B93" s="174" t="s">
        <v>133</v>
      </c>
      <c r="C93" s="181">
        <f t="shared" si="7"/>
        <v>47000</v>
      </c>
      <c r="D93" s="391">
        <v>0</v>
      </c>
      <c r="E93" s="237">
        <f>E94</f>
        <v>47000</v>
      </c>
      <c r="F93" s="237">
        <f>F94</f>
        <v>47000</v>
      </c>
      <c r="G93" s="238"/>
    </row>
    <row r="94" spans="1:8" s="20" customFormat="1" ht="15.75">
      <c r="A94" s="172" t="s">
        <v>134</v>
      </c>
      <c r="B94" s="174" t="s">
        <v>135</v>
      </c>
      <c r="C94" s="181">
        <f t="shared" si="7"/>
        <v>47000</v>
      </c>
      <c r="D94" s="391">
        <v>0</v>
      </c>
      <c r="E94" s="237">
        <f>E95</f>
        <v>47000</v>
      </c>
      <c r="F94" s="237">
        <f>F95</f>
        <v>47000</v>
      </c>
      <c r="G94" s="238"/>
    </row>
    <row r="95" spans="1:8" s="20" customFormat="1" ht="45">
      <c r="A95" s="178">
        <v>33010100</v>
      </c>
      <c r="B95" s="176" t="s">
        <v>136</v>
      </c>
      <c r="C95" s="177">
        <f t="shared" si="7"/>
        <v>47000</v>
      </c>
      <c r="D95" s="392">
        <v>0</v>
      </c>
      <c r="E95" s="239">
        <v>47000</v>
      </c>
      <c r="F95" s="239">
        <f>E95</f>
        <v>47000</v>
      </c>
      <c r="G95" s="238"/>
    </row>
    <row r="96" spans="1:8" s="20" customFormat="1" ht="15.75">
      <c r="A96" s="172">
        <v>90010100</v>
      </c>
      <c r="B96" s="174" t="s">
        <v>137</v>
      </c>
      <c r="C96" s="181">
        <f>D96+E96</f>
        <v>5405572.5</v>
      </c>
      <c r="D96" s="237">
        <f>D10+D49+D87</f>
        <v>5084000</v>
      </c>
      <c r="E96" s="237">
        <f>E10+E49+E87</f>
        <v>321572.5</v>
      </c>
      <c r="F96" s="237">
        <f>F10+F49+F87</f>
        <v>190000</v>
      </c>
      <c r="G96" s="238"/>
      <c r="H96" s="250"/>
    </row>
    <row r="97" spans="1:28" s="20" customFormat="1" ht="15.75">
      <c r="A97" s="172" t="s">
        <v>138</v>
      </c>
      <c r="B97" s="174" t="s">
        <v>139</v>
      </c>
      <c r="C97" s="181">
        <f>D97+E97</f>
        <v>1412256</v>
      </c>
      <c r="D97" s="237">
        <f>D98</f>
        <v>1412256</v>
      </c>
      <c r="E97" s="391">
        <f>E98</f>
        <v>0</v>
      </c>
      <c r="F97" s="391">
        <f>F98</f>
        <v>0</v>
      </c>
      <c r="G97" s="238"/>
    </row>
    <row r="98" spans="1:28" s="20" customFormat="1" ht="15.75">
      <c r="A98" s="172" t="s">
        <v>140</v>
      </c>
      <c r="B98" s="174" t="s">
        <v>42</v>
      </c>
      <c r="C98" s="181">
        <f t="shared" ref="C98:C100" si="8">D98+E98</f>
        <v>1412256</v>
      </c>
      <c r="D98" s="237">
        <f>D99+D100</f>
        <v>1412256</v>
      </c>
      <c r="E98" s="391">
        <f>E99+E100</f>
        <v>0</v>
      </c>
      <c r="F98" s="391">
        <f>F99+F100</f>
        <v>0</v>
      </c>
      <c r="G98" s="238"/>
    </row>
    <row r="99" spans="1:28" s="20" customFormat="1" ht="15">
      <c r="A99" s="251">
        <v>41033900</v>
      </c>
      <c r="B99" s="252" t="s">
        <v>141</v>
      </c>
      <c r="C99" s="177">
        <f t="shared" si="8"/>
        <v>775782</v>
      </c>
      <c r="D99" s="239">
        <v>775782</v>
      </c>
      <c r="E99" s="392">
        <v>0</v>
      </c>
      <c r="F99" s="392">
        <v>0</v>
      </c>
      <c r="G99" s="238"/>
    </row>
    <row r="100" spans="1:28" s="20" customFormat="1" ht="15">
      <c r="A100" s="178">
        <v>41034200</v>
      </c>
      <c r="B100" s="252" t="s">
        <v>142</v>
      </c>
      <c r="C100" s="177">
        <f t="shared" si="8"/>
        <v>636474</v>
      </c>
      <c r="D100" s="239">
        <v>636474</v>
      </c>
      <c r="E100" s="392">
        <v>0</v>
      </c>
      <c r="F100" s="392">
        <v>0</v>
      </c>
      <c r="G100" s="238"/>
    </row>
    <row r="101" spans="1:28" s="20" customFormat="1" ht="15.75">
      <c r="A101" s="253">
        <v>90010200</v>
      </c>
      <c r="B101" s="254" t="s">
        <v>43</v>
      </c>
      <c r="C101" s="181">
        <f>C96+C97</f>
        <v>6817828.5</v>
      </c>
      <c r="D101" s="237">
        <f>D96+D97</f>
        <v>6496256</v>
      </c>
      <c r="E101" s="237">
        <f>E96+E97</f>
        <v>321572.5</v>
      </c>
      <c r="F101" s="237">
        <f>F96+F97</f>
        <v>190000</v>
      </c>
      <c r="G101" s="238"/>
    </row>
    <row r="102" spans="1:28" s="390" customFormat="1" ht="20.25">
      <c r="A102" s="83"/>
      <c r="B102" s="81"/>
      <c r="C102" s="388"/>
      <c r="D102" s="83"/>
      <c r="E102" s="389"/>
      <c r="F102" s="85"/>
    </row>
    <row r="103" spans="1:28">
      <c r="A103" s="13"/>
      <c r="B103" s="13"/>
      <c r="C103" s="13"/>
      <c r="D103" s="13"/>
      <c r="E103" s="13"/>
      <c r="F103" s="13"/>
    </row>
    <row r="104" spans="1:28">
      <c r="A104" s="13"/>
      <c r="B104" s="13"/>
      <c r="C104" s="13"/>
      <c r="D104" s="13"/>
      <c r="E104" s="13"/>
      <c r="F104" s="13"/>
    </row>
    <row r="105" spans="1:28" s="25" customFormat="1" ht="18">
      <c r="A105" s="255" t="s">
        <v>828</v>
      </c>
      <c r="B105" s="255"/>
      <c r="C105" s="255"/>
      <c r="D105" s="94"/>
      <c r="E105" s="465" t="s">
        <v>829</v>
      </c>
      <c r="F105" s="256"/>
      <c r="G105" s="95"/>
      <c r="H105" s="95"/>
      <c r="J105" s="257"/>
      <c r="K105" s="257"/>
      <c r="L105" s="258"/>
      <c r="N105" s="259"/>
      <c r="P105" s="260"/>
      <c r="Q105" s="269"/>
      <c r="R105" s="270"/>
      <c r="S105" s="261"/>
      <c r="T105" s="261"/>
      <c r="U105" s="261"/>
      <c r="V105" s="261"/>
      <c r="W105" s="262"/>
      <c r="X105" s="263"/>
      <c r="Y105" s="263"/>
      <c r="Z105" s="263"/>
      <c r="AA105" s="263"/>
      <c r="AB105" s="263"/>
    </row>
    <row r="106" spans="1:28" s="25" customFormat="1" ht="31.5" customHeight="1">
      <c r="A106" s="255"/>
      <c r="B106" s="255"/>
      <c r="C106" s="255"/>
      <c r="D106" s="94"/>
      <c r="E106" s="264"/>
      <c r="F106" s="256"/>
      <c r="G106" s="95"/>
      <c r="H106" s="95"/>
      <c r="I106" s="364"/>
      <c r="J106" s="257"/>
      <c r="K106" s="257"/>
      <c r="L106" s="258"/>
      <c r="N106" s="259"/>
      <c r="P106" s="260"/>
      <c r="Q106" s="271"/>
      <c r="R106" s="272"/>
      <c r="S106" s="261"/>
      <c r="T106" s="261"/>
      <c r="U106" s="261"/>
      <c r="V106" s="261"/>
      <c r="W106" s="262"/>
      <c r="X106" s="263"/>
      <c r="Y106" s="263"/>
      <c r="Z106" s="263"/>
      <c r="AA106" s="263"/>
      <c r="AB106" s="263"/>
    </row>
    <row r="107" spans="1:28" s="25" customFormat="1" ht="36.75" customHeight="1">
      <c r="A107" s="259" t="s">
        <v>143</v>
      </c>
      <c r="B107" s="259"/>
      <c r="C107" s="259"/>
      <c r="E107" s="258"/>
      <c r="F107" s="258"/>
      <c r="G107" s="265"/>
      <c r="H107" s="265"/>
      <c r="I107" s="258"/>
      <c r="J107" s="258"/>
      <c r="K107" s="258"/>
      <c r="L107" s="258"/>
      <c r="N107" s="259"/>
      <c r="P107" s="266"/>
      <c r="Q107" s="271"/>
      <c r="R107" s="270"/>
      <c r="S107" s="267"/>
      <c r="T107" s="267"/>
      <c r="U107" s="267"/>
      <c r="V107" s="267"/>
      <c r="W107" s="268"/>
    </row>
    <row r="108" spans="1:28" s="25" customFormat="1" ht="39" customHeight="1">
      <c r="A108" s="259" t="s">
        <v>183</v>
      </c>
      <c r="B108" s="259"/>
      <c r="C108" s="259"/>
      <c r="E108" s="258" t="s">
        <v>145</v>
      </c>
      <c r="F108" s="258"/>
      <c r="G108" s="265"/>
      <c r="H108" s="265"/>
      <c r="I108" s="258"/>
      <c r="J108" s="258"/>
      <c r="K108" s="258"/>
      <c r="L108" s="258"/>
      <c r="N108" s="259"/>
      <c r="O108" s="266"/>
      <c r="P108" s="266"/>
      <c r="Q108" s="30"/>
      <c r="R108" s="272"/>
      <c r="S108" s="267"/>
      <c r="T108" s="267"/>
      <c r="U108" s="267"/>
      <c r="V108" s="267"/>
      <c r="W108" s="268"/>
    </row>
    <row r="109" spans="1:28" s="25" customFormat="1" ht="42.75" customHeight="1">
      <c r="A109" s="259"/>
      <c r="B109" s="259"/>
      <c r="C109" s="259"/>
      <c r="E109" s="258"/>
      <c r="F109" s="258"/>
      <c r="G109" s="265"/>
      <c r="H109" s="265"/>
      <c r="I109" s="258"/>
      <c r="J109" s="258"/>
      <c r="K109" s="258"/>
      <c r="L109" s="258"/>
      <c r="N109" s="259"/>
      <c r="P109" s="266"/>
      <c r="R109" s="273"/>
      <c r="S109" s="267"/>
      <c r="T109" s="267"/>
      <c r="U109" s="267"/>
      <c r="V109" s="267"/>
      <c r="W109" s="268"/>
    </row>
    <row r="110" spans="1:28" s="25" customFormat="1" ht="27.75" customHeight="1">
      <c r="A110" s="563" t="s">
        <v>395</v>
      </c>
      <c r="B110" s="563"/>
      <c r="C110" s="563"/>
      <c r="D110" s="563"/>
      <c r="E110" s="258"/>
      <c r="F110" s="258"/>
      <c r="G110" s="265"/>
      <c r="H110" s="265"/>
      <c r="I110" s="258"/>
      <c r="J110" s="258"/>
      <c r="L110" s="258"/>
      <c r="N110" s="259"/>
      <c r="P110" s="266"/>
      <c r="R110" s="274"/>
      <c r="S110" s="267"/>
      <c r="T110" s="267"/>
      <c r="U110" s="267"/>
      <c r="V110" s="267"/>
      <c r="W110" s="268"/>
    </row>
    <row r="111" spans="1:28" s="25" customFormat="1" ht="18.75">
      <c r="A111" s="559" t="s">
        <v>396</v>
      </c>
      <c r="B111" s="559"/>
      <c r="C111" s="559"/>
      <c r="D111" s="559"/>
      <c r="E111" s="258" t="s">
        <v>146</v>
      </c>
      <c r="F111" s="258"/>
      <c r="G111" s="265"/>
      <c r="H111" s="265"/>
      <c r="I111" s="258"/>
      <c r="J111" s="258"/>
      <c r="N111" s="259"/>
      <c r="P111" s="266"/>
      <c r="R111" s="274"/>
      <c r="S111" s="267"/>
      <c r="T111" s="267"/>
      <c r="U111" s="267"/>
      <c r="V111" s="267"/>
      <c r="W111" s="268"/>
    </row>
    <row r="112" spans="1:28" s="25" customFormat="1" ht="33.75" customHeight="1">
      <c r="A112" s="550"/>
      <c r="B112" s="550"/>
      <c r="C112" s="550"/>
      <c r="D112" s="550"/>
      <c r="E112" s="258"/>
      <c r="F112" s="258"/>
      <c r="G112" s="265"/>
      <c r="H112" s="265"/>
      <c r="I112" s="258"/>
      <c r="J112" s="258"/>
      <c r="N112" s="259"/>
      <c r="P112" s="266"/>
      <c r="R112" s="274"/>
      <c r="S112" s="267"/>
      <c r="T112" s="267"/>
      <c r="U112" s="267"/>
      <c r="V112" s="267"/>
      <c r="W112" s="268"/>
    </row>
    <row r="113" spans="1:23" s="25" customFormat="1" ht="25.5" customHeight="1">
      <c r="A113" s="259" t="s">
        <v>833</v>
      </c>
      <c r="B113" s="259"/>
      <c r="C113" s="259"/>
      <c r="E113" s="258"/>
      <c r="F113" s="258"/>
      <c r="G113" s="265"/>
      <c r="H113" s="265"/>
      <c r="I113" s="258"/>
      <c r="J113" s="258"/>
      <c r="K113" s="258"/>
      <c r="L113" s="258"/>
      <c r="N113" s="259"/>
      <c r="O113" s="266"/>
      <c r="P113" s="266"/>
      <c r="Q113" s="30"/>
      <c r="R113" s="272"/>
      <c r="S113" s="267"/>
      <c r="T113" s="267"/>
      <c r="U113" s="267"/>
      <c r="V113" s="267"/>
      <c r="W113" s="268"/>
    </row>
  </sheetData>
  <mergeCells count="12">
    <mergeCell ref="D1:F1"/>
    <mergeCell ref="D2:F2"/>
    <mergeCell ref="D3:F3"/>
    <mergeCell ref="D4:F4"/>
    <mergeCell ref="A111:D111"/>
    <mergeCell ref="E7:F7"/>
    <mergeCell ref="A7:A8"/>
    <mergeCell ref="B7:B8"/>
    <mergeCell ref="A5:E5"/>
    <mergeCell ref="C7:C8"/>
    <mergeCell ref="D7:D8"/>
    <mergeCell ref="A110:D110"/>
  </mergeCells>
  <phoneticPr fontId="3" type="noConversion"/>
  <printOptions horizontalCentered="1"/>
  <pageMargins left="0.39370078740157483" right="0.39370078740157483" top="1.1023622047244095" bottom="0.31496062992125984" header="0.51181102362204722" footer="0.51181102362204722"/>
  <pageSetup paperSize="9" scale="68" fitToHeight="0" orientation="landscape" verticalDpi="300" r:id="rId1"/>
  <headerFooter alignWithMargins="0">
    <oddFooter>&amp;Ь&amp;Ф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44"/>
  <sheetViews>
    <sheetView showGridLines="0" workbookViewId="0">
      <selection activeCell="A2" sqref="A2"/>
    </sheetView>
  </sheetViews>
  <sheetFormatPr defaultColWidth="9.1640625" defaultRowHeight="12.75" customHeight="1"/>
  <cols>
    <col min="1" max="1" width="12.83203125" style="13" customWidth="1"/>
    <col min="2" max="2" width="142.33203125" style="13" customWidth="1"/>
    <col min="3" max="3" width="20.1640625" style="13" customWidth="1"/>
    <col min="4" max="4" width="22.83203125" style="13" customWidth="1"/>
    <col min="5" max="5" width="20" style="13" customWidth="1"/>
    <col min="6" max="6" width="23" style="13" customWidth="1"/>
    <col min="7" max="12" width="9.1640625" style="13" customWidth="1"/>
    <col min="13" max="16384" width="9.1640625" style="14"/>
  </cols>
  <sheetData>
    <row r="1" spans="1:12" s="12" customFormat="1" ht="20.25">
      <c r="A1" s="11"/>
      <c r="B1" s="11"/>
      <c r="C1" s="11"/>
      <c r="D1" s="556" t="s">
        <v>802</v>
      </c>
      <c r="E1" s="556"/>
      <c r="F1" s="556"/>
      <c r="G1" s="11"/>
      <c r="H1" s="11"/>
      <c r="I1" s="11"/>
      <c r="J1" s="11"/>
      <c r="K1" s="11"/>
      <c r="L1" s="11"/>
    </row>
    <row r="2" spans="1:12" ht="20.25">
      <c r="D2" s="557" t="s">
        <v>831</v>
      </c>
      <c r="E2" s="557"/>
      <c r="F2" s="557"/>
    </row>
    <row r="3" spans="1:12" ht="20.25">
      <c r="D3" s="565" t="s">
        <v>827</v>
      </c>
      <c r="E3" s="565"/>
      <c r="F3" s="565"/>
    </row>
    <row r="4" spans="1:12" ht="20.25">
      <c r="D4" s="566" t="s">
        <v>801</v>
      </c>
      <c r="E4" s="566"/>
      <c r="F4" s="566"/>
    </row>
    <row r="6" spans="1:12" ht="20.25">
      <c r="A6" s="568" t="s">
        <v>472</v>
      </c>
      <c r="B6" s="568"/>
      <c r="C6" s="568"/>
      <c r="D6" s="568"/>
      <c r="E6" s="568"/>
      <c r="F6" s="568"/>
    </row>
    <row r="7" spans="1:12" ht="23.25" customHeight="1">
      <c r="A7" s="567"/>
      <c r="B7" s="567"/>
      <c r="C7" s="567"/>
      <c r="D7" s="567"/>
      <c r="E7" s="567"/>
      <c r="F7" s="15" t="s">
        <v>303</v>
      </c>
    </row>
    <row r="8" spans="1:12" s="17" customFormat="1" ht="18" customHeight="1">
      <c r="A8" s="564" t="s">
        <v>0</v>
      </c>
      <c r="B8" s="564" t="s">
        <v>1</v>
      </c>
      <c r="C8" s="564" t="s">
        <v>24</v>
      </c>
      <c r="D8" s="564" t="s">
        <v>21</v>
      </c>
      <c r="E8" s="564" t="s">
        <v>22</v>
      </c>
      <c r="F8" s="564"/>
      <c r="G8" s="16"/>
      <c r="H8" s="16"/>
      <c r="I8" s="16"/>
      <c r="J8" s="16"/>
      <c r="K8" s="16"/>
      <c r="L8" s="16"/>
    </row>
    <row r="9" spans="1:12" s="20" customFormat="1" ht="32.25" customHeight="1">
      <c r="A9" s="564"/>
      <c r="B9" s="564"/>
      <c r="C9" s="564"/>
      <c r="D9" s="564"/>
      <c r="E9" s="18" t="s">
        <v>24</v>
      </c>
      <c r="F9" s="18" t="s">
        <v>39</v>
      </c>
      <c r="G9" s="19"/>
      <c r="H9" s="19"/>
      <c r="I9" s="19"/>
      <c r="J9" s="19"/>
      <c r="K9" s="19"/>
      <c r="L9" s="19"/>
    </row>
    <row r="10" spans="1:12" s="25" customFormat="1" ht="18">
      <c r="A10" s="21"/>
      <c r="B10" s="22" t="s">
        <v>347</v>
      </c>
      <c r="C10" s="23"/>
      <c r="D10" s="23"/>
      <c r="E10" s="24"/>
      <c r="F10" s="23"/>
    </row>
    <row r="11" spans="1:12" s="25" customFormat="1" ht="18">
      <c r="A11" s="21">
        <v>200000</v>
      </c>
      <c r="B11" s="26" t="s">
        <v>348</v>
      </c>
      <c r="C11" s="405">
        <f>D11+E11</f>
        <v>0</v>
      </c>
      <c r="D11" s="27">
        <f>D12</f>
        <v>-1042200</v>
      </c>
      <c r="E11" s="27">
        <f>E12</f>
        <v>1042200</v>
      </c>
      <c r="F11" s="27">
        <f>F12</f>
        <v>1042200</v>
      </c>
    </row>
    <row r="12" spans="1:12" s="30" customFormat="1" ht="18">
      <c r="A12" s="28">
        <v>208000</v>
      </c>
      <c r="B12" s="29" t="s">
        <v>349</v>
      </c>
      <c r="C12" s="405">
        <f t="shared" ref="C12:C31" si="0">D12+E12</f>
        <v>0</v>
      </c>
      <c r="D12" s="27">
        <f>D13-D14+D15</f>
        <v>-1042200</v>
      </c>
      <c r="E12" s="27">
        <f>E13-E14+E15</f>
        <v>1042200</v>
      </c>
      <c r="F12" s="27">
        <f>F13-F14+F15</f>
        <v>1042200</v>
      </c>
    </row>
    <row r="13" spans="1:12" s="30" customFormat="1" ht="18.75">
      <c r="A13" s="31">
        <v>208100</v>
      </c>
      <c r="B13" s="32" t="s">
        <v>362</v>
      </c>
      <c r="C13" s="33">
        <f t="shared" si="0"/>
        <v>10000</v>
      </c>
      <c r="D13" s="33">
        <f>D28</f>
        <v>10000</v>
      </c>
      <c r="E13" s="34">
        <f>E38</f>
        <v>0</v>
      </c>
      <c r="F13" s="34">
        <v>0</v>
      </c>
    </row>
    <row r="14" spans="1:12" s="30" customFormat="1" ht="18.75">
      <c r="A14" s="31">
        <v>208200</v>
      </c>
      <c r="B14" s="32" t="s">
        <v>363</v>
      </c>
      <c r="C14" s="33">
        <f t="shared" si="0"/>
        <v>10000</v>
      </c>
      <c r="D14" s="33">
        <f>D29</f>
        <v>10000</v>
      </c>
      <c r="E14" s="34">
        <f>E39</f>
        <v>0</v>
      </c>
      <c r="F14" s="34">
        <v>0</v>
      </c>
    </row>
    <row r="15" spans="1:12" s="40" customFormat="1" ht="18">
      <c r="A15" s="35">
        <v>208400</v>
      </c>
      <c r="B15" s="36" t="s">
        <v>346</v>
      </c>
      <c r="C15" s="37">
        <f t="shared" si="0"/>
        <v>0</v>
      </c>
      <c r="D15" s="38">
        <f>D30</f>
        <v>-1042200</v>
      </c>
      <c r="E15" s="38">
        <f>E30</f>
        <v>1042200</v>
      </c>
      <c r="F15" s="38">
        <f>F30</f>
        <v>1042200</v>
      </c>
      <c r="G15" s="39"/>
      <c r="H15" s="39"/>
      <c r="I15" s="39"/>
      <c r="J15" s="39"/>
      <c r="K15" s="39"/>
      <c r="L15" s="39"/>
    </row>
    <row r="16" spans="1:12" s="30" customFormat="1" ht="18.75">
      <c r="A16" s="21">
        <v>300000</v>
      </c>
      <c r="B16" s="41" t="s">
        <v>380</v>
      </c>
      <c r="C16" s="27">
        <f>C17</f>
        <v>-1200</v>
      </c>
      <c r="D16" s="27">
        <f>D17</f>
        <v>0</v>
      </c>
      <c r="E16" s="42">
        <f>E17</f>
        <v>-1200</v>
      </c>
      <c r="F16" s="27">
        <f>D16+C16</f>
        <v>-1200</v>
      </c>
    </row>
    <row r="17" spans="1:12" s="30" customFormat="1" ht="18">
      <c r="A17" s="21">
        <v>301000</v>
      </c>
      <c r="B17" s="41" t="s">
        <v>381</v>
      </c>
      <c r="C17" s="27">
        <f>C19</f>
        <v>-1200</v>
      </c>
      <c r="D17" s="27">
        <f>D19</f>
        <v>0</v>
      </c>
      <c r="E17" s="27">
        <f>E19</f>
        <v>-1200</v>
      </c>
      <c r="F17" s="27">
        <f>F19</f>
        <v>-1200</v>
      </c>
    </row>
    <row r="18" spans="1:12" s="48" customFormat="1" ht="21.75" customHeight="1">
      <c r="A18" s="43">
        <v>301100</v>
      </c>
      <c r="B18" s="44" t="s">
        <v>382</v>
      </c>
      <c r="C18" s="46">
        <f>D18+E18</f>
        <v>0</v>
      </c>
      <c r="D18" s="46">
        <f>D19</f>
        <v>0</v>
      </c>
      <c r="E18" s="47">
        <v>0</v>
      </c>
      <c r="F18" s="47">
        <v>0</v>
      </c>
    </row>
    <row r="19" spans="1:12" s="48" customFormat="1" ht="18.75">
      <c r="A19" s="43">
        <v>301200</v>
      </c>
      <c r="B19" s="44" t="s">
        <v>383</v>
      </c>
      <c r="C19" s="49">
        <f>D19+E19</f>
        <v>-1200</v>
      </c>
      <c r="D19" s="50">
        <v>0</v>
      </c>
      <c r="E19" s="49">
        <f>E25</f>
        <v>-1200</v>
      </c>
      <c r="F19" s="49">
        <f>F25</f>
        <v>-1200</v>
      </c>
    </row>
    <row r="20" spans="1:12" s="30" customFormat="1" ht="18.75" customHeight="1">
      <c r="A20" s="21"/>
      <c r="B20" s="29" t="s">
        <v>350</v>
      </c>
      <c r="C20" s="27">
        <f>C11+C16</f>
        <v>-1200</v>
      </c>
      <c r="D20" s="27">
        <f>D11+D16</f>
        <v>-1042200</v>
      </c>
      <c r="E20" s="27">
        <f>E11+E16</f>
        <v>1041000</v>
      </c>
      <c r="F20" s="27">
        <f>F11+F16</f>
        <v>1041000</v>
      </c>
    </row>
    <row r="21" spans="1:12" s="56" customFormat="1" ht="18">
      <c r="A21" s="51"/>
      <c r="B21" s="52" t="s">
        <v>351</v>
      </c>
      <c r="C21" s="53"/>
      <c r="D21" s="53"/>
      <c r="E21" s="53"/>
      <c r="F21" s="54"/>
      <c r="G21" s="55"/>
      <c r="H21" s="55"/>
      <c r="I21" s="55"/>
      <c r="J21" s="55"/>
      <c r="K21" s="55"/>
      <c r="L21" s="55"/>
    </row>
    <row r="22" spans="1:12" s="40" customFormat="1" ht="18">
      <c r="A22" s="57">
        <v>400000</v>
      </c>
      <c r="B22" s="58" t="s">
        <v>2</v>
      </c>
      <c r="C22" s="59">
        <f t="shared" si="0"/>
        <v>-1200</v>
      </c>
      <c r="D22" s="60">
        <f t="shared" ref="D22:F23" si="1">D23</f>
        <v>0</v>
      </c>
      <c r="E22" s="59">
        <f t="shared" si="1"/>
        <v>-1200</v>
      </c>
      <c r="F22" s="59">
        <f t="shared" si="1"/>
        <v>-1200</v>
      </c>
      <c r="G22" s="39"/>
      <c r="H22" s="39"/>
      <c r="I22" s="39"/>
      <c r="J22" s="39"/>
      <c r="K22" s="39"/>
      <c r="L22" s="39"/>
    </row>
    <row r="23" spans="1:12" s="40" customFormat="1" ht="18.75">
      <c r="A23" s="61">
        <v>402000</v>
      </c>
      <c r="B23" s="62" t="s">
        <v>3</v>
      </c>
      <c r="C23" s="45">
        <f t="shared" si="0"/>
        <v>-1200</v>
      </c>
      <c r="D23" s="46">
        <f t="shared" si="1"/>
        <v>0</v>
      </c>
      <c r="E23" s="63">
        <f t="shared" si="1"/>
        <v>-1200</v>
      </c>
      <c r="F23" s="63">
        <f t="shared" si="1"/>
        <v>-1200</v>
      </c>
      <c r="G23" s="39"/>
      <c r="H23" s="39"/>
      <c r="I23" s="39"/>
      <c r="J23" s="39" t="s">
        <v>117</v>
      </c>
      <c r="K23" s="39"/>
      <c r="L23" s="39"/>
    </row>
    <row r="24" spans="1:12" s="40" customFormat="1" ht="18">
      <c r="A24" s="64">
        <v>402200</v>
      </c>
      <c r="B24" s="65" t="s">
        <v>4</v>
      </c>
      <c r="C24" s="49">
        <f t="shared" si="0"/>
        <v>-1200</v>
      </c>
      <c r="D24" s="50">
        <v>0</v>
      </c>
      <c r="E24" s="49">
        <f>E25</f>
        <v>-1200</v>
      </c>
      <c r="F24" s="49">
        <f>F25</f>
        <v>-1200</v>
      </c>
      <c r="G24" s="39"/>
      <c r="H24" s="39"/>
      <c r="I24" s="39"/>
      <c r="J24" s="39"/>
      <c r="K24" s="39"/>
      <c r="L24" s="39"/>
    </row>
    <row r="25" spans="1:12" s="67" customFormat="1" ht="18.75">
      <c r="A25" s="61">
        <v>402201</v>
      </c>
      <c r="B25" s="62" t="s">
        <v>384</v>
      </c>
      <c r="C25" s="63">
        <f>D25+E25</f>
        <v>-1200</v>
      </c>
      <c r="D25" s="47">
        <v>0</v>
      </c>
      <c r="E25" s="63">
        <v>-1200</v>
      </c>
      <c r="F25" s="63">
        <f>E25</f>
        <v>-1200</v>
      </c>
      <c r="G25" s="66"/>
      <c r="H25" s="66"/>
      <c r="I25" s="66"/>
      <c r="J25" s="66"/>
      <c r="K25" s="66"/>
      <c r="L25" s="66"/>
    </row>
    <row r="26" spans="1:12" s="40" customFormat="1" ht="18">
      <c r="A26" s="57">
        <v>600000</v>
      </c>
      <c r="B26" s="58" t="s">
        <v>5</v>
      </c>
      <c r="C26" s="60">
        <f t="shared" si="0"/>
        <v>0</v>
      </c>
      <c r="D26" s="59">
        <f>D27</f>
        <v>-1042200</v>
      </c>
      <c r="E26" s="59">
        <f>E27</f>
        <v>1042200</v>
      </c>
      <c r="F26" s="59">
        <f>F27</f>
        <v>1042200</v>
      </c>
      <c r="G26" s="39"/>
      <c r="H26" s="39"/>
      <c r="I26" s="39"/>
      <c r="J26" s="39"/>
      <c r="K26" s="39"/>
      <c r="L26" s="39"/>
    </row>
    <row r="27" spans="1:12" s="69" customFormat="1" ht="18.75" customHeight="1">
      <c r="A27" s="57">
        <v>602000</v>
      </c>
      <c r="B27" s="58" t="s">
        <v>6</v>
      </c>
      <c r="C27" s="60">
        <f t="shared" si="0"/>
        <v>0</v>
      </c>
      <c r="D27" s="59">
        <f>D28-D29+D30</f>
        <v>-1042200</v>
      </c>
      <c r="E27" s="59">
        <f>E28-E29+E30</f>
        <v>1042200</v>
      </c>
      <c r="F27" s="59">
        <f>F28-F29+F30</f>
        <v>1042200</v>
      </c>
      <c r="G27" s="68"/>
      <c r="H27" s="68"/>
      <c r="I27" s="68"/>
      <c r="J27" s="68"/>
      <c r="K27" s="68"/>
      <c r="L27" s="68"/>
    </row>
    <row r="28" spans="1:12" s="40" customFormat="1" ht="18.75" customHeight="1">
      <c r="A28" s="35">
        <v>602100</v>
      </c>
      <c r="B28" s="70" t="s">
        <v>362</v>
      </c>
      <c r="C28" s="33">
        <f t="shared" si="0"/>
        <v>10000</v>
      </c>
      <c r="D28" s="33">
        <v>10000</v>
      </c>
      <c r="E28" s="34">
        <f>E48</f>
        <v>0</v>
      </c>
      <c r="F28" s="34">
        <v>0</v>
      </c>
      <c r="G28" s="39"/>
      <c r="H28" s="39"/>
      <c r="I28" s="39"/>
      <c r="J28" s="39"/>
      <c r="K28" s="39"/>
      <c r="L28" s="39"/>
    </row>
    <row r="29" spans="1:12" s="40" customFormat="1" ht="18.75" customHeight="1">
      <c r="A29" s="35">
        <v>602200</v>
      </c>
      <c r="B29" s="70" t="s">
        <v>363</v>
      </c>
      <c r="C29" s="33">
        <f t="shared" si="0"/>
        <v>10000</v>
      </c>
      <c r="D29" s="33">
        <v>10000</v>
      </c>
      <c r="E29" s="34">
        <v>0</v>
      </c>
      <c r="F29" s="34">
        <v>0</v>
      </c>
      <c r="G29" s="39"/>
      <c r="H29" s="39"/>
      <c r="I29" s="39"/>
      <c r="J29" s="39"/>
      <c r="K29" s="39"/>
      <c r="L29" s="39"/>
    </row>
    <row r="30" spans="1:12" s="25" customFormat="1" ht="18">
      <c r="A30" s="35">
        <v>602400</v>
      </c>
      <c r="B30" s="71" t="s">
        <v>346</v>
      </c>
      <c r="C30" s="72">
        <f t="shared" si="0"/>
        <v>0</v>
      </c>
      <c r="D30" s="73">
        <f>-1042200</f>
        <v>-1042200</v>
      </c>
      <c r="E30" s="73">
        <f>-D30</f>
        <v>1042200</v>
      </c>
      <c r="F30" s="27">
        <f>E30</f>
        <v>1042200</v>
      </c>
    </row>
    <row r="31" spans="1:12" s="30" customFormat="1" ht="18">
      <c r="A31" s="74"/>
      <c r="B31" s="29" t="s">
        <v>352</v>
      </c>
      <c r="C31" s="27">
        <f t="shared" si="0"/>
        <v>-1200</v>
      </c>
      <c r="D31" s="27">
        <f>D22+D26</f>
        <v>-1042200</v>
      </c>
      <c r="E31" s="27">
        <f>E22+E26</f>
        <v>1041000</v>
      </c>
      <c r="F31" s="27">
        <f>F22+F26</f>
        <v>1041000</v>
      </c>
      <c r="G31" s="75"/>
    </row>
    <row r="32" spans="1:12" s="30" customFormat="1" ht="21.75" customHeight="1">
      <c r="A32" s="76"/>
      <c r="B32" s="77" t="s">
        <v>24</v>
      </c>
      <c r="C32" s="78">
        <f>D32+E32</f>
        <v>-1200</v>
      </c>
      <c r="D32" s="78">
        <f>D31</f>
        <v>-1042200</v>
      </c>
      <c r="E32" s="78">
        <f>E31</f>
        <v>1041000</v>
      </c>
      <c r="F32" s="78">
        <f>F31</f>
        <v>1041000</v>
      </c>
      <c r="G32" s="79"/>
      <c r="H32" s="79"/>
      <c r="I32" s="79"/>
      <c r="J32" s="79"/>
      <c r="K32" s="79"/>
      <c r="L32" s="79"/>
    </row>
    <row r="33" spans="1:26" s="25" customFormat="1" ht="18"/>
    <row r="34" spans="1:26" ht="33" customHeight="1"/>
    <row r="35" spans="1:26" s="85" customFormat="1" ht="21" customHeight="1">
      <c r="A35" s="80" t="s">
        <v>830</v>
      </c>
      <c r="B35" s="81"/>
      <c r="C35" s="82"/>
      <c r="D35" s="468" t="s">
        <v>829</v>
      </c>
      <c r="E35" s="84"/>
      <c r="F35" s="84"/>
      <c r="H35" s="86"/>
      <c r="I35" s="86"/>
      <c r="J35" s="87"/>
      <c r="K35" s="83"/>
      <c r="L35" s="88"/>
      <c r="N35" s="89"/>
      <c r="O35" s="90"/>
      <c r="P35" s="90"/>
      <c r="Q35" s="90"/>
      <c r="R35" s="91"/>
      <c r="S35" s="91"/>
      <c r="T35" s="90"/>
      <c r="U35" s="90"/>
      <c r="V35" s="92"/>
      <c r="W35" s="92"/>
      <c r="X35" s="92"/>
      <c r="Y35" s="92"/>
      <c r="Z35" s="92"/>
    </row>
    <row r="36" spans="1:26" s="25" customFormat="1" ht="18.75" customHeight="1">
      <c r="A36" s="93"/>
      <c r="B36" s="94"/>
      <c r="C36" s="94"/>
      <c r="D36" s="95"/>
    </row>
    <row r="37" spans="1:26" s="85" customFormat="1" ht="21" customHeight="1">
      <c r="A37" s="83" t="s">
        <v>143</v>
      </c>
      <c r="B37" s="81"/>
      <c r="C37" s="81"/>
      <c r="D37" s="84"/>
    </row>
    <row r="38" spans="1:26" s="85" customFormat="1" ht="17.25" customHeight="1">
      <c r="A38" s="83"/>
      <c r="B38" s="81"/>
      <c r="C38" s="81"/>
      <c r="D38" s="84"/>
    </row>
    <row r="39" spans="1:26" s="85" customFormat="1" ht="24.75" customHeight="1">
      <c r="A39" s="83" t="s">
        <v>144</v>
      </c>
      <c r="B39" s="81"/>
      <c r="C39" s="81"/>
      <c r="D39" s="83" t="s">
        <v>145</v>
      </c>
    </row>
    <row r="40" spans="1:26" s="85" customFormat="1" ht="25.5" customHeight="1">
      <c r="A40" s="83"/>
      <c r="B40" s="81"/>
      <c r="C40" s="81"/>
      <c r="D40" s="83"/>
    </row>
    <row r="41" spans="1:26" s="8" customFormat="1" ht="20.25">
      <c r="A41" s="9" t="s">
        <v>395</v>
      </c>
      <c r="B41" s="9"/>
      <c r="C41" s="9"/>
      <c r="D41" s="9"/>
      <c r="E41" s="1"/>
      <c r="F41" s="1"/>
      <c r="G41" s="2"/>
      <c r="H41" s="2"/>
      <c r="I41" s="1"/>
      <c r="J41" s="1"/>
      <c r="K41" s="3"/>
      <c r="L41" s="1"/>
      <c r="M41" s="3"/>
      <c r="N41" s="4"/>
      <c r="O41" s="3"/>
      <c r="P41" s="5"/>
      <c r="Q41" s="6"/>
      <c r="R41" s="6"/>
      <c r="S41" s="6"/>
      <c r="T41" s="7"/>
      <c r="U41" s="7"/>
      <c r="V41" s="6"/>
      <c r="W41" s="6"/>
    </row>
    <row r="42" spans="1:26" s="8" customFormat="1" ht="20.25">
      <c r="A42" s="10" t="s">
        <v>396</v>
      </c>
      <c r="B42" s="10"/>
      <c r="C42" s="10"/>
      <c r="D42" s="1" t="s">
        <v>146</v>
      </c>
      <c r="E42" s="1"/>
      <c r="F42" s="1"/>
      <c r="G42" s="2"/>
      <c r="H42" s="2"/>
      <c r="I42" s="1"/>
      <c r="J42" s="1"/>
      <c r="K42" s="3"/>
      <c r="M42" s="3"/>
      <c r="N42" s="4"/>
      <c r="O42" s="3"/>
      <c r="P42" s="5"/>
      <c r="Q42" s="6"/>
      <c r="R42" s="6"/>
      <c r="S42" s="6"/>
      <c r="T42" s="7"/>
      <c r="U42" s="7"/>
      <c r="V42" s="6"/>
      <c r="W42" s="6"/>
    </row>
    <row r="43" spans="1:26" ht="24.75" customHeight="1"/>
    <row r="44" spans="1:26" ht="24" customHeight="1">
      <c r="A44" s="88" t="s">
        <v>833</v>
      </c>
    </row>
  </sheetData>
  <mergeCells count="11">
    <mergeCell ref="D1:F1"/>
    <mergeCell ref="D2:F2"/>
    <mergeCell ref="D3:F3"/>
    <mergeCell ref="D4:F4"/>
    <mergeCell ref="A7:E7"/>
    <mergeCell ref="A6:F6"/>
    <mergeCell ref="C8:C9"/>
    <mergeCell ref="D8:D9"/>
    <mergeCell ref="E8:F8"/>
    <mergeCell ref="B8:B9"/>
    <mergeCell ref="A8:A9"/>
  </mergeCells>
  <phoneticPr fontId="3" type="noConversion"/>
  <printOptions horizontalCentered="1"/>
  <pageMargins left="0.39370078740157483" right="0.39370078740157483" top="0.98425196850393704" bottom="0.19685039370078741" header="0.51181102362204722" footer="0.51181102362204722"/>
  <pageSetup paperSize="9" scale="57" fitToHeight="0" orientation="landscape" verticalDpi="300" r:id="rId1"/>
  <headerFooter alignWithMargins="0"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FD463"/>
  <sheetViews>
    <sheetView zoomScale="87" zoomScaleNormal="87" zoomScaleSheetLayoutView="90" workbookViewId="0">
      <selection activeCell="D211" sqref="D211"/>
    </sheetView>
  </sheetViews>
  <sheetFormatPr defaultColWidth="9.1640625" defaultRowHeight="12.75"/>
  <cols>
    <col min="1" max="1" width="13.83203125" style="13" customWidth="1"/>
    <col min="2" max="3" width="11.6640625" style="13" customWidth="1"/>
    <col min="4" max="4" width="62.83203125" style="13" customWidth="1"/>
    <col min="5" max="5" width="17" style="13" customWidth="1"/>
    <col min="6" max="6" width="18.1640625" style="13" customWidth="1"/>
    <col min="7" max="7" width="17.83203125" style="13" customWidth="1"/>
    <col min="8" max="8" width="16.83203125" style="13" customWidth="1"/>
    <col min="9" max="9" width="12.6640625" style="13" customWidth="1"/>
    <col min="10" max="10" width="15.6640625" style="13" customWidth="1"/>
    <col min="11" max="11" width="17.1640625" style="13" customWidth="1"/>
    <col min="12" max="12" width="13.6640625" style="13" customWidth="1"/>
    <col min="13" max="13" width="13.83203125" style="13" customWidth="1"/>
    <col min="14" max="14" width="15.5" style="13" customWidth="1"/>
    <col min="15" max="15" width="17.33203125" style="13" customWidth="1"/>
    <col min="16" max="16" width="19.5" style="13" customWidth="1"/>
    <col min="17" max="17" width="19.33203125" style="14" customWidth="1"/>
    <col min="18" max="18" width="19.33203125" style="406" customWidth="1"/>
    <col min="19" max="20" width="9.1640625" style="406"/>
    <col min="21" max="21" width="16.1640625" style="406" customWidth="1"/>
    <col min="22" max="22" width="9.1640625" style="406"/>
    <col min="23" max="16384" width="9.1640625" style="14"/>
  </cols>
  <sheetData>
    <row r="1" spans="1:22" ht="20.25">
      <c r="M1" s="556" t="s">
        <v>805</v>
      </c>
      <c r="N1" s="556"/>
      <c r="O1" s="556"/>
      <c r="P1" s="587"/>
    </row>
    <row r="2" spans="1:22" s="20" customFormat="1" ht="27.75" customHeight="1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557" t="s">
        <v>831</v>
      </c>
      <c r="N2" s="557"/>
      <c r="O2" s="557"/>
      <c r="P2" s="587"/>
      <c r="Q2" s="14"/>
      <c r="R2" s="406"/>
      <c r="S2" s="490"/>
      <c r="T2" s="490"/>
      <c r="U2" s="490"/>
      <c r="V2" s="490"/>
    </row>
    <row r="3" spans="1:22" s="20" customFormat="1" ht="27.75" customHeight="1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565" t="s">
        <v>827</v>
      </c>
      <c r="N3" s="565"/>
      <c r="O3" s="565"/>
      <c r="P3" s="588"/>
      <c r="Q3" s="14"/>
      <c r="R3" s="406"/>
      <c r="S3" s="490"/>
      <c r="T3" s="490"/>
      <c r="U3" s="490"/>
      <c r="V3" s="490"/>
    </row>
    <row r="4" spans="1:22" s="20" customFormat="1" ht="20.25">
      <c r="A4" s="489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566" t="s">
        <v>806</v>
      </c>
      <c r="N4" s="566"/>
      <c r="O4" s="566"/>
      <c r="P4" s="589"/>
      <c r="Q4" s="14"/>
      <c r="R4" s="406"/>
      <c r="S4" s="490"/>
      <c r="T4" s="490"/>
      <c r="U4" s="490"/>
      <c r="V4" s="490"/>
    </row>
    <row r="5" spans="1:22" ht="44.25" customHeight="1">
      <c r="A5" s="569" t="s">
        <v>803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</row>
    <row r="6" spans="1:22" ht="18">
      <c r="A6" s="161"/>
      <c r="B6" s="162"/>
      <c r="C6" s="162"/>
      <c r="D6" s="162"/>
      <c r="E6" s="162"/>
      <c r="F6" s="162"/>
      <c r="G6" s="491"/>
      <c r="H6" s="162"/>
      <c r="I6" s="162"/>
      <c r="J6" s="100"/>
      <c r="K6" s="101"/>
      <c r="L6" s="101"/>
      <c r="M6" s="101"/>
      <c r="N6" s="101"/>
      <c r="O6" s="101"/>
      <c r="P6" s="139" t="s">
        <v>303</v>
      </c>
    </row>
    <row r="7" spans="1:22" ht="18.75" customHeight="1">
      <c r="A7" s="583" t="s">
        <v>490</v>
      </c>
      <c r="B7" s="583" t="s">
        <v>491</v>
      </c>
      <c r="C7" s="583" t="s">
        <v>804</v>
      </c>
      <c r="D7" s="575" t="s">
        <v>61</v>
      </c>
      <c r="E7" s="580" t="s">
        <v>21</v>
      </c>
      <c r="F7" s="581"/>
      <c r="G7" s="581"/>
      <c r="H7" s="581"/>
      <c r="I7" s="582"/>
      <c r="J7" s="580" t="s">
        <v>22</v>
      </c>
      <c r="K7" s="581"/>
      <c r="L7" s="581"/>
      <c r="M7" s="581"/>
      <c r="N7" s="581"/>
      <c r="O7" s="582"/>
      <c r="P7" s="572" t="s">
        <v>23</v>
      </c>
    </row>
    <row r="8" spans="1:22" ht="16.5" customHeight="1">
      <c r="A8" s="584"/>
      <c r="B8" s="584"/>
      <c r="C8" s="584"/>
      <c r="D8" s="586"/>
      <c r="E8" s="575" t="s">
        <v>24</v>
      </c>
      <c r="F8" s="577" t="s">
        <v>25</v>
      </c>
      <c r="G8" s="570" t="s">
        <v>26</v>
      </c>
      <c r="H8" s="571"/>
      <c r="I8" s="577" t="s">
        <v>27</v>
      </c>
      <c r="J8" s="575" t="s">
        <v>24</v>
      </c>
      <c r="K8" s="577" t="s">
        <v>25</v>
      </c>
      <c r="L8" s="570" t="s">
        <v>26</v>
      </c>
      <c r="M8" s="571"/>
      <c r="N8" s="577" t="s">
        <v>27</v>
      </c>
      <c r="O8" s="460" t="s">
        <v>26</v>
      </c>
      <c r="P8" s="573"/>
    </row>
    <row r="9" spans="1:22" ht="20.25" customHeight="1">
      <c r="A9" s="584"/>
      <c r="B9" s="584"/>
      <c r="C9" s="584"/>
      <c r="D9" s="586"/>
      <c r="E9" s="586"/>
      <c r="F9" s="578"/>
      <c r="G9" s="575" t="s">
        <v>28</v>
      </c>
      <c r="H9" s="575" t="s">
        <v>29</v>
      </c>
      <c r="I9" s="578"/>
      <c r="J9" s="586"/>
      <c r="K9" s="578"/>
      <c r="L9" s="575" t="s">
        <v>28</v>
      </c>
      <c r="M9" s="575" t="s">
        <v>29</v>
      </c>
      <c r="N9" s="578"/>
      <c r="O9" s="575" t="s">
        <v>44</v>
      </c>
      <c r="P9" s="573"/>
    </row>
    <row r="10" spans="1:22" ht="51" customHeight="1">
      <c r="A10" s="585"/>
      <c r="B10" s="585"/>
      <c r="C10" s="585"/>
      <c r="D10" s="576"/>
      <c r="E10" s="576"/>
      <c r="F10" s="579"/>
      <c r="G10" s="576"/>
      <c r="H10" s="576"/>
      <c r="I10" s="579"/>
      <c r="J10" s="576"/>
      <c r="K10" s="579"/>
      <c r="L10" s="576"/>
      <c r="M10" s="576"/>
      <c r="N10" s="579"/>
      <c r="O10" s="576"/>
      <c r="P10" s="574"/>
    </row>
    <row r="11" spans="1:22" ht="15.75" customHeight="1">
      <c r="A11" s="461">
        <v>1</v>
      </c>
      <c r="B11" s="461">
        <v>2</v>
      </c>
      <c r="C11" s="461">
        <v>3</v>
      </c>
      <c r="D11" s="458">
        <v>4</v>
      </c>
      <c r="E11" s="461">
        <v>5</v>
      </c>
      <c r="F11" s="461">
        <v>6</v>
      </c>
      <c r="G11" s="461">
        <v>7</v>
      </c>
      <c r="H11" s="461">
        <v>8</v>
      </c>
      <c r="I11" s="461">
        <v>9</v>
      </c>
      <c r="J11" s="461">
        <v>10</v>
      </c>
      <c r="K11" s="461">
        <v>11</v>
      </c>
      <c r="L11" s="461">
        <v>12</v>
      </c>
      <c r="M11" s="461">
        <v>13</v>
      </c>
      <c r="N11" s="461">
        <v>14</v>
      </c>
      <c r="O11" s="461">
        <v>15</v>
      </c>
      <c r="P11" s="461" t="s">
        <v>304</v>
      </c>
    </row>
    <row r="12" spans="1:22" s="383" customFormat="1" ht="16.5">
      <c r="A12" s="407" t="s">
        <v>552</v>
      </c>
      <c r="B12" s="407"/>
      <c r="C12" s="407"/>
      <c r="D12" s="408" t="s">
        <v>147</v>
      </c>
      <c r="E12" s="409">
        <f>E14+E16</f>
        <v>10901.2</v>
      </c>
      <c r="F12" s="409">
        <f>E12-I12</f>
        <v>10901.2</v>
      </c>
      <c r="G12" s="409">
        <f t="shared" ref="G12:O12" si="0">G14+G16</f>
        <v>5767.3</v>
      </c>
      <c r="H12" s="409">
        <f t="shared" si="0"/>
        <v>0</v>
      </c>
      <c r="I12" s="409">
        <f t="shared" si="0"/>
        <v>0</v>
      </c>
      <c r="J12" s="409">
        <f t="shared" si="0"/>
        <v>0</v>
      </c>
      <c r="K12" s="409">
        <f>J12-N12</f>
        <v>0</v>
      </c>
      <c r="L12" s="409">
        <f t="shared" si="0"/>
        <v>0</v>
      </c>
      <c r="M12" s="409">
        <f t="shared" si="0"/>
        <v>0</v>
      </c>
      <c r="N12" s="409">
        <f t="shared" si="0"/>
        <v>0</v>
      </c>
      <c r="O12" s="409">
        <f t="shared" si="0"/>
        <v>0</v>
      </c>
      <c r="P12" s="409">
        <f>J12+E12</f>
        <v>10901.2</v>
      </c>
      <c r="Q12" s="410"/>
      <c r="R12" s="411"/>
      <c r="S12" s="411"/>
      <c r="T12" s="411"/>
      <c r="U12" s="411"/>
      <c r="V12" s="411"/>
    </row>
    <row r="13" spans="1:22" s="383" customFormat="1" ht="16.5">
      <c r="A13" s="407" t="s">
        <v>553</v>
      </c>
      <c r="B13" s="407"/>
      <c r="C13" s="407"/>
      <c r="D13" s="412" t="s">
        <v>147</v>
      </c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R13" s="411"/>
      <c r="S13" s="411"/>
      <c r="T13" s="411"/>
      <c r="U13" s="411"/>
      <c r="V13" s="411"/>
    </row>
    <row r="14" spans="1:22" s="383" customFormat="1" ht="45">
      <c r="A14" s="322" t="s">
        <v>554</v>
      </c>
      <c r="B14" s="322" t="s">
        <v>387</v>
      </c>
      <c r="C14" s="322" t="s">
        <v>30</v>
      </c>
      <c r="D14" s="323" t="s">
        <v>248</v>
      </c>
      <c r="E14" s="413">
        <v>8739.4</v>
      </c>
      <c r="F14" s="413">
        <f t="shared" ref="F14:F80" si="1">E14-I14</f>
        <v>8739.4</v>
      </c>
      <c r="G14" s="413">
        <v>5767.3</v>
      </c>
      <c r="H14" s="413">
        <v>0</v>
      </c>
      <c r="I14" s="413">
        <v>0</v>
      </c>
      <c r="J14" s="413">
        <v>0</v>
      </c>
      <c r="K14" s="413">
        <f t="shared" ref="K14:K80" si="2">J14-N14</f>
        <v>0</v>
      </c>
      <c r="L14" s="413">
        <v>0</v>
      </c>
      <c r="M14" s="413">
        <v>0</v>
      </c>
      <c r="N14" s="413">
        <f>J14</f>
        <v>0</v>
      </c>
      <c r="O14" s="413">
        <f>N14</f>
        <v>0</v>
      </c>
      <c r="P14" s="413">
        <f t="shared" ref="P14:P80" si="3">J14+E14</f>
        <v>8739.4</v>
      </c>
      <c r="R14" s="411"/>
      <c r="S14" s="411"/>
      <c r="T14" s="411"/>
      <c r="U14" s="411"/>
      <c r="V14" s="411"/>
    </row>
    <row r="15" spans="1:22" s="378" customFormat="1" ht="15">
      <c r="A15" s="371"/>
      <c r="B15" s="371"/>
      <c r="C15" s="371"/>
      <c r="D15" s="415" t="s">
        <v>148</v>
      </c>
      <c r="E15" s="373">
        <v>1129.9000000000001</v>
      </c>
      <c r="F15" s="373">
        <f t="shared" si="1"/>
        <v>1129.9000000000001</v>
      </c>
      <c r="G15" s="373">
        <v>0</v>
      </c>
      <c r="H15" s="373">
        <v>0</v>
      </c>
      <c r="I15" s="373">
        <v>0</v>
      </c>
      <c r="J15" s="373">
        <v>0</v>
      </c>
      <c r="K15" s="373">
        <f t="shared" si="2"/>
        <v>0</v>
      </c>
      <c r="L15" s="373">
        <v>0</v>
      </c>
      <c r="M15" s="373">
        <v>0</v>
      </c>
      <c r="N15" s="373">
        <v>0</v>
      </c>
      <c r="O15" s="373">
        <v>0</v>
      </c>
      <c r="P15" s="373">
        <f t="shared" si="3"/>
        <v>1129.9000000000001</v>
      </c>
      <c r="Q15" s="375"/>
      <c r="R15" s="376"/>
      <c r="S15" s="377"/>
      <c r="T15" s="377"/>
      <c r="U15" s="234"/>
      <c r="V15" s="377"/>
    </row>
    <row r="16" spans="1:22" s="434" customFormat="1" ht="15">
      <c r="A16" s="322" t="s">
        <v>756</v>
      </c>
      <c r="B16" s="322" t="s">
        <v>196</v>
      </c>
      <c r="C16" s="322" t="s">
        <v>239</v>
      </c>
      <c r="D16" s="323" t="s">
        <v>639</v>
      </c>
      <c r="E16" s="413">
        <f>963.4+535+535+128.4</f>
        <v>2161.8000000000002</v>
      </c>
      <c r="F16" s="413">
        <f t="shared" si="1"/>
        <v>2161.8000000000002</v>
      </c>
      <c r="G16" s="413">
        <v>0</v>
      </c>
      <c r="H16" s="413">
        <v>0</v>
      </c>
      <c r="I16" s="413">
        <v>0</v>
      </c>
      <c r="J16" s="413">
        <v>0</v>
      </c>
      <c r="K16" s="413">
        <f t="shared" si="2"/>
        <v>0</v>
      </c>
      <c r="L16" s="413">
        <v>0</v>
      </c>
      <c r="M16" s="413">
        <v>0</v>
      </c>
      <c r="N16" s="413">
        <v>0</v>
      </c>
      <c r="O16" s="413">
        <v>0</v>
      </c>
      <c r="P16" s="413">
        <f t="shared" si="3"/>
        <v>2161.8000000000002</v>
      </c>
      <c r="Q16" s="492"/>
      <c r="R16" s="493"/>
      <c r="S16" s="433"/>
      <c r="T16" s="433"/>
      <c r="U16" s="234"/>
      <c r="V16" s="433"/>
    </row>
    <row r="17" spans="1:22" s="383" customFormat="1" ht="16.5">
      <c r="A17" s="407" t="s">
        <v>555</v>
      </c>
      <c r="B17" s="407"/>
      <c r="C17" s="407"/>
      <c r="D17" s="408" t="s">
        <v>149</v>
      </c>
      <c r="E17" s="409">
        <f>E19+E20+E21</f>
        <v>46866.5</v>
      </c>
      <c r="F17" s="409">
        <f t="shared" si="1"/>
        <v>46866.5</v>
      </c>
      <c r="G17" s="409">
        <f t="shared" ref="G17:O17" si="4">G19+G20+G21</f>
        <v>12622.8</v>
      </c>
      <c r="H17" s="409">
        <f t="shared" si="4"/>
        <v>104.9</v>
      </c>
      <c r="I17" s="409">
        <f t="shared" si="4"/>
        <v>0</v>
      </c>
      <c r="J17" s="409">
        <f t="shared" si="4"/>
        <v>15</v>
      </c>
      <c r="K17" s="409">
        <f t="shared" si="2"/>
        <v>15</v>
      </c>
      <c r="L17" s="409">
        <f t="shared" si="4"/>
        <v>0</v>
      </c>
      <c r="M17" s="409">
        <f t="shared" si="4"/>
        <v>0</v>
      </c>
      <c r="N17" s="409">
        <f t="shared" si="4"/>
        <v>0</v>
      </c>
      <c r="O17" s="409">
        <f t="shared" si="4"/>
        <v>0</v>
      </c>
      <c r="P17" s="409">
        <f t="shared" si="3"/>
        <v>46881.5</v>
      </c>
      <c r="R17" s="411"/>
      <c r="S17" s="411"/>
      <c r="T17" s="411"/>
      <c r="U17" s="411"/>
      <c r="V17" s="411"/>
    </row>
    <row r="18" spans="1:22" s="383" customFormat="1" ht="16.5">
      <c r="A18" s="407" t="s">
        <v>556</v>
      </c>
      <c r="B18" s="407"/>
      <c r="C18" s="407"/>
      <c r="D18" s="412" t="s">
        <v>149</v>
      </c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R18" s="411"/>
      <c r="S18" s="411"/>
      <c r="T18" s="411"/>
      <c r="U18" s="411"/>
      <c r="V18" s="411"/>
    </row>
    <row r="19" spans="1:22" s="383" customFormat="1" ht="31.5" customHeight="1">
      <c r="A19" s="322" t="s">
        <v>557</v>
      </c>
      <c r="B19" s="322" t="s">
        <v>387</v>
      </c>
      <c r="C19" s="322" t="s">
        <v>30</v>
      </c>
      <c r="D19" s="323" t="s">
        <v>249</v>
      </c>
      <c r="E19" s="413">
        <v>19708.900000000001</v>
      </c>
      <c r="F19" s="413">
        <f t="shared" si="1"/>
        <v>19708.900000000001</v>
      </c>
      <c r="G19" s="413">
        <v>11923.4</v>
      </c>
      <c r="H19" s="413">
        <v>52</v>
      </c>
      <c r="I19" s="413">
        <v>0</v>
      </c>
      <c r="J19" s="413">
        <v>0</v>
      </c>
      <c r="K19" s="413">
        <f t="shared" si="2"/>
        <v>0</v>
      </c>
      <c r="L19" s="413">
        <v>0</v>
      </c>
      <c r="M19" s="413">
        <v>0</v>
      </c>
      <c r="N19" s="413">
        <f>J19</f>
        <v>0</v>
      </c>
      <c r="O19" s="413">
        <f>N19</f>
        <v>0</v>
      </c>
      <c r="P19" s="413">
        <f t="shared" si="3"/>
        <v>19708.900000000001</v>
      </c>
      <c r="R19" s="411"/>
      <c r="S19" s="411"/>
      <c r="T19" s="411"/>
      <c r="U19" s="411"/>
      <c r="V19" s="411"/>
    </row>
    <row r="20" spans="1:22" s="383" customFormat="1" ht="30">
      <c r="A20" s="322" t="s">
        <v>682</v>
      </c>
      <c r="B20" s="322" t="s">
        <v>678</v>
      </c>
      <c r="C20" s="322" t="s">
        <v>57</v>
      </c>
      <c r="D20" s="323" t="s">
        <v>679</v>
      </c>
      <c r="E20" s="413">
        <v>896.5</v>
      </c>
      <c r="F20" s="413">
        <f t="shared" si="1"/>
        <v>896.5</v>
      </c>
      <c r="G20" s="413">
        <v>0</v>
      </c>
      <c r="H20" s="413">
        <v>0</v>
      </c>
      <c r="I20" s="413">
        <v>0</v>
      </c>
      <c r="J20" s="413">
        <v>0</v>
      </c>
      <c r="K20" s="413">
        <f t="shared" si="2"/>
        <v>0</v>
      </c>
      <c r="L20" s="413">
        <v>0</v>
      </c>
      <c r="M20" s="413">
        <v>0</v>
      </c>
      <c r="N20" s="413">
        <v>0</v>
      </c>
      <c r="O20" s="413">
        <v>0</v>
      </c>
      <c r="P20" s="413">
        <f t="shared" si="3"/>
        <v>896.5</v>
      </c>
      <c r="R20" s="411"/>
      <c r="S20" s="411"/>
      <c r="T20" s="411"/>
      <c r="U20" s="411"/>
      <c r="V20" s="411"/>
    </row>
    <row r="21" spans="1:22" s="369" customFormat="1" ht="16.5">
      <c r="A21" s="366" t="s">
        <v>640</v>
      </c>
      <c r="B21" s="322" t="s">
        <v>196</v>
      </c>
      <c r="C21" s="322" t="s">
        <v>239</v>
      </c>
      <c r="D21" s="323" t="s">
        <v>639</v>
      </c>
      <c r="E21" s="494">
        <f>E22+E23+4840</f>
        <v>26261.1</v>
      </c>
      <c r="F21" s="494">
        <f t="shared" si="1"/>
        <v>26261.1</v>
      </c>
      <c r="G21" s="494">
        <f>G22</f>
        <v>699.4</v>
      </c>
      <c r="H21" s="494">
        <f>H22</f>
        <v>52.9</v>
      </c>
      <c r="I21" s="494">
        <v>0</v>
      </c>
      <c r="J21" s="494">
        <f>J22</f>
        <v>15</v>
      </c>
      <c r="K21" s="494">
        <f t="shared" si="2"/>
        <v>15</v>
      </c>
      <c r="L21" s="494">
        <v>0</v>
      </c>
      <c r="M21" s="494">
        <v>0</v>
      </c>
      <c r="N21" s="494">
        <v>0</v>
      </c>
      <c r="O21" s="494">
        <v>0</v>
      </c>
      <c r="P21" s="494">
        <f t="shared" si="3"/>
        <v>26276.1</v>
      </c>
      <c r="Q21" s="492"/>
      <c r="R21" s="493"/>
      <c r="S21" s="495"/>
      <c r="T21" s="495"/>
      <c r="U21" s="234"/>
      <c r="V21" s="495"/>
    </row>
    <row r="22" spans="1:22" s="416" customFormat="1" ht="31.5" customHeight="1">
      <c r="A22" s="371"/>
      <c r="B22" s="371"/>
      <c r="C22" s="371"/>
      <c r="D22" s="372" t="s">
        <v>150</v>
      </c>
      <c r="E22" s="373">
        <v>983.3</v>
      </c>
      <c r="F22" s="373">
        <f t="shared" si="1"/>
        <v>983.3</v>
      </c>
      <c r="G22" s="373">
        <v>699.4</v>
      </c>
      <c r="H22" s="373">
        <v>52.9</v>
      </c>
      <c r="I22" s="373">
        <v>0</v>
      </c>
      <c r="J22" s="373">
        <v>15</v>
      </c>
      <c r="K22" s="373">
        <f t="shared" si="2"/>
        <v>15</v>
      </c>
      <c r="L22" s="373">
        <v>0</v>
      </c>
      <c r="M22" s="373">
        <v>0</v>
      </c>
      <c r="N22" s="373">
        <v>0</v>
      </c>
      <c r="O22" s="373">
        <v>0</v>
      </c>
      <c r="P22" s="373">
        <f t="shared" si="3"/>
        <v>998.3</v>
      </c>
      <c r="R22" s="417"/>
      <c r="S22" s="417"/>
      <c r="T22" s="417"/>
      <c r="U22" s="417"/>
      <c r="V22" s="417"/>
    </row>
    <row r="23" spans="1:22" s="416" customFormat="1" ht="16.5">
      <c r="A23" s="371"/>
      <c r="B23" s="371"/>
      <c r="C23" s="371"/>
      <c r="D23" s="372" t="s">
        <v>151</v>
      </c>
      <c r="E23" s="373">
        <f>24437.8-4000</f>
        <v>20437.8</v>
      </c>
      <c r="F23" s="373">
        <f t="shared" si="1"/>
        <v>20437.8</v>
      </c>
      <c r="G23" s="373">
        <v>0</v>
      </c>
      <c r="H23" s="373">
        <v>0</v>
      </c>
      <c r="I23" s="373">
        <v>0</v>
      </c>
      <c r="J23" s="373">
        <v>0</v>
      </c>
      <c r="K23" s="373">
        <f t="shared" si="2"/>
        <v>0</v>
      </c>
      <c r="L23" s="373">
        <v>0</v>
      </c>
      <c r="M23" s="373">
        <v>0</v>
      </c>
      <c r="N23" s="373">
        <v>0</v>
      </c>
      <c r="O23" s="373">
        <v>0</v>
      </c>
      <c r="P23" s="373">
        <f t="shared" si="3"/>
        <v>20437.8</v>
      </c>
      <c r="R23" s="417"/>
      <c r="S23" s="417"/>
      <c r="T23" s="417"/>
      <c r="U23" s="417"/>
      <c r="V23" s="417"/>
    </row>
    <row r="24" spans="1:22" s="383" customFormat="1" ht="16.5">
      <c r="A24" s="407" t="s">
        <v>555</v>
      </c>
      <c r="B24" s="407"/>
      <c r="C24" s="407"/>
      <c r="D24" s="408" t="s">
        <v>194</v>
      </c>
      <c r="E24" s="409">
        <f>E26</f>
        <v>10098.700000000001</v>
      </c>
      <c r="F24" s="409">
        <f t="shared" si="1"/>
        <v>10098.700000000001</v>
      </c>
      <c r="G24" s="409">
        <f t="shared" ref="G24:O24" si="5">G26</f>
        <v>4493.1000000000004</v>
      </c>
      <c r="H24" s="409">
        <f t="shared" si="5"/>
        <v>2621.8</v>
      </c>
      <c r="I24" s="409">
        <f t="shared" si="5"/>
        <v>0</v>
      </c>
      <c r="J24" s="409">
        <f t="shared" si="5"/>
        <v>0</v>
      </c>
      <c r="K24" s="409">
        <f t="shared" si="2"/>
        <v>0</v>
      </c>
      <c r="L24" s="409">
        <f t="shared" si="5"/>
        <v>0</v>
      </c>
      <c r="M24" s="409">
        <f t="shared" si="5"/>
        <v>0</v>
      </c>
      <c r="N24" s="409">
        <f t="shared" si="5"/>
        <v>0</v>
      </c>
      <c r="O24" s="409">
        <f t="shared" si="5"/>
        <v>0</v>
      </c>
      <c r="P24" s="409">
        <f t="shared" si="3"/>
        <v>10098.700000000001</v>
      </c>
      <c r="R24" s="411"/>
      <c r="S24" s="411"/>
      <c r="T24" s="411"/>
      <c r="U24" s="411"/>
      <c r="V24" s="411"/>
    </row>
    <row r="25" spans="1:22" s="383" customFormat="1" ht="16.5">
      <c r="A25" s="407" t="s">
        <v>556</v>
      </c>
      <c r="B25" s="407"/>
      <c r="C25" s="407"/>
      <c r="D25" s="412" t="s">
        <v>194</v>
      </c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R25" s="411"/>
      <c r="S25" s="411"/>
      <c r="T25" s="411"/>
      <c r="U25" s="411"/>
      <c r="V25" s="411"/>
    </row>
    <row r="26" spans="1:22" s="383" customFormat="1" ht="30">
      <c r="A26" s="322" t="s">
        <v>557</v>
      </c>
      <c r="B26" s="322" t="s">
        <v>387</v>
      </c>
      <c r="C26" s="322" t="s">
        <v>30</v>
      </c>
      <c r="D26" s="323" t="s">
        <v>250</v>
      </c>
      <c r="E26" s="413">
        <v>10098.700000000001</v>
      </c>
      <c r="F26" s="413">
        <f t="shared" si="1"/>
        <v>10098.700000000001</v>
      </c>
      <c r="G26" s="413">
        <v>4493.1000000000004</v>
      </c>
      <c r="H26" s="413">
        <v>2621.8</v>
      </c>
      <c r="I26" s="413">
        <v>0</v>
      </c>
      <c r="J26" s="413">
        <v>0</v>
      </c>
      <c r="K26" s="413">
        <f t="shared" si="2"/>
        <v>0</v>
      </c>
      <c r="L26" s="413">
        <v>0</v>
      </c>
      <c r="M26" s="413">
        <v>0</v>
      </c>
      <c r="N26" s="413">
        <f>J26</f>
        <v>0</v>
      </c>
      <c r="O26" s="413">
        <f>N26</f>
        <v>0</v>
      </c>
      <c r="P26" s="413">
        <f t="shared" si="3"/>
        <v>10098.700000000001</v>
      </c>
      <c r="R26" s="411"/>
      <c r="S26" s="411"/>
      <c r="T26" s="411"/>
      <c r="U26" s="411"/>
      <c r="V26" s="411"/>
    </row>
    <row r="27" spans="1:22" s="383" customFormat="1" ht="16.5">
      <c r="A27" s="407" t="s">
        <v>353</v>
      </c>
      <c r="B27" s="407"/>
      <c r="C27" s="407"/>
      <c r="D27" s="408" t="s">
        <v>195</v>
      </c>
      <c r="E27" s="409">
        <f>E29</f>
        <v>24354.2</v>
      </c>
      <c r="F27" s="409">
        <f t="shared" si="1"/>
        <v>24354.2</v>
      </c>
      <c r="G27" s="409">
        <f t="shared" ref="G27:O27" si="6">G29</f>
        <v>16917.400000000001</v>
      </c>
      <c r="H27" s="409">
        <f t="shared" si="6"/>
        <v>722.5</v>
      </c>
      <c r="I27" s="409">
        <f t="shared" si="6"/>
        <v>0</v>
      </c>
      <c r="J27" s="409">
        <f t="shared" si="6"/>
        <v>0</v>
      </c>
      <c r="K27" s="409">
        <f t="shared" si="2"/>
        <v>0</v>
      </c>
      <c r="L27" s="409">
        <f t="shared" si="6"/>
        <v>0</v>
      </c>
      <c r="M27" s="409">
        <f t="shared" si="6"/>
        <v>0</v>
      </c>
      <c r="N27" s="409">
        <f t="shared" si="6"/>
        <v>0</v>
      </c>
      <c r="O27" s="409">
        <f t="shared" si="6"/>
        <v>0</v>
      </c>
      <c r="P27" s="409">
        <f t="shared" si="3"/>
        <v>24354.2</v>
      </c>
      <c r="R27" s="411"/>
      <c r="S27" s="411"/>
      <c r="T27" s="411"/>
      <c r="U27" s="411"/>
      <c r="V27" s="411"/>
    </row>
    <row r="28" spans="1:22" s="383" customFormat="1" ht="16.5">
      <c r="A28" s="407" t="s">
        <v>354</v>
      </c>
      <c r="B28" s="407"/>
      <c r="C28" s="407"/>
      <c r="D28" s="412" t="s">
        <v>195</v>
      </c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R28" s="411"/>
      <c r="S28" s="411"/>
      <c r="T28" s="411"/>
      <c r="U28" s="411"/>
      <c r="V28" s="411"/>
    </row>
    <row r="29" spans="1:22" s="383" customFormat="1" ht="30">
      <c r="A29" s="322" t="s">
        <v>388</v>
      </c>
      <c r="B29" s="322" t="s">
        <v>387</v>
      </c>
      <c r="C29" s="322" t="s">
        <v>30</v>
      </c>
      <c r="D29" s="323" t="s">
        <v>251</v>
      </c>
      <c r="E29" s="413">
        <v>24354.2</v>
      </c>
      <c r="F29" s="413">
        <f t="shared" si="1"/>
        <v>24354.2</v>
      </c>
      <c r="G29" s="413">
        <v>16917.400000000001</v>
      </c>
      <c r="H29" s="413">
        <v>722.5</v>
      </c>
      <c r="I29" s="413">
        <v>0</v>
      </c>
      <c r="J29" s="413">
        <v>0</v>
      </c>
      <c r="K29" s="413">
        <f t="shared" si="2"/>
        <v>0</v>
      </c>
      <c r="L29" s="413">
        <v>0</v>
      </c>
      <c r="M29" s="413">
        <v>0</v>
      </c>
      <c r="N29" s="413">
        <f>J29</f>
        <v>0</v>
      </c>
      <c r="O29" s="413">
        <f>N29</f>
        <v>0</v>
      </c>
      <c r="P29" s="413">
        <f t="shared" si="3"/>
        <v>24354.2</v>
      </c>
      <c r="R29" s="411"/>
      <c r="S29" s="411"/>
      <c r="T29" s="411"/>
      <c r="U29" s="411"/>
      <c r="V29" s="411"/>
    </row>
    <row r="30" spans="1:22" s="383" customFormat="1" ht="16.5">
      <c r="A30" s="407" t="s">
        <v>555</v>
      </c>
      <c r="B30" s="407"/>
      <c r="C30" s="407"/>
      <c r="D30" s="408" t="s">
        <v>186</v>
      </c>
      <c r="E30" s="409">
        <f>E32+E33</f>
        <v>10711.6</v>
      </c>
      <c r="F30" s="409">
        <f t="shared" si="1"/>
        <v>10711.6</v>
      </c>
      <c r="G30" s="409">
        <f t="shared" ref="G30:O30" si="7">G32+G33</f>
        <v>7244.1</v>
      </c>
      <c r="H30" s="409">
        <f t="shared" si="7"/>
        <v>0</v>
      </c>
      <c r="I30" s="409">
        <f t="shared" si="7"/>
        <v>0</v>
      </c>
      <c r="J30" s="409">
        <f t="shared" si="7"/>
        <v>0</v>
      </c>
      <c r="K30" s="409">
        <f t="shared" si="2"/>
        <v>0</v>
      </c>
      <c r="L30" s="409">
        <f t="shared" si="7"/>
        <v>0</v>
      </c>
      <c r="M30" s="409">
        <f t="shared" si="7"/>
        <v>0</v>
      </c>
      <c r="N30" s="409">
        <f t="shared" si="7"/>
        <v>0</v>
      </c>
      <c r="O30" s="409">
        <f t="shared" si="7"/>
        <v>0</v>
      </c>
      <c r="P30" s="409">
        <f t="shared" si="3"/>
        <v>10711.6</v>
      </c>
      <c r="R30" s="411"/>
      <c r="S30" s="411"/>
      <c r="T30" s="411"/>
      <c r="U30" s="411"/>
      <c r="V30" s="411"/>
    </row>
    <row r="31" spans="1:22" s="383" customFormat="1" ht="16.5">
      <c r="A31" s="407" t="s">
        <v>556</v>
      </c>
      <c r="B31" s="407"/>
      <c r="C31" s="407"/>
      <c r="D31" s="412" t="s">
        <v>186</v>
      </c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R31" s="411"/>
      <c r="S31" s="411"/>
      <c r="T31" s="411"/>
      <c r="U31" s="411"/>
      <c r="V31" s="411"/>
    </row>
    <row r="32" spans="1:22" s="383" customFormat="1" ht="32.25" customHeight="1">
      <c r="A32" s="322" t="s">
        <v>557</v>
      </c>
      <c r="B32" s="322" t="s">
        <v>387</v>
      </c>
      <c r="C32" s="322" t="s">
        <v>30</v>
      </c>
      <c r="D32" s="323" t="s">
        <v>252</v>
      </c>
      <c r="E32" s="413">
        <v>9954.4</v>
      </c>
      <c r="F32" s="413">
        <f t="shared" si="1"/>
        <v>9954.4</v>
      </c>
      <c r="G32" s="413">
        <v>7244.1</v>
      </c>
      <c r="H32" s="413">
        <v>0</v>
      </c>
      <c r="I32" s="413">
        <v>0</v>
      </c>
      <c r="J32" s="413">
        <v>0</v>
      </c>
      <c r="K32" s="413">
        <f t="shared" si="2"/>
        <v>0</v>
      </c>
      <c r="L32" s="413">
        <v>0</v>
      </c>
      <c r="M32" s="413">
        <v>0</v>
      </c>
      <c r="N32" s="413">
        <f>J32</f>
        <v>0</v>
      </c>
      <c r="O32" s="413">
        <f>N32</f>
        <v>0</v>
      </c>
      <c r="P32" s="413">
        <f t="shared" si="3"/>
        <v>9954.4</v>
      </c>
      <c r="R32" s="411"/>
      <c r="S32" s="411"/>
      <c r="T32" s="411"/>
      <c r="U32" s="411"/>
      <c r="V32" s="411"/>
    </row>
    <row r="33" spans="1:22" s="434" customFormat="1" ht="30">
      <c r="A33" s="322" t="s">
        <v>786</v>
      </c>
      <c r="B33" s="322" t="s">
        <v>760</v>
      </c>
      <c r="C33" s="322" t="s">
        <v>761</v>
      </c>
      <c r="D33" s="323" t="s">
        <v>762</v>
      </c>
      <c r="E33" s="413">
        <v>757.2</v>
      </c>
      <c r="F33" s="413">
        <f t="shared" si="1"/>
        <v>757.2</v>
      </c>
      <c r="G33" s="413">
        <v>0</v>
      </c>
      <c r="H33" s="413">
        <v>0</v>
      </c>
      <c r="I33" s="413">
        <v>0</v>
      </c>
      <c r="J33" s="413">
        <v>0</v>
      </c>
      <c r="K33" s="413">
        <f t="shared" si="2"/>
        <v>0</v>
      </c>
      <c r="L33" s="413">
        <v>0</v>
      </c>
      <c r="M33" s="413">
        <v>0</v>
      </c>
      <c r="N33" s="413">
        <v>0</v>
      </c>
      <c r="O33" s="413">
        <v>0</v>
      </c>
      <c r="P33" s="413">
        <f t="shared" si="3"/>
        <v>757.2</v>
      </c>
      <c r="Q33" s="492"/>
      <c r="R33" s="493"/>
      <c r="S33" s="433"/>
      <c r="T33" s="433"/>
      <c r="U33" s="234"/>
      <c r="V33" s="433"/>
    </row>
    <row r="34" spans="1:22" s="383" customFormat="1" ht="16.5">
      <c r="A34" s="407" t="s">
        <v>355</v>
      </c>
      <c r="B34" s="407"/>
      <c r="C34" s="407"/>
      <c r="D34" s="408" t="s">
        <v>153</v>
      </c>
      <c r="E34" s="409">
        <f>E36</f>
        <v>9121.2000000000007</v>
      </c>
      <c r="F34" s="409">
        <f t="shared" si="1"/>
        <v>9121.2000000000007</v>
      </c>
      <c r="G34" s="409">
        <f t="shared" ref="G34:O34" si="8">G36</f>
        <v>6047.5</v>
      </c>
      <c r="H34" s="409">
        <f t="shared" si="8"/>
        <v>348.9</v>
      </c>
      <c r="I34" s="409">
        <f t="shared" si="8"/>
        <v>0</v>
      </c>
      <c r="J34" s="409">
        <f t="shared" si="8"/>
        <v>0</v>
      </c>
      <c r="K34" s="409">
        <f t="shared" si="2"/>
        <v>0</v>
      </c>
      <c r="L34" s="409">
        <f t="shared" si="8"/>
        <v>0</v>
      </c>
      <c r="M34" s="409">
        <f t="shared" si="8"/>
        <v>0</v>
      </c>
      <c r="N34" s="409">
        <f t="shared" si="8"/>
        <v>0</v>
      </c>
      <c r="O34" s="409">
        <f t="shared" si="8"/>
        <v>0</v>
      </c>
      <c r="P34" s="409">
        <f t="shared" si="3"/>
        <v>9121.2000000000007</v>
      </c>
      <c r="R34" s="411"/>
      <c r="S34" s="411"/>
      <c r="T34" s="411"/>
      <c r="U34" s="411"/>
      <c r="V34" s="411"/>
    </row>
    <row r="35" spans="1:22" s="383" customFormat="1" ht="16.5">
      <c r="A35" s="407" t="s">
        <v>356</v>
      </c>
      <c r="B35" s="407"/>
      <c r="C35" s="407"/>
      <c r="D35" s="412" t="s">
        <v>153</v>
      </c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R35" s="411"/>
      <c r="S35" s="411"/>
      <c r="T35" s="411"/>
      <c r="U35" s="411"/>
      <c r="V35" s="411"/>
    </row>
    <row r="36" spans="1:22" s="383" customFormat="1" ht="18" customHeight="1">
      <c r="A36" s="322" t="s">
        <v>389</v>
      </c>
      <c r="B36" s="322" t="s">
        <v>387</v>
      </c>
      <c r="C36" s="322" t="s">
        <v>30</v>
      </c>
      <c r="D36" s="323" t="s">
        <v>253</v>
      </c>
      <c r="E36" s="413">
        <v>9121.2000000000007</v>
      </c>
      <c r="F36" s="413">
        <f t="shared" si="1"/>
        <v>9121.2000000000007</v>
      </c>
      <c r="G36" s="413">
        <v>6047.5</v>
      </c>
      <c r="H36" s="413">
        <v>348.9</v>
      </c>
      <c r="I36" s="413">
        <v>0</v>
      </c>
      <c r="J36" s="413">
        <v>0</v>
      </c>
      <c r="K36" s="413">
        <f t="shared" si="2"/>
        <v>0</v>
      </c>
      <c r="L36" s="413">
        <v>0</v>
      </c>
      <c r="M36" s="413">
        <v>0</v>
      </c>
      <c r="N36" s="413">
        <f>J36</f>
        <v>0</v>
      </c>
      <c r="O36" s="413">
        <f>N36</f>
        <v>0</v>
      </c>
      <c r="P36" s="413">
        <f t="shared" si="3"/>
        <v>9121.2000000000007</v>
      </c>
      <c r="R36" s="411"/>
      <c r="S36" s="411"/>
      <c r="T36" s="411"/>
      <c r="U36" s="411"/>
      <c r="V36" s="411"/>
    </row>
    <row r="37" spans="1:22" s="383" customFormat="1" ht="16.5">
      <c r="A37" s="407" t="s">
        <v>555</v>
      </c>
      <c r="B37" s="407"/>
      <c r="C37" s="407"/>
      <c r="D37" s="408" t="s">
        <v>193</v>
      </c>
      <c r="E37" s="409">
        <f>E39+E40</f>
        <v>4153.5</v>
      </c>
      <c r="F37" s="409">
        <f t="shared" si="1"/>
        <v>4153.5</v>
      </c>
      <c r="G37" s="409">
        <f t="shared" ref="G37:O37" si="9">G39+G40</f>
        <v>2418.1</v>
      </c>
      <c r="H37" s="409">
        <f t="shared" si="9"/>
        <v>0</v>
      </c>
      <c r="I37" s="409">
        <f t="shared" si="9"/>
        <v>0</v>
      </c>
      <c r="J37" s="409">
        <f t="shared" si="9"/>
        <v>0</v>
      </c>
      <c r="K37" s="409">
        <f t="shared" si="2"/>
        <v>0</v>
      </c>
      <c r="L37" s="409">
        <f t="shared" si="9"/>
        <v>0</v>
      </c>
      <c r="M37" s="409">
        <f t="shared" si="9"/>
        <v>0</v>
      </c>
      <c r="N37" s="409">
        <f t="shared" si="9"/>
        <v>0</v>
      </c>
      <c r="O37" s="409">
        <f t="shared" si="9"/>
        <v>0</v>
      </c>
      <c r="P37" s="409">
        <f t="shared" si="3"/>
        <v>4153.5</v>
      </c>
      <c r="R37" s="411"/>
      <c r="S37" s="411"/>
      <c r="T37" s="411"/>
      <c r="U37" s="411"/>
      <c r="V37" s="411"/>
    </row>
    <row r="38" spans="1:22" s="383" customFormat="1" ht="16.5">
      <c r="A38" s="407" t="s">
        <v>556</v>
      </c>
      <c r="B38" s="407"/>
      <c r="C38" s="407"/>
      <c r="D38" s="412" t="s">
        <v>193</v>
      </c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R38" s="411"/>
      <c r="S38" s="411"/>
      <c r="T38" s="411"/>
      <c r="U38" s="411"/>
      <c r="V38" s="411"/>
    </row>
    <row r="39" spans="1:22" s="383" customFormat="1" ht="30">
      <c r="A39" s="322" t="s">
        <v>557</v>
      </c>
      <c r="B39" s="322" t="s">
        <v>387</v>
      </c>
      <c r="C39" s="322" t="s">
        <v>30</v>
      </c>
      <c r="D39" s="323" t="s">
        <v>254</v>
      </c>
      <c r="E39" s="413">
        <v>3267.9</v>
      </c>
      <c r="F39" s="413">
        <f t="shared" si="1"/>
        <v>3267.9</v>
      </c>
      <c r="G39" s="413">
        <v>2418.1</v>
      </c>
      <c r="H39" s="413">
        <v>0</v>
      </c>
      <c r="I39" s="413">
        <v>0</v>
      </c>
      <c r="J39" s="413">
        <v>0</v>
      </c>
      <c r="K39" s="413">
        <f t="shared" si="2"/>
        <v>0</v>
      </c>
      <c r="L39" s="413">
        <v>0</v>
      </c>
      <c r="M39" s="413">
        <v>0</v>
      </c>
      <c r="N39" s="413">
        <f>J39</f>
        <v>0</v>
      </c>
      <c r="O39" s="413">
        <f>N39</f>
        <v>0</v>
      </c>
      <c r="P39" s="413">
        <f t="shared" si="3"/>
        <v>3267.9</v>
      </c>
      <c r="R39" s="411"/>
      <c r="S39" s="411"/>
      <c r="T39" s="411"/>
      <c r="U39" s="411"/>
      <c r="V39" s="411"/>
    </row>
    <row r="40" spans="1:22" s="383" customFormat="1" ht="30">
      <c r="A40" s="322" t="s">
        <v>729</v>
      </c>
      <c r="B40" s="322" t="s">
        <v>60</v>
      </c>
      <c r="C40" s="322" t="s">
        <v>730</v>
      </c>
      <c r="D40" s="323" t="s">
        <v>757</v>
      </c>
      <c r="E40" s="413">
        <f>800+85.6</f>
        <v>885.6</v>
      </c>
      <c r="F40" s="413">
        <f t="shared" si="1"/>
        <v>885.6</v>
      </c>
      <c r="G40" s="413">
        <v>0</v>
      </c>
      <c r="H40" s="413">
        <v>0</v>
      </c>
      <c r="I40" s="413">
        <v>0</v>
      </c>
      <c r="J40" s="413">
        <v>0</v>
      </c>
      <c r="K40" s="413">
        <f t="shared" si="2"/>
        <v>0</v>
      </c>
      <c r="L40" s="413">
        <v>0</v>
      </c>
      <c r="M40" s="413">
        <v>0</v>
      </c>
      <c r="N40" s="413">
        <f>J40</f>
        <v>0</v>
      </c>
      <c r="O40" s="413">
        <f>N40</f>
        <v>0</v>
      </c>
      <c r="P40" s="413">
        <f t="shared" si="3"/>
        <v>885.6</v>
      </c>
      <c r="R40" s="411"/>
      <c r="S40" s="411"/>
      <c r="T40" s="411"/>
      <c r="U40" s="411"/>
      <c r="V40" s="411"/>
    </row>
    <row r="41" spans="1:22" s="383" customFormat="1" ht="16.5">
      <c r="A41" s="407" t="s">
        <v>558</v>
      </c>
      <c r="B41" s="407"/>
      <c r="C41" s="407"/>
      <c r="D41" s="408" t="s">
        <v>192</v>
      </c>
      <c r="E41" s="409">
        <f>E43</f>
        <v>1639.4</v>
      </c>
      <c r="F41" s="409">
        <f t="shared" si="1"/>
        <v>1639.4</v>
      </c>
      <c r="G41" s="409">
        <f t="shared" ref="G41:O41" si="10">G43</f>
        <v>1301.9000000000001</v>
      </c>
      <c r="H41" s="409">
        <f t="shared" si="10"/>
        <v>0</v>
      </c>
      <c r="I41" s="409">
        <f t="shared" si="10"/>
        <v>0</v>
      </c>
      <c r="J41" s="409">
        <f t="shared" si="10"/>
        <v>1736</v>
      </c>
      <c r="K41" s="409">
        <f t="shared" si="2"/>
        <v>1736</v>
      </c>
      <c r="L41" s="409">
        <f t="shared" si="10"/>
        <v>1423</v>
      </c>
      <c r="M41" s="409">
        <f t="shared" si="10"/>
        <v>0</v>
      </c>
      <c r="N41" s="409">
        <f t="shared" si="10"/>
        <v>0</v>
      </c>
      <c r="O41" s="409">
        <f t="shared" si="10"/>
        <v>0</v>
      </c>
      <c r="P41" s="409">
        <f t="shared" si="3"/>
        <v>3375.4</v>
      </c>
      <c r="R41" s="411"/>
      <c r="S41" s="411"/>
      <c r="T41" s="411"/>
      <c r="U41" s="411"/>
      <c r="V41" s="411"/>
    </row>
    <row r="42" spans="1:22" s="383" customFormat="1" ht="16.5">
      <c r="A42" s="407" t="s">
        <v>559</v>
      </c>
      <c r="B42" s="407"/>
      <c r="C42" s="407"/>
      <c r="D42" s="412" t="s">
        <v>192</v>
      </c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R42" s="411"/>
      <c r="S42" s="411"/>
      <c r="T42" s="411"/>
      <c r="U42" s="411"/>
      <c r="V42" s="411"/>
    </row>
    <row r="43" spans="1:22" s="383" customFormat="1" ht="30">
      <c r="A43" s="322" t="s">
        <v>560</v>
      </c>
      <c r="B43" s="322" t="s">
        <v>387</v>
      </c>
      <c r="C43" s="322" t="s">
        <v>30</v>
      </c>
      <c r="D43" s="323" t="s">
        <v>255</v>
      </c>
      <c r="E43" s="413">
        <v>1639.4</v>
      </c>
      <c r="F43" s="413">
        <f t="shared" si="1"/>
        <v>1639.4</v>
      </c>
      <c r="G43" s="413">
        <v>1301.9000000000001</v>
      </c>
      <c r="H43" s="413">
        <v>0</v>
      </c>
      <c r="I43" s="413">
        <v>0</v>
      </c>
      <c r="J43" s="413">
        <v>1736</v>
      </c>
      <c r="K43" s="413">
        <f t="shared" si="2"/>
        <v>1736</v>
      </c>
      <c r="L43" s="413">
        <v>1423</v>
      </c>
      <c r="M43" s="413">
        <v>0</v>
      </c>
      <c r="N43" s="413">
        <v>0</v>
      </c>
      <c r="O43" s="413">
        <f>N43</f>
        <v>0</v>
      </c>
      <c r="P43" s="413">
        <f t="shared" si="3"/>
        <v>3375.4</v>
      </c>
      <c r="R43" s="411"/>
      <c r="S43" s="411"/>
      <c r="T43" s="411"/>
      <c r="U43" s="411"/>
      <c r="V43" s="411"/>
    </row>
    <row r="44" spans="1:22" s="383" customFormat="1" ht="15.75" customHeight="1">
      <c r="A44" s="407" t="s">
        <v>561</v>
      </c>
      <c r="B44" s="407"/>
      <c r="C44" s="407"/>
      <c r="D44" s="408" t="s">
        <v>152</v>
      </c>
      <c r="E44" s="409">
        <f>E46+E47+E48+E49</f>
        <v>15236.599999999999</v>
      </c>
      <c r="F44" s="409">
        <f t="shared" ref="F44:P44" si="11">F46+F47+F48+F49</f>
        <v>15236.599999999999</v>
      </c>
      <c r="G44" s="409">
        <f t="shared" si="11"/>
        <v>7652.7</v>
      </c>
      <c r="H44" s="409">
        <f t="shared" si="11"/>
        <v>0</v>
      </c>
      <c r="I44" s="409">
        <f t="shared" si="11"/>
        <v>0</v>
      </c>
      <c r="J44" s="409">
        <f t="shared" si="11"/>
        <v>0</v>
      </c>
      <c r="K44" s="409">
        <f t="shared" si="11"/>
        <v>0</v>
      </c>
      <c r="L44" s="409">
        <f t="shared" si="11"/>
        <v>0</v>
      </c>
      <c r="M44" s="409">
        <f t="shared" si="11"/>
        <v>0</v>
      </c>
      <c r="N44" s="409">
        <f t="shared" si="11"/>
        <v>0</v>
      </c>
      <c r="O44" s="409">
        <f t="shared" si="11"/>
        <v>0</v>
      </c>
      <c r="P44" s="409">
        <f t="shared" si="11"/>
        <v>15236.599999999999</v>
      </c>
      <c r="R44" s="411"/>
      <c r="S44" s="411"/>
      <c r="T44" s="411"/>
      <c r="U44" s="411"/>
      <c r="V44" s="411"/>
    </row>
    <row r="45" spans="1:22" s="383" customFormat="1" ht="18" customHeight="1">
      <c r="A45" s="407" t="s">
        <v>562</v>
      </c>
      <c r="B45" s="407"/>
      <c r="C45" s="407"/>
      <c r="D45" s="412" t="s">
        <v>152</v>
      </c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R45" s="411"/>
      <c r="S45" s="411"/>
      <c r="T45" s="411"/>
      <c r="U45" s="411"/>
      <c r="V45" s="411"/>
    </row>
    <row r="46" spans="1:22" s="383" customFormat="1" ht="45">
      <c r="A46" s="322" t="s">
        <v>563</v>
      </c>
      <c r="B46" s="322" t="s">
        <v>387</v>
      </c>
      <c r="C46" s="322" t="s">
        <v>30</v>
      </c>
      <c r="D46" s="323" t="s">
        <v>256</v>
      </c>
      <c r="E46" s="413">
        <v>10731.5</v>
      </c>
      <c r="F46" s="413">
        <f t="shared" si="1"/>
        <v>10731.5</v>
      </c>
      <c r="G46" s="413">
        <v>7652.7</v>
      </c>
      <c r="H46" s="413">
        <v>0</v>
      </c>
      <c r="I46" s="413">
        <v>0</v>
      </c>
      <c r="J46" s="413">
        <v>0</v>
      </c>
      <c r="K46" s="413">
        <f t="shared" si="2"/>
        <v>0</v>
      </c>
      <c r="L46" s="413">
        <v>0</v>
      </c>
      <c r="M46" s="413">
        <v>0</v>
      </c>
      <c r="N46" s="413">
        <f>J46</f>
        <v>0</v>
      </c>
      <c r="O46" s="413">
        <f>N46</f>
        <v>0</v>
      </c>
      <c r="P46" s="413">
        <f t="shared" si="3"/>
        <v>10731.5</v>
      </c>
      <c r="R46" s="411"/>
      <c r="S46" s="411"/>
      <c r="T46" s="411"/>
      <c r="U46" s="411"/>
      <c r="V46" s="411"/>
    </row>
    <row r="47" spans="1:22" s="383" customFormat="1" ht="16.5">
      <c r="A47" s="322" t="s">
        <v>755</v>
      </c>
      <c r="B47" s="322" t="s">
        <v>499</v>
      </c>
      <c r="C47" s="322" t="s">
        <v>237</v>
      </c>
      <c r="D47" s="323" t="s">
        <v>500</v>
      </c>
      <c r="E47" s="413">
        <v>1850.9</v>
      </c>
      <c r="F47" s="413">
        <f t="shared" si="1"/>
        <v>1850.9</v>
      </c>
      <c r="G47" s="413">
        <v>0</v>
      </c>
      <c r="H47" s="413">
        <v>0</v>
      </c>
      <c r="I47" s="413">
        <v>0</v>
      </c>
      <c r="J47" s="413">
        <v>0</v>
      </c>
      <c r="K47" s="413">
        <f t="shared" si="2"/>
        <v>0</v>
      </c>
      <c r="L47" s="413">
        <v>0</v>
      </c>
      <c r="M47" s="413">
        <v>0</v>
      </c>
      <c r="N47" s="413">
        <v>0</v>
      </c>
      <c r="O47" s="413">
        <v>0</v>
      </c>
      <c r="P47" s="413">
        <f t="shared" si="3"/>
        <v>1850.9</v>
      </c>
      <c r="R47" s="411"/>
      <c r="S47" s="411"/>
      <c r="T47" s="411"/>
      <c r="U47" s="411"/>
      <c r="V47" s="411"/>
    </row>
    <row r="48" spans="1:22" s="434" customFormat="1" ht="15">
      <c r="A48" s="322" t="s">
        <v>681</v>
      </c>
      <c r="B48" s="322" t="s">
        <v>196</v>
      </c>
      <c r="C48" s="322" t="s">
        <v>239</v>
      </c>
      <c r="D48" s="323" t="s">
        <v>639</v>
      </c>
      <c r="E48" s="413">
        <f>1765.5+535+248.7+105-105</f>
        <v>2549.1999999999998</v>
      </c>
      <c r="F48" s="413">
        <f t="shared" si="1"/>
        <v>2549.1999999999998</v>
      </c>
      <c r="G48" s="413">
        <v>0</v>
      </c>
      <c r="H48" s="413">
        <v>0</v>
      </c>
      <c r="I48" s="413">
        <v>0</v>
      </c>
      <c r="J48" s="413">
        <v>0</v>
      </c>
      <c r="K48" s="413">
        <f t="shared" si="2"/>
        <v>0</v>
      </c>
      <c r="L48" s="413">
        <v>0</v>
      </c>
      <c r="M48" s="413">
        <v>0</v>
      </c>
      <c r="N48" s="413">
        <v>0</v>
      </c>
      <c r="O48" s="413">
        <v>0</v>
      </c>
      <c r="P48" s="413">
        <f t="shared" si="3"/>
        <v>2549.1999999999998</v>
      </c>
      <c r="Q48" s="492"/>
      <c r="R48" s="493"/>
      <c r="S48" s="433"/>
      <c r="T48" s="433"/>
      <c r="U48" s="234"/>
      <c r="V48" s="433"/>
    </row>
    <row r="49" spans="1:22" s="383" customFormat="1" ht="16.5">
      <c r="A49" s="322" t="s">
        <v>787</v>
      </c>
      <c r="B49" s="322" t="s">
        <v>442</v>
      </c>
      <c r="C49" s="322" t="s">
        <v>207</v>
      </c>
      <c r="D49" s="323" t="s">
        <v>526</v>
      </c>
      <c r="E49" s="413">
        <v>105</v>
      </c>
      <c r="F49" s="413">
        <f t="shared" si="1"/>
        <v>105</v>
      </c>
      <c r="G49" s="413">
        <v>0</v>
      </c>
      <c r="H49" s="413">
        <v>0</v>
      </c>
      <c r="I49" s="413">
        <v>0</v>
      </c>
      <c r="J49" s="413">
        <v>0</v>
      </c>
      <c r="K49" s="413">
        <f t="shared" si="2"/>
        <v>0</v>
      </c>
      <c r="L49" s="413">
        <v>0</v>
      </c>
      <c r="M49" s="413">
        <v>0</v>
      </c>
      <c r="N49" s="413">
        <v>0</v>
      </c>
      <c r="O49" s="413">
        <v>0</v>
      </c>
      <c r="P49" s="413">
        <f t="shared" si="3"/>
        <v>105</v>
      </c>
      <c r="Q49" s="410"/>
      <c r="R49" s="411"/>
      <c r="S49" s="411"/>
      <c r="T49" s="411"/>
      <c r="U49" s="411"/>
      <c r="V49" s="411"/>
    </row>
    <row r="50" spans="1:22" s="383" customFormat="1" ht="31.5">
      <c r="A50" s="407" t="s">
        <v>402</v>
      </c>
      <c r="B50" s="407"/>
      <c r="C50" s="407"/>
      <c r="D50" s="408" t="s">
        <v>155</v>
      </c>
      <c r="E50" s="409">
        <f>E52</f>
        <v>3617.4</v>
      </c>
      <c r="F50" s="409">
        <f t="shared" si="1"/>
        <v>3617.4</v>
      </c>
      <c r="G50" s="409">
        <f t="shared" ref="G50:O50" si="12">G52</f>
        <v>1861.3</v>
      </c>
      <c r="H50" s="409">
        <f t="shared" si="12"/>
        <v>395.8</v>
      </c>
      <c r="I50" s="409">
        <f t="shared" si="12"/>
        <v>0</v>
      </c>
      <c r="J50" s="409">
        <f t="shared" si="12"/>
        <v>0</v>
      </c>
      <c r="K50" s="409">
        <f t="shared" si="2"/>
        <v>0</v>
      </c>
      <c r="L50" s="409">
        <f t="shared" si="12"/>
        <v>0</v>
      </c>
      <c r="M50" s="409">
        <f t="shared" si="12"/>
        <v>0</v>
      </c>
      <c r="N50" s="409">
        <f t="shared" si="12"/>
        <v>0</v>
      </c>
      <c r="O50" s="409">
        <f t="shared" si="12"/>
        <v>0</v>
      </c>
      <c r="P50" s="409">
        <f t="shared" si="3"/>
        <v>3617.4</v>
      </c>
      <c r="R50" s="411"/>
      <c r="S50" s="411"/>
      <c r="T50" s="411"/>
      <c r="U50" s="411"/>
      <c r="V50" s="411"/>
    </row>
    <row r="51" spans="1:22" s="383" customFormat="1" ht="31.5">
      <c r="A51" s="407" t="s">
        <v>403</v>
      </c>
      <c r="B51" s="407"/>
      <c r="C51" s="407"/>
      <c r="D51" s="412" t="s">
        <v>155</v>
      </c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R51" s="411"/>
      <c r="S51" s="411"/>
      <c r="T51" s="411"/>
      <c r="U51" s="411"/>
      <c r="V51" s="411"/>
    </row>
    <row r="52" spans="1:22" s="383" customFormat="1" ht="46.5" customHeight="1">
      <c r="A52" s="322" t="s">
        <v>404</v>
      </c>
      <c r="B52" s="322" t="s">
        <v>387</v>
      </c>
      <c r="C52" s="322" t="s">
        <v>30</v>
      </c>
      <c r="D52" s="323" t="s">
        <v>257</v>
      </c>
      <c r="E52" s="413">
        <v>3617.4</v>
      </c>
      <c r="F52" s="413">
        <f t="shared" si="1"/>
        <v>3617.4</v>
      </c>
      <c r="G52" s="413">
        <v>1861.3</v>
      </c>
      <c r="H52" s="413">
        <v>395.8</v>
      </c>
      <c r="I52" s="413">
        <v>0</v>
      </c>
      <c r="J52" s="413">
        <v>0</v>
      </c>
      <c r="K52" s="413">
        <f t="shared" si="2"/>
        <v>0</v>
      </c>
      <c r="L52" s="413">
        <v>0</v>
      </c>
      <c r="M52" s="413">
        <v>0</v>
      </c>
      <c r="N52" s="413">
        <f>J52</f>
        <v>0</v>
      </c>
      <c r="O52" s="413">
        <f>N52</f>
        <v>0</v>
      </c>
      <c r="P52" s="413">
        <f t="shared" si="3"/>
        <v>3617.4</v>
      </c>
      <c r="R52" s="411"/>
      <c r="S52" s="411"/>
      <c r="T52" s="411"/>
      <c r="U52" s="411"/>
      <c r="V52" s="411"/>
    </row>
    <row r="53" spans="1:22" s="383" customFormat="1" ht="16.5" customHeight="1">
      <c r="A53" s="407" t="s">
        <v>408</v>
      </c>
      <c r="B53" s="407"/>
      <c r="C53" s="407"/>
      <c r="D53" s="408" t="s">
        <v>154</v>
      </c>
      <c r="E53" s="409">
        <f>E55+E56</f>
        <v>3336.3</v>
      </c>
      <c r="F53" s="409">
        <f t="shared" si="1"/>
        <v>3336.3</v>
      </c>
      <c r="G53" s="409">
        <f t="shared" ref="G53:O53" si="13">G55+G56</f>
        <v>2427.1</v>
      </c>
      <c r="H53" s="409">
        <f t="shared" si="13"/>
        <v>185.9</v>
      </c>
      <c r="I53" s="409">
        <f t="shared" si="13"/>
        <v>0</v>
      </c>
      <c r="J53" s="409">
        <f t="shared" si="13"/>
        <v>0</v>
      </c>
      <c r="K53" s="409">
        <f t="shared" si="2"/>
        <v>0</v>
      </c>
      <c r="L53" s="409">
        <f t="shared" si="13"/>
        <v>0</v>
      </c>
      <c r="M53" s="409">
        <f t="shared" si="13"/>
        <v>0</v>
      </c>
      <c r="N53" s="409">
        <f t="shared" si="13"/>
        <v>0</v>
      </c>
      <c r="O53" s="409">
        <f t="shared" si="13"/>
        <v>0</v>
      </c>
      <c r="P53" s="409">
        <f t="shared" si="3"/>
        <v>3336.3</v>
      </c>
      <c r="R53" s="411"/>
      <c r="S53" s="411"/>
      <c r="T53" s="411"/>
      <c r="U53" s="411"/>
      <c r="V53" s="411"/>
    </row>
    <row r="54" spans="1:22" s="383" customFormat="1" ht="16.5" customHeight="1">
      <c r="A54" s="407" t="s">
        <v>409</v>
      </c>
      <c r="B54" s="407"/>
      <c r="C54" s="407"/>
      <c r="D54" s="412" t="s">
        <v>154</v>
      </c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R54" s="411"/>
      <c r="S54" s="411"/>
      <c r="T54" s="411"/>
      <c r="U54" s="411"/>
      <c r="V54" s="411"/>
    </row>
    <row r="55" spans="1:22" s="383" customFormat="1" ht="30">
      <c r="A55" s="322" t="s">
        <v>410</v>
      </c>
      <c r="B55" s="322" t="s">
        <v>387</v>
      </c>
      <c r="C55" s="322" t="s">
        <v>30</v>
      </c>
      <c r="D55" s="323" t="s">
        <v>258</v>
      </c>
      <c r="E55" s="413">
        <v>3252.8</v>
      </c>
      <c r="F55" s="413">
        <f t="shared" si="1"/>
        <v>3252.8</v>
      </c>
      <c r="G55" s="413">
        <v>2427.1</v>
      </c>
      <c r="H55" s="413">
        <v>185.9</v>
      </c>
      <c r="I55" s="413">
        <v>0</v>
      </c>
      <c r="J55" s="413">
        <v>0</v>
      </c>
      <c r="K55" s="413">
        <f t="shared" si="2"/>
        <v>0</v>
      </c>
      <c r="L55" s="413">
        <v>0</v>
      </c>
      <c r="M55" s="413">
        <v>0</v>
      </c>
      <c r="N55" s="413">
        <f>J55</f>
        <v>0</v>
      </c>
      <c r="O55" s="413">
        <f>N55</f>
        <v>0</v>
      </c>
      <c r="P55" s="413">
        <f t="shared" si="3"/>
        <v>3252.8</v>
      </c>
      <c r="R55" s="411"/>
      <c r="S55" s="411"/>
      <c r="T55" s="411"/>
      <c r="U55" s="411"/>
      <c r="V55" s="411"/>
    </row>
    <row r="56" spans="1:22" s="434" customFormat="1" ht="30">
      <c r="A56" s="322" t="s">
        <v>728</v>
      </c>
      <c r="B56" s="322" t="s">
        <v>669</v>
      </c>
      <c r="C56" s="322" t="s">
        <v>244</v>
      </c>
      <c r="D56" s="323" t="s">
        <v>670</v>
      </c>
      <c r="E56" s="413">
        <v>83.5</v>
      </c>
      <c r="F56" s="413">
        <f t="shared" si="1"/>
        <v>83.5</v>
      </c>
      <c r="G56" s="413">
        <v>0</v>
      </c>
      <c r="H56" s="413">
        <v>0</v>
      </c>
      <c r="I56" s="413">
        <v>0</v>
      </c>
      <c r="J56" s="413">
        <v>0</v>
      </c>
      <c r="K56" s="413">
        <f t="shared" si="2"/>
        <v>0</v>
      </c>
      <c r="L56" s="413">
        <v>0</v>
      </c>
      <c r="M56" s="413">
        <v>0</v>
      </c>
      <c r="N56" s="413">
        <f>J56</f>
        <v>0</v>
      </c>
      <c r="O56" s="413">
        <f>N56</f>
        <v>0</v>
      </c>
      <c r="P56" s="413">
        <f t="shared" si="3"/>
        <v>83.5</v>
      </c>
      <c r="Q56" s="427"/>
      <c r="R56" s="428"/>
      <c r="S56" s="433"/>
      <c r="T56" s="433"/>
      <c r="U56" s="234"/>
      <c r="V56" s="433"/>
    </row>
    <row r="57" spans="1:22" s="383" customFormat="1" ht="31.5">
      <c r="A57" s="407" t="s">
        <v>564</v>
      </c>
      <c r="B57" s="407"/>
      <c r="C57" s="407"/>
      <c r="D57" s="408" t="s">
        <v>163</v>
      </c>
      <c r="E57" s="409">
        <f>E59</f>
        <v>8553.7999999999993</v>
      </c>
      <c r="F57" s="409">
        <f t="shared" si="1"/>
        <v>8553.7999999999993</v>
      </c>
      <c r="G57" s="409">
        <f t="shared" ref="G57:O57" si="14">G59</f>
        <v>5862.5</v>
      </c>
      <c r="H57" s="409">
        <f t="shared" si="14"/>
        <v>332.2</v>
      </c>
      <c r="I57" s="409">
        <f t="shared" si="14"/>
        <v>0</v>
      </c>
      <c r="J57" s="409">
        <f t="shared" si="14"/>
        <v>0</v>
      </c>
      <c r="K57" s="409">
        <f t="shared" si="2"/>
        <v>0</v>
      </c>
      <c r="L57" s="409">
        <f t="shared" si="14"/>
        <v>0</v>
      </c>
      <c r="M57" s="409">
        <f t="shared" si="14"/>
        <v>0</v>
      </c>
      <c r="N57" s="409">
        <f t="shared" si="14"/>
        <v>0</v>
      </c>
      <c r="O57" s="409">
        <f t="shared" si="14"/>
        <v>0</v>
      </c>
      <c r="P57" s="409">
        <f t="shared" si="3"/>
        <v>8553.7999999999993</v>
      </c>
      <c r="R57" s="411"/>
      <c r="S57" s="411"/>
      <c r="T57" s="411"/>
      <c r="U57" s="411"/>
      <c r="V57" s="411"/>
    </row>
    <row r="58" spans="1:22" s="383" customFormat="1" ht="31.5">
      <c r="A58" s="407" t="s">
        <v>565</v>
      </c>
      <c r="B58" s="407"/>
      <c r="C58" s="407"/>
      <c r="D58" s="412" t="s">
        <v>163</v>
      </c>
      <c r="E58" s="409"/>
      <c r="F58" s="409"/>
      <c r="G58" s="409"/>
      <c r="H58" s="409"/>
      <c r="I58" s="409"/>
      <c r="J58" s="409"/>
      <c r="K58" s="409"/>
      <c r="L58" s="409"/>
      <c r="M58" s="409"/>
      <c r="N58" s="409"/>
      <c r="O58" s="409"/>
      <c r="P58" s="409"/>
      <c r="R58" s="411"/>
      <c r="S58" s="411"/>
      <c r="T58" s="411"/>
      <c r="U58" s="411"/>
      <c r="V58" s="411"/>
    </row>
    <row r="59" spans="1:22" s="383" customFormat="1" ht="30">
      <c r="A59" s="322" t="s">
        <v>566</v>
      </c>
      <c r="B59" s="322" t="s">
        <v>387</v>
      </c>
      <c r="C59" s="322" t="s">
        <v>30</v>
      </c>
      <c r="D59" s="323" t="s">
        <v>259</v>
      </c>
      <c r="E59" s="413">
        <v>8553.7999999999993</v>
      </c>
      <c r="F59" s="413">
        <f t="shared" si="1"/>
        <v>8553.7999999999993</v>
      </c>
      <c r="G59" s="413">
        <v>5862.5</v>
      </c>
      <c r="H59" s="413">
        <v>332.2</v>
      </c>
      <c r="I59" s="413">
        <v>0</v>
      </c>
      <c r="J59" s="413">
        <v>0</v>
      </c>
      <c r="K59" s="413">
        <f t="shared" si="2"/>
        <v>0</v>
      </c>
      <c r="L59" s="413">
        <v>0</v>
      </c>
      <c r="M59" s="413">
        <v>0</v>
      </c>
      <c r="N59" s="413">
        <f>J59</f>
        <v>0</v>
      </c>
      <c r="O59" s="413">
        <f>N59</f>
        <v>0</v>
      </c>
      <c r="P59" s="413">
        <f t="shared" si="3"/>
        <v>8553.7999999999993</v>
      </c>
      <c r="R59" s="411"/>
      <c r="S59" s="411"/>
      <c r="T59" s="411"/>
      <c r="U59" s="411"/>
      <c r="V59" s="411"/>
    </row>
    <row r="60" spans="1:22" s="383" customFormat="1" ht="16.5">
      <c r="A60" s="407" t="s">
        <v>478</v>
      </c>
      <c r="B60" s="407"/>
      <c r="C60" s="407"/>
      <c r="D60" s="408" t="s">
        <v>156</v>
      </c>
      <c r="E60" s="409">
        <f>E62+E63+E64</f>
        <v>9094.7000000000007</v>
      </c>
      <c r="F60" s="409">
        <f t="shared" si="1"/>
        <v>9094.7000000000007</v>
      </c>
      <c r="G60" s="409">
        <f t="shared" ref="G60:O60" si="15">G62+G63+G64</f>
        <v>2869.4</v>
      </c>
      <c r="H60" s="409">
        <f t="shared" si="15"/>
        <v>0</v>
      </c>
      <c r="I60" s="409">
        <f t="shared" si="15"/>
        <v>0</v>
      </c>
      <c r="J60" s="409">
        <f t="shared" si="15"/>
        <v>0</v>
      </c>
      <c r="K60" s="409">
        <f t="shared" si="2"/>
        <v>0</v>
      </c>
      <c r="L60" s="409">
        <f t="shared" si="15"/>
        <v>0</v>
      </c>
      <c r="M60" s="409">
        <f t="shared" si="15"/>
        <v>0</v>
      </c>
      <c r="N60" s="409">
        <f t="shared" si="15"/>
        <v>0</v>
      </c>
      <c r="O60" s="409">
        <f t="shared" si="15"/>
        <v>0</v>
      </c>
      <c r="P60" s="409">
        <f t="shared" si="3"/>
        <v>9094.7000000000007</v>
      </c>
      <c r="R60" s="411"/>
      <c r="S60" s="411"/>
      <c r="T60" s="411"/>
      <c r="U60" s="411"/>
      <c r="V60" s="411"/>
    </row>
    <row r="61" spans="1:22" s="383" customFormat="1" ht="16.5">
      <c r="A61" s="407" t="s">
        <v>479</v>
      </c>
      <c r="B61" s="407"/>
      <c r="C61" s="407"/>
      <c r="D61" s="412" t="s">
        <v>156</v>
      </c>
      <c r="E61" s="409"/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409"/>
      <c r="R61" s="411"/>
      <c r="S61" s="411"/>
      <c r="T61" s="411"/>
      <c r="U61" s="411"/>
      <c r="V61" s="411"/>
    </row>
    <row r="62" spans="1:22" s="383" customFormat="1" ht="45">
      <c r="A62" s="322" t="s">
        <v>567</v>
      </c>
      <c r="B62" s="322" t="s">
        <v>387</v>
      </c>
      <c r="C62" s="322" t="s">
        <v>30</v>
      </c>
      <c r="D62" s="323" t="s">
        <v>260</v>
      </c>
      <c r="E62" s="413">
        <v>3859.7</v>
      </c>
      <c r="F62" s="413">
        <f t="shared" si="1"/>
        <v>3859.7</v>
      </c>
      <c r="G62" s="413">
        <v>2869.4</v>
      </c>
      <c r="H62" s="413">
        <v>0</v>
      </c>
      <c r="I62" s="413">
        <v>0</v>
      </c>
      <c r="J62" s="413">
        <v>0</v>
      </c>
      <c r="K62" s="413">
        <f t="shared" si="2"/>
        <v>0</v>
      </c>
      <c r="L62" s="413">
        <v>0</v>
      </c>
      <c r="M62" s="413">
        <v>0</v>
      </c>
      <c r="N62" s="413">
        <f>J62</f>
        <v>0</v>
      </c>
      <c r="O62" s="413">
        <f>N62</f>
        <v>0</v>
      </c>
      <c r="P62" s="413">
        <f t="shared" si="3"/>
        <v>3859.7</v>
      </c>
      <c r="R62" s="411"/>
      <c r="S62" s="411"/>
      <c r="T62" s="411"/>
      <c r="U62" s="411"/>
      <c r="V62" s="411"/>
    </row>
    <row r="63" spans="1:22" s="383" customFormat="1" ht="16.5">
      <c r="A63" s="322" t="s">
        <v>568</v>
      </c>
      <c r="B63" s="322" t="s">
        <v>238</v>
      </c>
      <c r="C63" s="322" t="s">
        <v>60</v>
      </c>
      <c r="D63" s="323" t="s">
        <v>512</v>
      </c>
      <c r="E63" s="413">
        <v>5230</v>
      </c>
      <c r="F63" s="413">
        <f t="shared" si="1"/>
        <v>5230</v>
      </c>
      <c r="G63" s="413">
        <v>0</v>
      </c>
      <c r="H63" s="413">
        <v>0</v>
      </c>
      <c r="I63" s="413">
        <v>0</v>
      </c>
      <c r="J63" s="413">
        <v>0</v>
      </c>
      <c r="K63" s="413">
        <f t="shared" si="2"/>
        <v>0</v>
      </c>
      <c r="L63" s="413">
        <v>0</v>
      </c>
      <c r="M63" s="413">
        <v>0</v>
      </c>
      <c r="N63" s="413">
        <v>0</v>
      </c>
      <c r="O63" s="413">
        <v>0</v>
      </c>
      <c r="P63" s="413">
        <f t="shared" si="3"/>
        <v>5230</v>
      </c>
      <c r="R63" s="411"/>
      <c r="S63" s="411"/>
      <c r="T63" s="411"/>
      <c r="U63" s="411"/>
      <c r="V63" s="411"/>
    </row>
    <row r="64" spans="1:22" s="383" customFormat="1" ht="30">
      <c r="A64" s="322" t="s">
        <v>680</v>
      </c>
      <c r="B64" s="322" t="s">
        <v>678</v>
      </c>
      <c r="C64" s="322" t="s">
        <v>57</v>
      </c>
      <c r="D64" s="323" t="s">
        <v>679</v>
      </c>
      <c r="E64" s="413">
        <v>5</v>
      </c>
      <c r="F64" s="413">
        <f t="shared" si="1"/>
        <v>5</v>
      </c>
      <c r="G64" s="413">
        <v>0</v>
      </c>
      <c r="H64" s="413">
        <v>0</v>
      </c>
      <c r="I64" s="413">
        <v>0</v>
      </c>
      <c r="J64" s="413">
        <v>0</v>
      </c>
      <c r="K64" s="413">
        <f t="shared" si="2"/>
        <v>0</v>
      </c>
      <c r="L64" s="413">
        <v>0</v>
      </c>
      <c r="M64" s="413">
        <v>0</v>
      </c>
      <c r="N64" s="413">
        <v>0</v>
      </c>
      <c r="O64" s="413">
        <v>0</v>
      </c>
      <c r="P64" s="413">
        <f t="shared" si="3"/>
        <v>5</v>
      </c>
      <c r="R64" s="411"/>
      <c r="S64" s="411"/>
      <c r="T64" s="411"/>
      <c r="U64" s="411"/>
      <c r="V64" s="411"/>
    </row>
    <row r="65" spans="1:22" s="383" customFormat="1" ht="16.5">
      <c r="A65" s="407" t="s">
        <v>478</v>
      </c>
      <c r="B65" s="407"/>
      <c r="C65" s="407"/>
      <c r="D65" s="408" t="s">
        <v>157</v>
      </c>
      <c r="E65" s="409">
        <f>E67+E69+E70+E72+E74</f>
        <v>976216.5</v>
      </c>
      <c r="F65" s="409">
        <f t="shared" ref="F65:P65" si="16">F67+F69+F70+F72+F74</f>
        <v>936216.5</v>
      </c>
      <c r="G65" s="409">
        <f t="shared" si="16"/>
        <v>21691</v>
      </c>
      <c r="H65" s="409">
        <f t="shared" si="16"/>
        <v>170.3</v>
      </c>
      <c r="I65" s="409">
        <f t="shared" si="16"/>
        <v>0</v>
      </c>
      <c r="J65" s="409">
        <f t="shared" si="16"/>
        <v>0</v>
      </c>
      <c r="K65" s="409">
        <f t="shared" si="16"/>
        <v>0</v>
      </c>
      <c r="L65" s="409">
        <f t="shared" si="16"/>
        <v>0</v>
      </c>
      <c r="M65" s="409">
        <f t="shared" si="16"/>
        <v>0</v>
      </c>
      <c r="N65" s="409">
        <f t="shared" si="16"/>
        <v>0</v>
      </c>
      <c r="O65" s="409">
        <f t="shared" si="16"/>
        <v>0</v>
      </c>
      <c r="P65" s="409">
        <f t="shared" si="16"/>
        <v>976216.5</v>
      </c>
      <c r="R65" s="411"/>
      <c r="S65" s="411"/>
      <c r="T65" s="411"/>
      <c r="U65" s="411"/>
      <c r="V65" s="411"/>
    </row>
    <row r="66" spans="1:22" s="383" customFormat="1" ht="16.5">
      <c r="A66" s="407" t="s">
        <v>479</v>
      </c>
      <c r="B66" s="407"/>
      <c r="C66" s="407"/>
      <c r="D66" s="412" t="s">
        <v>157</v>
      </c>
      <c r="E66" s="409"/>
      <c r="F66" s="409"/>
      <c r="G66" s="409"/>
      <c r="H66" s="409"/>
      <c r="I66" s="409"/>
      <c r="J66" s="409"/>
      <c r="K66" s="409"/>
      <c r="L66" s="409"/>
      <c r="M66" s="409"/>
      <c r="N66" s="409"/>
      <c r="O66" s="409"/>
      <c r="P66" s="409"/>
      <c r="R66" s="411"/>
      <c r="S66" s="411"/>
      <c r="T66" s="411"/>
      <c r="U66" s="411"/>
      <c r="V66" s="411"/>
    </row>
    <row r="67" spans="1:22" s="383" customFormat="1" ht="30">
      <c r="A67" s="322" t="s">
        <v>567</v>
      </c>
      <c r="B67" s="322" t="s">
        <v>387</v>
      </c>
      <c r="C67" s="322" t="s">
        <v>30</v>
      </c>
      <c r="D67" s="323" t="s">
        <v>261</v>
      </c>
      <c r="E67" s="413">
        <v>27264.5</v>
      </c>
      <c r="F67" s="413">
        <f t="shared" si="1"/>
        <v>27264.5</v>
      </c>
      <c r="G67" s="413">
        <v>21691</v>
      </c>
      <c r="H67" s="413">
        <v>170.3</v>
      </c>
      <c r="I67" s="413">
        <v>0</v>
      </c>
      <c r="J67" s="413">
        <v>0</v>
      </c>
      <c r="K67" s="413">
        <f t="shared" si="2"/>
        <v>0</v>
      </c>
      <c r="L67" s="413">
        <v>0</v>
      </c>
      <c r="M67" s="413">
        <v>0</v>
      </c>
      <c r="N67" s="413">
        <f>J67</f>
        <v>0</v>
      </c>
      <c r="O67" s="413">
        <f>N67</f>
        <v>0</v>
      </c>
      <c r="P67" s="413">
        <f t="shared" si="3"/>
        <v>27264.5</v>
      </c>
      <c r="R67" s="411"/>
      <c r="S67" s="411"/>
      <c r="T67" s="411"/>
      <c r="U67" s="411"/>
      <c r="V67" s="411"/>
    </row>
    <row r="68" spans="1:22" s="416" customFormat="1" ht="30">
      <c r="A68" s="371"/>
      <c r="B68" s="371"/>
      <c r="C68" s="371"/>
      <c r="D68" s="372" t="s">
        <v>701</v>
      </c>
      <c r="E68" s="373">
        <v>13136.7</v>
      </c>
      <c r="F68" s="373">
        <f t="shared" si="1"/>
        <v>13136.7</v>
      </c>
      <c r="G68" s="373">
        <v>10767.8</v>
      </c>
      <c r="H68" s="373">
        <v>0</v>
      </c>
      <c r="I68" s="373">
        <v>0</v>
      </c>
      <c r="J68" s="373">
        <v>0</v>
      </c>
      <c r="K68" s="373">
        <f t="shared" si="2"/>
        <v>0</v>
      </c>
      <c r="L68" s="373">
        <v>0</v>
      </c>
      <c r="M68" s="373">
        <v>0</v>
      </c>
      <c r="N68" s="373">
        <f>J68</f>
        <v>0</v>
      </c>
      <c r="O68" s="373">
        <f>N68</f>
        <v>0</v>
      </c>
      <c r="P68" s="373">
        <f t="shared" si="3"/>
        <v>13136.7</v>
      </c>
      <c r="R68" s="417"/>
      <c r="S68" s="417"/>
      <c r="T68" s="417"/>
      <c r="U68" s="417"/>
      <c r="V68" s="417"/>
    </row>
    <row r="69" spans="1:22" s="383" customFormat="1" ht="16.5">
      <c r="A69" s="322" t="s">
        <v>570</v>
      </c>
      <c r="B69" s="322" t="s">
        <v>297</v>
      </c>
      <c r="C69" s="322" t="s">
        <v>196</v>
      </c>
      <c r="D69" s="323" t="s">
        <v>158</v>
      </c>
      <c r="E69" s="413">
        <v>518452</v>
      </c>
      <c r="F69" s="413">
        <f t="shared" si="1"/>
        <v>518452</v>
      </c>
      <c r="G69" s="413">
        <v>0</v>
      </c>
      <c r="H69" s="413">
        <v>0</v>
      </c>
      <c r="I69" s="413">
        <v>0</v>
      </c>
      <c r="J69" s="413">
        <v>0</v>
      </c>
      <c r="K69" s="413">
        <f t="shared" si="2"/>
        <v>0</v>
      </c>
      <c r="L69" s="413">
        <v>0</v>
      </c>
      <c r="M69" s="413">
        <v>0</v>
      </c>
      <c r="N69" s="413">
        <v>0</v>
      </c>
      <c r="O69" s="413">
        <v>0</v>
      </c>
      <c r="P69" s="413">
        <f t="shared" si="3"/>
        <v>518452</v>
      </c>
      <c r="R69" s="411"/>
      <c r="S69" s="411"/>
      <c r="T69" s="411"/>
      <c r="U69" s="411"/>
      <c r="V69" s="411"/>
    </row>
    <row r="70" spans="1:22" s="383" customFormat="1" ht="16.5">
      <c r="A70" s="322" t="s">
        <v>569</v>
      </c>
      <c r="B70" s="322" t="s">
        <v>510</v>
      </c>
      <c r="C70" s="322" t="s">
        <v>196</v>
      </c>
      <c r="D70" s="323" t="s">
        <v>511</v>
      </c>
      <c r="E70" s="413">
        <f>500+300000</f>
        <v>300500</v>
      </c>
      <c r="F70" s="413">
        <f t="shared" si="1"/>
        <v>300500</v>
      </c>
      <c r="G70" s="413">
        <v>0</v>
      </c>
      <c r="H70" s="413">
        <v>0</v>
      </c>
      <c r="I70" s="413">
        <v>0</v>
      </c>
      <c r="J70" s="413">
        <v>0</v>
      </c>
      <c r="K70" s="413">
        <f t="shared" si="2"/>
        <v>0</v>
      </c>
      <c r="L70" s="413">
        <v>0</v>
      </c>
      <c r="M70" s="413">
        <v>0</v>
      </c>
      <c r="N70" s="413">
        <v>0</v>
      </c>
      <c r="O70" s="413">
        <v>0</v>
      </c>
      <c r="P70" s="413">
        <f t="shared" si="3"/>
        <v>300500</v>
      </c>
      <c r="R70" s="411"/>
      <c r="S70" s="411"/>
      <c r="T70" s="411"/>
      <c r="U70" s="411"/>
      <c r="V70" s="411"/>
    </row>
    <row r="71" spans="1:22" s="369" customFormat="1" ht="329.25" customHeight="1">
      <c r="A71" s="366"/>
      <c r="B71" s="366"/>
      <c r="C71" s="366"/>
      <c r="D71" s="367" t="s">
        <v>794</v>
      </c>
      <c r="E71" s="368">
        <v>300000</v>
      </c>
      <c r="F71" s="368">
        <f>E71-I71</f>
        <v>300000</v>
      </c>
      <c r="G71" s="368">
        <v>0</v>
      </c>
      <c r="H71" s="368">
        <v>0</v>
      </c>
      <c r="I71" s="368">
        <v>0</v>
      </c>
      <c r="J71" s="368">
        <v>0</v>
      </c>
      <c r="K71" s="444">
        <v>0</v>
      </c>
      <c r="L71" s="368">
        <v>0</v>
      </c>
      <c r="M71" s="368">
        <v>0</v>
      </c>
      <c r="N71" s="368">
        <v>0</v>
      </c>
      <c r="O71" s="368">
        <v>0</v>
      </c>
      <c r="P71" s="368">
        <f>E71+J71</f>
        <v>300000</v>
      </c>
      <c r="U71" s="370"/>
    </row>
    <row r="72" spans="1:22" s="383" customFormat="1" ht="16.5">
      <c r="A72" s="322" t="s">
        <v>638</v>
      </c>
      <c r="B72" s="322" t="s">
        <v>196</v>
      </c>
      <c r="C72" s="322" t="s">
        <v>239</v>
      </c>
      <c r="D72" s="323" t="s">
        <v>639</v>
      </c>
      <c r="E72" s="413">
        <f t="shared" ref="E72:O72" si="17">E73</f>
        <v>90000</v>
      </c>
      <c r="F72" s="413">
        <f t="shared" si="1"/>
        <v>90000</v>
      </c>
      <c r="G72" s="413">
        <f t="shared" si="17"/>
        <v>0</v>
      </c>
      <c r="H72" s="413">
        <f t="shared" si="17"/>
        <v>0</v>
      </c>
      <c r="I72" s="413">
        <f t="shared" si="17"/>
        <v>0</v>
      </c>
      <c r="J72" s="413">
        <f t="shared" si="17"/>
        <v>0</v>
      </c>
      <c r="K72" s="413">
        <f t="shared" si="2"/>
        <v>0</v>
      </c>
      <c r="L72" s="413">
        <f t="shared" si="17"/>
        <v>0</v>
      </c>
      <c r="M72" s="413">
        <f t="shared" si="17"/>
        <v>0</v>
      </c>
      <c r="N72" s="413">
        <f t="shared" si="17"/>
        <v>0</v>
      </c>
      <c r="O72" s="413">
        <f t="shared" si="17"/>
        <v>0</v>
      </c>
      <c r="P72" s="413">
        <f t="shared" si="3"/>
        <v>90000</v>
      </c>
      <c r="R72" s="411"/>
      <c r="S72" s="411"/>
      <c r="T72" s="411"/>
      <c r="U72" s="411"/>
      <c r="V72" s="411"/>
    </row>
    <row r="73" spans="1:22" s="378" customFormat="1" ht="30">
      <c r="A73" s="371"/>
      <c r="B73" s="371"/>
      <c r="C73" s="371"/>
      <c r="D73" s="372" t="s">
        <v>159</v>
      </c>
      <c r="E73" s="373">
        <v>90000</v>
      </c>
      <c r="F73" s="373">
        <f t="shared" si="1"/>
        <v>90000</v>
      </c>
      <c r="G73" s="373">
        <v>0</v>
      </c>
      <c r="H73" s="373">
        <v>0</v>
      </c>
      <c r="I73" s="373">
        <v>0</v>
      </c>
      <c r="J73" s="373">
        <v>0</v>
      </c>
      <c r="K73" s="373">
        <f t="shared" si="2"/>
        <v>0</v>
      </c>
      <c r="L73" s="373">
        <v>0</v>
      </c>
      <c r="M73" s="373">
        <v>0</v>
      </c>
      <c r="N73" s="373">
        <v>0</v>
      </c>
      <c r="O73" s="373">
        <v>0</v>
      </c>
      <c r="P73" s="373">
        <f t="shared" si="3"/>
        <v>90000</v>
      </c>
      <c r="Q73" s="375"/>
      <c r="R73" s="376"/>
      <c r="S73" s="377"/>
      <c r="T73" s="377"/>
      <c r="U73" s="234"/>
      <c r="V73" s="377"/>
    </row>
    <row r="74" spans="1:22" s="419" customFormat="1" ht="15">
      <c r="A74" s="322" t="s">
        <v>758</v>
      </c>
      <c r="B74" s="322" t="s">
        <v>712</v>
      </c>
      <c r="C74" s="322" t="s">
        <v>239</v>
      </c>
      <c r="D74" s="323" t="s">
        <v>182</v>
      </c>
      <c r="E74" s="413">
        <v>40000</v>
      </c>
      <c r="F74" s="413">
        <v>0</v>
      </c>
      <c r="G74" s="413">
        <v>0</v>
      </c>
      <c r="H74" s="413">
        <v>0</v>
      </c>
      <c r="I74" s="413">
        <v>0</v>
      </c>
      <c r="J74" s="413">
        <v>0</v>
      </c>
      <c r="K74" s="413">
        <f t="shared" si="2"/>
        <v>0</v>
      </c>
      <c r="L74" s="413">
        <v>0</v>
      </c>
      <c r="M74" s="413">
        <v>0</v>
      </c>
      <c r="N74" s="413">
        <v>0</v>
      </c>
      <c r="O74" s="413">
        <v>0</v>
      </c>
      <c r="P74" s="413">
        <f t="shared" si="3"/>
        <v>40000</v>
      </c>
      <c r="Q74" s="14"/>
      <c r="R74" s="406"/>
      <c r="S74" s="418"/>
      <c r="T74" s="418"/>
      <c r="U74" s="234"/>
      <c r="V74" s="418"/>
    </row>
    <row r="75" spans="1:22" s="383" customFormat="1" ht="16.5">
      <c r="A75" s="407" t="s">
        <v>405</v>
      </c>
      <c r="B75" s="407"/>
      <c r="C75" s="407"/>
      <c r="D75" s="408" t="s">
        <v>184</v>
      </c>
      <c r="E75" s="409">
        <f>E77+E78+E80</f>
        <v>19573.5</v>
      </c>
      <c r="F75" s="409">
        <f t="shared" ref="F75:P75" si="18">F77+F78+F80</f>
        <v>19573.5</v>
      </c>
      <c r="G75" s="409">
        <f t="shared" si="18"/>
        <v>10201.299999999999</v>
      </c>
      <c r="H75" s="409">
        <f t="shared" si="18"/>
        <v>0</v>
      </c>
      <c r="I75" s="409">
        <f t="shared" si="18"/>
        <v>0</v>
      </c>
      <c r="J75" s="409">
        <f t="shared" si="18"/>
        <v>0</v>
      </c>
      <c r="K75" s="409">
        <f t="shared" si="18"/>
        <v>0</v>
      </c>
      <c r="L75" s="409">
        <f t="shared" si="18"/>
        <v>0</v>
      </c>
      <c r="M75" s="409">
        <f t="shared" si="18"/>
        <v>0</v>
      </c>
      <c r="N75" s="409">
        <f t="shared" si="18"/>
        <v>0</v>
      </c>
      <c r="O75" s="409">
        <f t="shared" si="18"/>
        <v>0</v>
      </c>
      <c r="P75" s="409">
        <f t="shared" si="18"/>
        <v>19573.5</v>
      </c>
      <c r="R75" s="411"/>
      <c r="S75" s="411"/>
      <c r="T75" s="411"/>
      <c r="U75" s="411"/>
      <c r="V75" s="411"/>
    </row>
    <row r="76" spans="1:22" s="383" customFormat="1" ht="16.5">
      <c r="A76" s="407" t="s">
        <v>406</v>
      </c>
      <c r="B76" s="407"/>
      <c r="C76" s="407"/>
      <c r="D76" s="412" t="s">
        <v>184</v>
      </c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R76" s="411"/>
      <c r="S76" s="411"/>
      <c r="T76" s="411"/>
      <c r="U76" s="411"/>
      <c r="V76" s="411"/>
    </row>
    <row r="77" spans="1:22" s="383" customFormat="1" ht="18.75" customHeight="1">
      <c r="A77" s="322" t="s">
        <v>407</v>
      </c>
      <c r="B77" s="322" t="s">
        <v>387</v>
      </c>
      <c r="C77" s="322" t="s">
        <v>30</v>
      </c>
      <c r="D77" s="323" t="s">
        <v>262</v>
      </c>
      <c r="E77" s="413">
        <v>13196.9</v>
      </c>
      <c r="F77" s="413">
        <f t="shared" si="1"/>
        <v>13196.9</v>
      </c>
      <c r="G77" s="413">
        <v>10201.299999999999</v>
      </c>
      <c r="H77" s="413">
        <v>0</v>
      </c>
      <c r="I77" s="413">
        <v>0</v>
      </c>
      <c r="J77" s="413">
        <v>0</v>
      </c>
      <c r="K77" s="413">
        <f t="shared" si="2"/>
        <v>0</v>
      </c>
      <c r="L77" s="413">
        <v>0</v>
      </c>
      <c r="M77" s="413">
        <v>0</v>
      </c>
      <c r="N77" s="413">
        <f>J77</f>
        <v>0</v>
      </c>
      <c r="O77" s="413">
        <f>N77</f>
        <v>0</v>
      </c>
      <c r="P77" s="413">
        <f t="shared" si="3"/>
        <v>13196.9</v>
      </c>
      <c r="R77" s="411"/>
      <c r="S77" s="411"/>
      <c r="T77" s="411"/>
      <c r="U77" s="411"/>
      <c r="V77" s="411"/>
    </row>
    <row r="78" spans="1:22" s="383" customFormat="1" ht="30">
      <c r="A78" s="322" t="s">
        <v>658</v>
      </c>
      <c r="B78" s="322" t="s">
        <v>295</v>
      </c>
      <c r="C78" s="322" t="s">
        <v>58</v>
      </c>
      <c r="D78" s="323" t="s">
        <v>279</v>
      </c>
      <c r="E78" s="413">
        <f>374.5+3000</f>
        <v>3374.5</v>
      </c>
      <c r="F78" s="413">
        <f t="shared" si="1"/>
        <v>3374.5</v>
      </c>
      <c r="G78" s="413">
        <v>0</v>
      </c>
      <c r="H78" s="413">
        <v>0</v>
      </c>
      <c r="I78" s="413">
        <v>0</v>
      </c>
      <c r="J78" s="413">
        <v>0</v>
      </c>
      <c r="K78" s="413">
        <f t="shared" si="2"/>
        <v>0</v>
      </c>
      <c r="L78" s="413">
        <v>0</v>
      </c>
      <c r="M78" s="413">
        <v>0</v>
      </c>
      <c r="N78" s="413">
        <v>0</v>
      </c>
      <c r="O78" s="413">
        <v>0</v>
      </c>
      <c r="P78" s="413">
        <f t="shared" si="3"/>
        <v>3374.5</v>
      </c>
      <c r="R78" s="411"/>
      <c r="S78" s="411"/>
      <c r="T78" s="411"/>
      <c r="U78" s="411"/>
      <c r="V78" s="411"/>
    </row>
    <row r="79" spans="1:22" s="383" customFormat="1" ht="18.75" customHeight="1">
      <c r="A79" s="322" t="s">
        <v>747</v>
      </c>
      <c r="B79" s="322" t="s">
        <v>745</v>
      </c>
      <c r="C79" s="322"/>
      <c r="D79" s="323" t="s">
        <v>746</v>
      </c>
      <c r="E79" s="413">
        <f>E80</f>
        <v>3002.1</v>
      </c>
      <c r="F79" s="413">
        <f t="shared" ref="F79:P79" si="19">F80</f>
        <v>3002.1</v>
      </c>
      <c r="G79" s="413">
        <f t="shared" si="19"/>
        <v>0</v>
      </c>
      <c r="H79" s="413">
        <f t="shared" si="19"/>
        <v>0</v>
      </c>
      <c r="I79" s="413">
        <f t="shared" si="19"/>
        <v>0</v>
      </c>
      <c r="J79" s="413">
        <f t="shared" si="19"/>
        <v>0</v>
      </c>
      <c r="K79" s="413">
        <f t="shared" si="19"/>
        <v>0</v>
      </c>
      <c r="L79" s="413">
        <f t="shared" si="19"/>
        <v>0</v>
      </c>
      <c r="M79" s="413">
        <f t="shared" si="19"/>
        <v>0</v>
      </c>
      <c r="N79" s="413">
        <f t="shared" si="19"/>
        <v>0</v>
      </c>
      <c r="O79" s="413">
        <f t="shared" si="19"/>
        <v>0</v>
      </c>
      <c r="P79" s="413">
        <f t="shared" si="19"/>
        <v>3002.1</v>
      </c>
      <c r="R79" s="411"/>
      <c r="S79" s="411"/>
      <c r="T79" s="411"/>
      <c r="U79" s="411"/>
      <c r="V79" s="411"/>
    </row>
    <row r="80" spans="1:22" s="416" customFormat="1" ht="18.75" customHeight="1">
      <c r="A80" s="371" t="s">
        <v>660</v>
      </c>
      <c r="B80" s="371" t="s">
        <v>659</v>
      </c>
      <c r="C80" s="371" t="s">
        <v>57</v>
      </c>
      <c r="D80" s="372" t="s">
        <v>160</v>
      </c>
      <c r="E80" s="373">
        <f>2140+74.6+107+680.5</f>
        <v>3002.1</v>
      </c>
      <c r="F80" s="373">
        <f t="shared" si="1"/>
        <v>3002.1</v>
      </c>
      <c r="G80" s="373">
        <v>0</v>
      </c>
      <c r="H80" s="373">
        <v>0</v>
      </c>
      <c r="I80" s="373">
        <v>0</v>
      </c>
      <c r="J80" s="373">
        <v>0</v>
      </c>
      <c r="K80" s="373">
        <f t="shared" si="2"/>
        <v>0</v>
      </c>
      <c r="L80" s="373">
        <v>0</v>
      </c>
      <c r="M80" s="373">
        <v>0</v>
      </c>
      <c r="N80" s="373">
        <v>0</v>
      </c>
      <c r="O80" s="373">
        <v>0</v>
      </c>
      <c r="P80" s="373">
        <f t="shared" si="3"/>
        <v>3002.1</v>
      </c>
      <c r="R80" s="417"/>
      <c r="S80" s="417"/>
      <c r="T80" s="417"/>
      <c r="U80" s="417"/>
      <c r="V80" s="417"/>
    </row>
    <row r="81" spans="1:22" s="383" customFormat="1" ht="16.5">
      <c r="A81" s="407" t="s">
        <v>662</v>
      </c>
      <c r="B81" s="407"/>
      <c r="C81" s="407"/>
      <c r="D81" s="408" t="s">
        <v>161</v>
      </c>
      <c r="E81" s="409">
        <f>E83+E85</f>
        <v>10646.2</v>
      </c>
      <c r="F81" s="409">
        <f t="shared" ref="F81:F149" si="20">E81-I81</f>
        <v>10646.2</v>
      </c>
      <c r="G81" s="409">
        <f t="shared" ref="G81:O81" si="21">G83+G85</f>
        <v>6151.5</v>
      </c>
      <c r="H81" s="409">
        <f t="shared" si="21"/>
        <v>214.7</v>
      </c>
      <c r="I81" s="409">
        <f t="shared" si="21"/>
        <v>0</v>
      </c>
      <c r="J81" s="409">
        <f t="shared" si="21"/>
        <v>0</v>
      </c>
      <c r="K81" s="409">
        <f t="shared" ref="K81:K149" si="22">J81-N81</f>
        <v>0</v>
      </c>
      <c r="L81" s="409">
        <f t="shared" si="21"/>
        <v>0</v>
      </c>
      <c r="M81" s="409">
        <f t="shared" si="21"/>
        <v>0</v>
      </c>
      <c r="N81" s="409">
        <f t="shared" si="21"/>
        <v>0</v>
      </c>
      <c r="O81" s="409">
        <f t="shared" si="21"/>
        <v>0</v>
      </c>
      <c r="P81" s="409">
        <f t="shared" ref="P81:P149" si="23">J81+E81</f>
        <v>10646.2</v>
      </c>
      <c r="R81" s="411"/>
      <c r="S81" s="411"/>
      <c r="T81" s="411"/>
      <c r="U81" s="411"/>
      <c r="V81" s="411"/>
    </row>
    <row r="82" spans="1:22" s="383" customFormat="1" ht="16.5">
      <c r="A82" s="407" t="s">
        <v>571</v>
      </c>
      <c r="B82" s="407"/>
      <c r="C82" s="407"/>
      <c r="D82" s="412" t="s">
        <v>161</v>
      </c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R82" s="411"/>
      <c r="S82" s="411"/>
      <c r="T82" s="411"/>
      <c r="U82" s="411"/>
      <c r="V82" s="411"/>
    </row>
    <row r="83" spans="1:22" s="383" customFormat="1" ht="18" customHeight="1">
      <c r="A83" s="322" t="s">
        <v>572</v>
      </c>
      <c r="B83" s="322" t="s">
        <v>387</v>
      </c>
      <c r="C83" s="322" t="s">
        <v>30</v>
      </c>
      <c r="D83" s="323" t="s">
        <v>263</v>
      </c>
      <c r="E83" s="413">
        <v>8813</v>
      </c>
      <c r="F83" s="413">
        <f t="shared" si="20"/>
        <v>8813</v>
      </c>
      <c r="G83" s="413">
        <v>6151.5</v>
      </c>
      <c r="H83" s="413">
        <v>214.7</v>
      </c>
      <c r="I83" s="413">
        <v>0</v>
      </c>
      <c r="J83" s="413">
        <v>0</v>
      </c>
      <c r="K83" s="413">
        <f t="shared" si="22"/>
        <v>0</v>
      </c>
      <c r="L83" s="413">
        <v>0</v>
      </c>
      <c r="M83" s="413">
        <v>0</v>
      </c>
      <c r="N83" s="413">
        <f>J83</f>
        <v>0</v>
      </c>
      <c r="O83" s="413">
        <f>N83</f>
        <v>0</v>
      </c>
      <c r="P83" s="413">
        <f t="shared" si="23"/>
        <v>8813</v>
      </c>
      <c r="R83" s="411"/>
      <c r="S83" s="411"/>
      <c r="T83" s="411"/>
      <c r="U83" s="411"/>
      <c r="V83" s="411"/>
    </row>
    <row r="84" spans="1:22" s="383" customFormat="1" ht="16.5">
      <c r="A84" s="322" t="s">
        <v>744</v>
      </c>
      <c r="B84" s="322" t="s">
        <v>745</v>
      </c>
      <c r="C84" s="322"/>
      <c r="D84" s="323" t="s">
        <v>746</v>
      </c>
      <c r="E84" s="413">
        <f>E85</f>
        <v>1833.2</v>
      </c>
      <c r="F84" s="413">
        <f t="shared" ref="F84:P84" si="24">F85</f>
        <v>1833.2</v>
      </c>
      <c r="G84" s="413">
        <f t="shared" si="24"/>
        <v>0</v>
      </c>
      <c r="H84" s="413">
        <f t="shared" si="24"/>
        <v>0</v>
      </c>
      <c r="I84" s="413">
        <f t="shared" si="24"/>
        <v>0</v>
      </c>
      <c r="J84" s="413">
        <f t="shared" si="24"/>
        <v>0</v>
      </c>
      <c r="K84" s="413">
        <f t="shared" si="24"/>
        <v>0</v>
      </c>
      <c r="L84" s="413">
        <f t="shared" si="24"/>
        <v>0</v>
      </c>
      <c r="M84" s="413">
        <f t="shared" si="24"/>
        <v>0</v>
      </c>
      <c r="N84" s="413">
        <f t="shared" si="24"/>
        <v>0</v>
      </c>
      <c r="O84" s="413">
        <f t="shared" si="24"/>
        <v>0</v>
      </c>
      <c r="P84" s="413">
        <f t="shared" si="24"/>
        <v>1833.2</v>
      </c>
      <c r="R84" s="411"/>
      <c r="S84" s="411"/>
      <c r="T84" s="411"/>
      <c r="U84" s="411"/>
      <c r="V84" s="411"/>
    </row>
    <row r="85" spans="1:22" s="416" customFormat="1" ht="18.75" customHeight="1">
      <c r="A85" s="371" t="s">
        <v>661</v>
      </c>
      <c r="B85" s="371" t="s">
        <v>659</v>
      </c>
      <c r="C85" s="371" t="s">
        <v>57</v>
      </c>
      <c r="D85" s="372" t="s">
        <v>160</v>
      </c>
      <c r="E85" s="373">
        <v>1833.2</v>
      </c>
      <c r="F85" s="373">
        <f t="shared" si="20"/>
        <v>1833.2</v>
      </c>
      <c r="G85" s="373">
        <v>0</v>
      </c>
      <c r="H85" s="373">
        <v>0</v>
      </c>
      <c r="I85" s="373">
        <v>0</v>
      </c>
      <c r="J85" s="373">
        <v>0</v>
      </c>
      <c r="K85" s="373">
        <f t="shared" si="22"/>
        <v>0</v>
      </c>
      <c r="L85" s="373">
        <v>0</v>
      </c>
      <c r="M85" s="373">
        <v>0</v>
      </c>
      <c r="N85" s="373">
        <v>0</v>
      </c>
      <c r="O85" s="373">
        <v>0</v>
      </c>
      <c r="P85" s="373">
        <f t="shared" si="23"/>
        <v>1833.2</v>
      </c>
      <c r="R85" s="417"/>
      <c r="S85" s="417"/>
      <c r="T85" s="417"/>
      <c r="U85" s="417"/>
      <c r="V85" s="417"/>
    </row>
    <row r="86" spans="1:22" s="378" customFormat="1" ht="47.25" customHeight="1">
      <c r="A86" s="371"/>
      <c r="B86" s="371"/>
      <c r="C86" s="371"/>
      <c r="D86" s="372" t="s">
        <v>343</v>
      </c>
      <c r="E86" s="373">
        <v>1833.2</v>
      </c>
      <c r="F86" s="373">
        <f t="shared" si="20"/>
        <v>1833.2</v>
      </c>
      <c r="G86" s="373">
        <v>0</v>
      </c>
      <c r="H86" s="373">
        <v>0</v>
      </c>
      <c r="I86" s="373">
        <v>0</v>
      </c>
      <c r="J86" s="373">
        <v>0</v>
      </c>
      <c r="K86" s="373">
        <f t="shared" si="22"/>
        <v>0</v>
      </c>
      <c r="L86" s="373">
        <v>0</v>
      </c>
      <c r="M86" s="373">
        <v>0</v>
      </c>
      <c r="N86" s="373">
        <v>0</v>
      </c>
      <c r="O86" s="373">
        <v>0</v>
      </c>
      <c r="P86" s="373">
        <f t="shared" si="23"/>
        <v>1833.2</v>
      </c>
      <c r="Q86" s="375"/>
      <c r="R86" s="376"/>
      <c r="S86" s="377"/>
      <c r="T86" s="377"/>
      <c r="U86" s="234"/>
      <c r="V86" s="377"/>
    </row>
    <row r="87" spans="1:22" s="383" customFormat="1" ht="16.5">
      <c r="A87" s="407" t="s">
        <v>555</v>
      </c>
      <c r="B87" s="407"/>
      <c r="C87" s="407"/>
      <c r="D87" s="408" t="s">
        <v>162</v>
      </c>
      <c r="E87" s="409">
        <f>E89+E90+E91+E93+E94+E95+E96</f>
        <v>24458.600000000002</v>
      </c>
      <c r="F87" s="409">
        <f t="shared" si="20"/>
        <v>24458.600000000002</v>
      </c>
      <c r="G87" s="409">
        <f t="shared" ref="G87:O87" si="25">G89+G90+G91+G93+G94+G95+G96</f>
        <v>7550.2000000000007</v>
      </c>
      <c r="H87" s="409">
        <f t="shared" si="25"/>
        <v>419.9</v>
      </c>
      <c r="I87" s="409">
        <f t="shared" si="25"/>
        <v>0</v>
      </c>
      <c r="J87" s="409">
        <f>J89+J90+J91+J93+J94+J95+J96</f>
        <v>980.7</v>
      </c>
      <c r="K87" s="409">
        <f t="shared" si="22"/>
        <v>640.5</v>
      </c>
      <c r="L87" s="409">
        <f t="shared" si="25"/>
        <v>0</v>
      </c>
      <c r="M87" s="409">
        <f t="shared" si="25"/>
        <v>0</v>
      </c>
      <c r="N87" s="409">
        <f t="shared" si="25"/>
        <v>340.2</v>
      </c>
      <c r="O87" s="409">
        <f t="shared" si="25"/>
        <v>0</v>
      </c>
      <c r="P87" s="409">
        <f t="shared" si="23"/>
        <v>25439.300000000003</v>
      </c>
      <c r="R87" s="411"/>
      <c r="S87" s="411"/>
      <c r="T87" s="411"/>
      <c r="U87" s="411"/>
      <c r="V87" s="411"/>
    </row>
    <row r="88" spans="1:22" s="383" customFormat="1" ht="16.5">
      <c r="A88" s="407" t="s">
        <v>556</v>
      </c>
      <c r="B88" s="407"/>
      <c r="C88" s="407"/>
      <c r="D88" s="412" t="s">
        <v>162</v>
      </c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R88" s="411"/>
      <c r="S88" s="411"/>
      <c r="T88" s="411"/>
      <c r="U88" s="411"/>
      <c r="V88" s="411"/>
    </row>
    <row r="89" spans="1:22" s="383" customFormat="1" ht="16.5">
      <c r="A89" s="322" t="s">
        <v>557</v>
      </c>
      <c r="B89" s="322" t="s">
        <v>387</v>
      </c>
      <c r="C89" s="322" t="s">
        <v>30</v>
      </c>
      <c r="D89" s="551" t="s">
        <v>264</v>
      </c>
      <c r="E89" s="413">
        <v>3898.7</v>
      </c>
      <c r="F89" s="413">
        <f t="shared" si="20"/>
        <v>3898.7</v>
      </c>
      <c r="G89" s="413">
        <v>2917.6</v>
      </c>
      <c r="H89" s="413">
        <v>0</v>
      </c>
      <c r="I89" s="413">
        <v>0</v>
      </c>
      <c r="J89" s="413">
        <v>0</v>
      </c>
      <c r="K89" s="413">
        <f t="shared" si="22"/>
        <v>0</v>
      </c>
      <c r="L89" s="413">
        <v>0</v>
      </c>
      <c r="M89" s="413">
        <v>0</v>
      </c>
      <c r="N89" s="413">
        <f>J89</f>
        <v>0</v>
      </c>
      <c r="O89" s="413">
        <f>N89</f>
        <v>0</v>
      </c>
      <c r="P89" s="413">
        <f t="shared" si="23"/>
        <v>3898.7</v>
      </c>
      <c r="Q89" s="415"/>
      <c r="R89" s="411"/>
      <c r="S89" s="411"/>
      <c r="T89" s="411"/>
      <c r="U89" s="411"/>
      <c r="V89" s="411"/>
    </row>
    <row r="90" spans="1:22" s="383" customFormat="1" ht="16.5">
      <c r="A90" s="322" t="s">
        <v>573</v>
      </c>
      <c r="B90" s="322" t="s">
        <v>505</v>
      </c>
      <c r="C90" s="322" t="s">
        <v>234</v>
      </c>
      <c r="D90" s="323" t="s">
        <v>780</v>
      </c>
      <c r="E90" s="413">
        <v>12604.6</v>
      </c>
      <c r="F90" s="413">
        <f t="shared" si="20"/>
        <v>12604.6</v>
      </c>
      <c r="G90" s="413">
        <v>0</v>
      </c>
      <c r="H90" s="413">
        <v>60.7</v>
      </c>
      <c r="I90" s="413">
        <v>0</v>
      </c>
      <c r="J90" s="413">
        <v>0</v>
      </c>
      <c r="K90" s="413">
        <f t="shared" si="22"/>
        <v>0</v>
      </c>
      <c r="L90" s="413">
        <v>0</v>
      </c>
      <c r="M90" s="413">
        <v>0</v>
      </c>
      <c r="N90" s="413">
        <f>J90</f>
        <v>0</v>
      </c>
      <c r="O90" s="413">
        <f>N90</f>
        <v>0</v>
      </c>
      <c r="P90" s="413">
        <f t="shared" si="23"/>
        <v>12604.6</v>
      </c>
      <c r="R90" s="411"/>
      <c r="S90" s="411"/>
      <c r="T90" s="411"/>
      <c r="U90" s="411"/>
      <c r="V90" s="411"/>
    </row>
    <row r="91" spans="1:22" s="383" customFormat="1" ht="18.75" customHeight="1">
      <c r="A91" s="322" t="s">
        <v>574</v>
      </c>
      <c r="B91" s="322" t="s">
        <v>467</v>
      </c>
      <c r="C91" s="322" t="s">
        <v>230</v>
      </c>
      <c r="D91" s="323" t="s">
        <v>468</v>
      </c>
      <c r="E91" s="413">
        <v>6351.1</v>
      </c>
      <c r="F91" s="413">
        <f t="shared" si="20"/>
        <v>6351.1</v>
      </c>
      <c r="G91" s="413">
        <v>4632.6000000000004</v>
      </c>
      <c r="H91" s="413">
        <v>359.2</v>
      </c>
      <c r="I91" s="413">
        <v>0</v>
      </c>
      <c r="J91" s="413">
        <v>55.7</v>
      </c>
      <c r="K91" s="413">
        <f t="shared" si="22"/>
        <v>15.5</v>
      </c>
      <c r="L91" s="413">
        <v>0</v>
      </c>
      <c r="M91" s="413">
        <v>0</v>
      </c>
      <c r="N91" s="413">
        <v>40.200000000000003</v>
      </c>
      <c r="O91" s="413">
        <v>0</v>
      </c>
      <c r="P91" s="413">
        <f t="shared" si="23"/>
        <v>6406.8</v>
      </c>
      <c r="R91" s="411"/>
      <c r="S91" s="411"/>
      <c r="T91" s="411"/>
      <c r="U91" s="411"/>
      <c r="V91" s="411"/>
    </row>
    <row r="92" spans="1:22" s="434" customFormat="1" ht="30">
      <c r="A92" s="322" t="s">
        <v>652</v>
      </c>
      <c r="B92" s="322" t="s">
        <v>653</v>
      </c>
      <c r="C92" s="322"/>
      <c r="D92" s="323" t="s">
        <v>783</v>
      </c>
      <c r="E92" s="413">
        <f>E93</f>
        <v>554.20000000000005</v>
      </c>
      <c r="F92" s="413">
        <f t="shared" ref="F92:P92" si="26">F93</f>
        <v>554.20000000000005</v>
      </c>
      <c r="G92" s="413">
        <f t="shared" si="26"/>
        <v>0</v>
      </c>
      <c r="H92" s="413">
        <f t="shared" si="26"/>
        <v>0</v>
      </c>
      <c r="I92" s="413">
        <f t="shared" si="26"/>
        <v>0</v>
      </c>
      <c r="J92" s="413">
        <f t="shared" si="26"/>
        <v>0</v>
      </c>
      <c r="K92" s="413">
        <f t="shared" si="26"/>
        <v>0</v>
      </c>
      <c r="L92" s="413">
        <f t="shared" si="26"/>
        <v>0</v>
      </c>
      <c r="M92" s="413">
        <f t="shared" si="26"/>
        <v>0</v>
      </c>
      <c r="N92" s="413">
        <f t="shared" si="26"/>
        <v>0</v>
      </c>
      <c r="O92" s="413">
        <f t="shared" si="26"/>
        <v>0</v>
      </c>
      <c r="P92" s="413">
        <f t="shared" si="26"/>
        <v>554.20000000000005</v>
      </c>
      <c r="Q92" s="427"/>
      <c r="R92" s="428"/>
      <c r="S92" s="433"/>
      <c r="T92" s="433"/>
      <c r="U92" s="234"/>
      <c r="V92" s="433"/>
    </row>
    <row r="93" spans="1:22" s="378" customFormat="1" ht="30">
      <c r="A93" s="371" t="s">
        <v>654</v>
      </c>
      <c r="B93" s="371" t="s">
        <v>655</v>
      </c>
      <c r="C93" s="371" t="s">
        <v>296</v>
      </c>
      <c r="D93" s="372" t="s">
        <v>683</v>
      </c>
      <c r="E93" s="373">
        <v>554.20000000000005</v>
      </c>
      <c r="F93" s="373">
        <f t="shared" si="20"/>
        <v>554.20000000000005</v>
      </c>
      <c r="G93" s="373">
        <f t="shared" ref="G93:J93" si="27">G94</f>
        <v>0</v>
      </c>
      <c r="H93" s="373">
        <f t="shared" si="27"/>
        <v>0</v>
      </c>
      <c r="I93" s="373">
        <f t="shared" si="27"/>
        <v>0</v>
      </c>
      <c r="J93" s="373">
        <f t="shared" si="27"/>
        <v>0</v>
      </c>
      <c r="K93" s="373">
        <f t="shared" si="22"/>
        <v>0</v>
      </c>
      <c r="L93" s="373">
        <f>L94</f>
        <v>0</v>
      </c>
      <c r="M93" s="373">
        <f>M94</f>
        <v>0</v>
      </c>
      <c r="N93" s="373">
        <f>N94</f>
        <v>0</v>
      </c>
      <c r="O93" s="373">
        <f>O94</f>
        <v>0</v>
      </c>
      <c r="P93" s="373">
        <f t="shared" si="23"/>
        <v>554.20000000000005</v>
      </c>
      <c r="Q93" s="496"/>
      <c r="R93" s="376"/>
      <c r="S93" s="377"/>
      <c r="T93" s="377"/>
      <c r="U93" s="497"/>
      <c r="V93" s="377"/>
    </row>
    <row r="94" spans="1:22" s="383" customFormat="1" ht="16.5">
      <c r="A94" s="322" t="s">
        <v>575</v>
      </c>
      <c r="B94" s="322" t="s">
        <v>519</v>
      </c>
      <c r="C94" s="322" t="s">
        <v>247</v>
      </c>
      <c r="D94" s="323" t="s">
        <v>280</v>
      </c>
      <c r="E94" s="413">
        <v>200</v>
      </c>
      <c r="F94" s="413">
        <f t="shared" si="20"/>
        <v>200</v>
      </c>
      <c r="G94" s="413">
        <v>0</v>
      </c>
      <c r="H94" s="413">
        <v>0</v>
      </c>
      <c r="I94" s="413">
        <v>0</v>
      </c>
      <c r="J94" s="413">
        <v>0</v>
      </c>
      <c r="K94" s="413">
        <f t="shared" si="22"/>
        <v>0</v>
      </c>
      <c r="L94" s="413">
        <v>0</v>
      </c>
      <c r="M94" s="413">
        <v>0</v>
      </c>
      <c r="N94" s="413">
        <v>0</v>
      </c>
      <c r="O94" s="413">
        <v>0</v>
      </c>
      <c r="P94" s="413">
        <f t="shared" si="23"/>
        <v>200</v>
      </c>
      <c r="R94" s="411"/>
      <c r="S94" s="411"/>
      <c r="T94" s="411"/>
      <c r="U94" s="411"/>
      <c r="V94" s="411"/>
    </row>
    <row r="95" spans="1:22" s="383" customFormat="1" ht="30">
      <c r="A95" s="322" t="s">
        <v>576</v>
      </c>
      <c r="B95" s="322" t="s">
        <v>520</v>
      </c>
      <c r="C95" s="322" t="s">
        <v>243</v>
      </c>
      <c r="D95" s="323" t="s">
        <v>521</v>
      </c>
      <c r="E95" s="413">
        <v>850</v>
      </c>
      <c r="F95" s="413">
        <f t="shared" si="20"/>
        <v>850</v>
      </c>
      <c r="G95" s="413">
        <v>0</v>
      </c>
      <c r="H95" s="413">
        <v>0</v>
      </c>
      <c r="I95" s="413">
        <v>0</v>
      </c>
      <c r="J95" s="413">
        <v>0</v>
      </c>
      <c r="K95" s="413">
        <f t="shared" si="22"/>
        <v>0</v>
      </c>
      <c r="L95" s="413">
        <v>0</v>
      </c>
      <c r="M95" s="413">
        <v>0</v>
      </c>
      <c r="N95" s="413">
        <v>0</v>
      </c>
      <c r="O95" s="413">
        <v>0</v>
      </c>
      <c r="P95" s="413">
        <f t="shared" si="23"/>
        <v>850</v>
      </c>
      <c r="R95" s="411"/>
      <c r="S95" s="411"/>
      <c r="T95" s="411"/>
      <c r="U95" s="411"/>
      <c r="V95" s="411"/>
    </row>
    <row r="96" spans="1:22" s="383" customFormat="1" ht="16.5">
      <c r="A96" s="322" t="s">
        <v>696</v>
      </c>
      <c r="B96" s="322" t="s">
        <v>697</v>
      </c>
      <c r="C96" s="322" t="s">
        <v>243</v>
      </c>
      <c r="D96" s="551" t="s">
        <v>698</v>
      </c>
      <c r="E96" s="413">
        <v>0</v>
      </c>
      <c r="F96" s="413">
        <f t="shared" si="20"/>
        <v>0</v>
      </c>
      <c r="G96" s="413">
        <v>0</v>
      </c>
      <c r="H96" s="413">
        <v>0</v>
      </c>
      <c r="I96" s="413">
        <v>0</v>
      </c>
      <c r="J96" s="413">
        <v>925</v>
      </c>
      <c r="K96" s="413">
        <f t="shared" si="22"/>
        <v>625</v>
      </c>
      <c r="L96" s="413">
        <v>0</v>
      </c>
      <c r="M96" s="413">
        <v>0</v>
      </c>
      <c r="N96" s="413">
        <v>300</v>
      </c>
      <c r="O96" s="413">
        <v>0</v>
      </c>
      <c r="P96" s="413">
        <f t="shared" si="23"/>
        <v>925</v>
      </c>
      <c r="R96" s="411"/>
      <c r="S96" s="411"/>
      <c r="T96" s="411"/>
      <c r="U96" s="411"/>
      <c r="V96" s="411"/>
    </row>
    <row r="97" spans="1:22" s="383" customFormat="1" ht="16.5">
      <c r="A97" s="407" t="s">
        <v>577</v>
      </c>
      <c r="B97" s="407"/>
      <c r="C97" s="407"/>
      <c r="D97" s="408" t="s">
        <v>185</v>
      </c>
      <c r="E97" s="409">
        <f>E99+E100</f>
        <v>7572.4</v>
      </c>
      <c r="F97" s="409">
        <f t="shared" si="20"/>
        <v>7572.4</v>
      </c>
      <c r="G97" s="409">
        <f t="shared" ref="G97:O97" si="28">G99+G100</f>
        <v>4724.5</v>
      </c>
      <c r="H97" s="409">
        <f t="shared" si="28"/>
        <v>0</v>
      </c>
      <c r="I97" s="409">
        <f t="shared" si="28"/>
        <v>0</v>
      </c>
      <c r="J97" s="409">
        <f t="shared" si="28"/>
        <v>0</v>
      </c>
      <c r="K97" s="409">
        <f t="shared" si="22"/>
        <v>0</v>
      </c>
      <c r="L97" s="409">
        <f t="shared" si="28"/>
        <v>0</v>
      </c>
      <c r="M97" s="409">
        <f t="shared" si="28"/>
        <v>0</v>
      </c>
      <c r="N97" s="409">
        <f t="shared" si="28"/>
        <v>0</v>
      </c>
      <c r="O97" s="409">
        <f t="shared" si="28"/>
        <v>0</v>
      </c>
      <c r="P97" s="409">
        <f t="shared" si="23"/>
        <v>7572.4</v>
      </c>
      <c r="R97" s="411"/>
      <c r="S97" s="411"/>
      <c r="T97" s="411"/>
      <c r="U97" s="411"/>
      <c r="V97" s="411"/>
    </row>
    <row r="98" spans="1:22" s="383" customFormat="1" ht="16.5">
      <c r="A98" s="407" t="s">
        <v>578</v>
      </c>
      <c r="B98" s="407"/>
      <c r="C98" s="407"/>
      <c r="D98" s="412" t="s">
        <v>185</v>
      </c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R98" s="411"/>
      <c r="S98" s="411"/>
      <c r="T98" s="411"/>
      <c r="U98" s="411"/>
      <c r="V98" s="411"/>
    </row>
    <row r="99" spans="1:22" s="383" customFormat="1" ht="30">
      <c r="A99" s="322" t="s">
        <v>579</v>
      </c>
      <c r="B99" s="322" t="s">
        <v>387</v>
      </c>
      <c r="C99" s="322" t="s">
        <v>30</v>
      </c>
      <c r="D99" s="323" t="s">
        <v>265</v>
      </c>
      <c r="E99" s="413">
        <v>6072.4</v>
      </c>
      <c r="F99" s="413">
        <f t="shared" si="20"/>
        <v>6072.4</v>
      </c>
      <c r="G99" s="413">
        <v>4724.5</v>
      </c>
      <c r="H99" s="413">
        <v>0</v>
      </c>
      <c r="I99" s="413">
        <v>0</v>
      </c>
      <c r="J99" s="413">
        <v>0</v>
      </c>
      <c r="K99" s="413">
        <f t="shared" si="22"/>
        <v>0</v>
      </c>
      <c r="L99" s="413">
        <v>0</v>
      </c>
      <c r="M99" s="413">
        <v>0</v>
      </c>
      <c r="N99" s="413">
        <f>J99</f>
        <v>0</v>
      </c>
      <c r="O99" s="413">
        <f>N99</f>
        <v>0</v>
      </c>
      <c r="P99" s="413">
        <f t="shared" si="23"/>
        <v>6072.4</v>
      </c>
      <c r="R99" s="411"/>
      <c r="S99" s="411"/>
      <c r="T99" s="411"/>
      <c r="U99" s="411"/>
      <c r="V99" s="411"/>
    </row>
    <row r="100" spans="1:22" s="383" customFormat="1" ht="30">
      <c r="A100" s="322" t="s">
        <v>727</v>
      </c>
      <c r="B100" s="322" t="s">
        <v>669</v>
      </c>
      <c r="C100" s="322" t="s">
        <v>244</v>
      </c>
      <c r="D100" s="323" t="s">
        <v>670</v>
      </c>
      <c r="E100" s="413">
        <v>1500</v>
      </c>
      <c r="F100" s="413">
        <f t="shared" si="20"/>
        <v>1500</v>
      </c>
      <c r="G100" s="413">
        <v>0</v>
      </c>
      <c r="H100" s="413">
        <v>0</v>
      </c>
      <c r="I100" s="413">
        <v>0</v>
      </c>
      <c r="J100" s="413">
        <v>0</v>
      </c>
      <c r="K100" s="413">
        <f t="shared" si="22"/>
        <v>0</v>
      </c>
      <c r="L100" s="413">
        <v>0</v>
      </c>
      <c r="M100" s="413">
        <v>0</v>
      </c>
      <c r="N100" s="413">
        <f>J100</f>
        <v>0</v>
      </c>
      <c r="O100" s="413">
        <f>N100</f>
        <v>0</v>
      </c>
      <c r="P100" s="413">
        <f t="shared" si="23"/>
        <v>1500</v>
      </c>
      <c r="R100" s="411"/>
      <c r="S100" s="411"/>
      <c r="T100" s="411"/>
      <c r="U100" s="411"/>
      <c r="V100" s="411"/>
    </row>
    <row r="101" spans="1:22" s="383" customFormat="1" ht="16.5">
      <c r="A101" s="407" t="s">
        <v>577</v>
      </c>
      <c r="B101" s="407"/>
      <c r="C101" s="407"/>
      <c r="D101" s="408" t="s">
        <v>191</v>
      </c>
      <c r="E101" s="409">
        <f>E103</f>
        <v>3734.5</v>
      </c>
      <c r="F101" s="409">
        <f t="shared" si="20"/>
        <v>3734.5</v>
      </c>
      <c r="G101" s="409">
        <f t="shared" ref="G101:O101" si="29">G103</f>
        <v>2761.1</v>
      </c>
      <c r="H101" s="409">
        <f t="shared" si="29"/>
        <v>0</v>
      </c>
      <c r="I101" s="409">
        <f t="shared" si="29"/>
        <v>0</v>
      </c>
      <c r="J101" s="409">
        <f t="shared" si="29"/>
        <v>0</v>
      </c>
      <c r="K101" s="409">
        <f t="shared" si="22"/>
        <v>0</v>
      </c>
      <c r="L101" s="409">
        <f t="shared" si="29"/>
        <v>0</v>
      </c>
      <c r="M101" s="409">
        <f t="shared" si="29"/>
        <v>0</v>
      </c>
      <c r="N101" s="409">
        <f t="shared" si="29"/>
        <v>0</v>
      </c>
      <c r="O101" s="409">
        <f t="shared" si="29"/>
        <v>0</v>
      </c>
      <c r="P101" s="409">
        <f t="shared" si="23"/>
        <v>3734.5</v>
      </c>
      <c r="R101" s="411"/>
      <c r="S101" s="411"/>
      <c r="T101" s="411"/>
      <c r="U101" s="411"/>
      <c r="V101" s="411"/>
    </row>
    <row r="102" spans="1:22" s="383" customFormat="1" ht="16.5">
      <c r="A102" s="407" t="s">
        <v>578</v>
      </c>
      <c r="B102" s="407"/>
      <c r="C102" s="407"/>
      <c r="D102" s="412" t="s">
        <v>191</v>
      </c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R102" s="411"/>
      <c r="S102" s="411"/>
      <c r="T102" s="411"/>
      <c r="U102" s="411"/>
      <c r="V102" s="411"/>
    </row>
    <row r="103" spans="1:22" s="383" customFormat="1" ht="16.5">
      <c r="A103" s="322" t="s">
        <v>579</v>
      </c>
      <c r="B103" s="322" t="s">
        <v>387</v>
      </c>
      <c r="C103" s="322" t="s">
        <v>30</v>
      </c>
      <c r="D103" s="551" t="s">
        <v>266</v>
      </c>
      <c r="E103" s="413">
        <v>3734.5</v>
      </c>
      <c r="F103" s="413">
        <f t="shared" si="20"/>
        <v>3734.5</v>
      </c>
      <c r="G103" s="413">
        <v>2761.1</v>
      </c>
      <c r="H103" s="413">
        <v>0</v>
      </c>
      <c r="I103" s="413">
        <v>0</v>
      </c>
      <c r="J103" s="413">
        <v>0</v>
      </c>
      <c r="K103" s="413">
        <f t="shared" si="22"/>
        <v>0</v>
      </c>
      <c r="L103" s="413">
        <v>0</v>
      </c>
      <c r="M103" s="413">
        <v>0</v>
      </c>
      <c r="N103" s="413">
        <f>J103</f>
        <v>0</v>
      </c>
      <c r="O103" s="413">
        <f>N103</f>
        <v>0</v>
      </c>
      <c r="P103" s="413">
        <f t="shared" si="23"/>
        <v>3734.5</v>
      </c>
      <c r="R103" s="411"/>
      <c r="S103" s="411"/>
      <c r="T103" s="411"/>
      <c r="U103" s="411"/>
      <c r="V103" s="411"/>
    </row>
    <row r="104" spans="1:22" s="383" customFormat="1" ht="16.5">
      <c r="A104" s="407" t="s">
        <v>399</v>
      </c>
      <c r="B104" s="407"/>
      <c r="C104" s="407"/>
      <c r="D104" s="408" t="s">
        <v>190</v>
      </c>
      <c r="E104" s="409">
        <f>E106+E107+E108+E109</f>
        <v>9481.2000000000007</v>
      </c>
      <c r="F104" s="409">
        <f t="shared" si="20"/>
        <v>9481.2000000000007</v>
      </c>
      <c r="G104" s="409">
        <f t="shared" ref="G104:O104" si="30">G106+G107+G108+G109</f>
        <v>5546.9</v>
      </c>
      <c r="H104" s="409">
        <f t="shared" si="30"/>
        <v>0</v>
      </c>
      <c r="I104" s="409">
        <f t="shared" si="30"/>
        <v>0</v>
      </c>
      <c r="J104" s="409">
        <f t="shared" si="30"/>
        <v>575</v>
      </c>
      <c r="K104" s="409">
        <f t="shared" si="22"/>
        <v>575</v>
      </c>
      <c r="L104" s="409">
        <f t="shared" si="30"/>
        <v>0</v>
      </c>
      <c r="M104" s="409">
        <f t="shared" si="30"/>
        <v>0</v>
      </c>
      <c r="N104" s="409">
        <f t="shared" si="30"/>
        <v>0</v>
      </c>
      <c r="O104" s="409">
        <f t="shared" si="30"/>
        <v>0</v>
      </c>
      <c r="P104" s="409">
        <f t="shared" si="23"/>
        <v>10056.200000000001</v>
      </c>
      <c r="R104" s="411"/>
      <c r="S104" s="411"/>
      <c r="T104" s="411"/>
      <c r="U104" s="411"/>
      <c r="V104" s="411"/>
    </row>
    <row r="105" spans="1:22" s="383" customFormat="1" ht="16.5">
      <c r="A105" s="407" t="s">
        <v>400</v>
      </c>
      <c r="B105" s="407"/>
      <c r="C105" s="407"/>
      <c r="D105" s="412" t="s">
        <v>190</v>
      </c>
      <c r="E105" s="409"/>
      <c r="F105" s="409"/>
      <c r="G105" s="409"/>
      <c r="H105" s="409"/>
      <c r="I105" s="409"/>
      <c r="J105" s="409"/>
      <c r="K105" s="409"/>
      <c r="L105" s="409"/>
      <c r="M105" s="409"/>
      <c r="N105" s="409"/>
      <c r="O105" s="409"/>
      <c r="P105" s="409"/>
      <c r="R105" s="411"/>
      <c r="S105" s="411"/>
      <c r="T105" s="411"/>
      <c r="U105" s="411"/>
      <c r="V105" s="411"/>
    </row>
    <row r="106" spans="1:22" s="383" customFormat="1" ht="35.25" customHeight="1">
      <c r="A106" s="322" t="s">
        <v>401</v>
      </c>
      <c r="B106" s="322" t="s">
        <v>387</v>
      </c>
      <c r="C106" s="322" t="s">
        <v>30</v>
      </c>
      <c r="D106" s="323" t="s">
        <v>267</v>
      </c>
      <c r="E106" s="413">
        <v>7166.2</v>
      </c>
      <c r="F106" s="413">
        <f t="shared" si="20"/>
        <v>7166.2</v>
      </c>
      <c r="G106" s="413">
        <v>5546.9</v>
      </c>
      <c r="H106" s="413">
        <v>0</v>
      </c>
      <c r="I106" s="413">
        <v>0</v>
      </c>
      <c r="J106" s="413">
        <v>0</v>
      </c>
      <c r="K106" s="413">
        <f t="shared" si="22"/>
        <v>0</v>
      </c>
      <c r="L106" s="413">
        <v>0</v>
      </c>
      <c r="M106" s="413">
        <v>0</v>
      </c>
      <c r="N106" s="413">
        <f>J106</f>
        <v>0</v>
      </c>
      <c r="O106" s="413">
        <f>N106</f>
        <v>0</v>
      </c>
      <c r="P106" s="413">
        <f t="shared" si="23"/>
        <v>7166.2</v>
      </c>
      <c r="R106" s="411"/>
      <c r="S106" s="411"/>
      <c r="T106" s="411"/>
      <c r="U106" s="411"/>
      <c r="V106" s="411"/>
    </row>
    <row r="107" spans="1:22" s="383" customFormat="1" ht="20.25" customHeight="1">
      <c r="A107" s="322" t="s">
        <v>504</v>
      </c>
      <c r="B107" s="322" t="s">
        <v>502</v>
      </c>
      <c r="C107" s="322" t="s">
        <v>240</v>
      </c>
      <c r="D107" s="323" t="s">
        <v>503</v>
      </c>
      <c r="E107" s="413">
        <v>2140</v>
      </c>
      <c r="F107" s="413">
        <f t="shared" si="20"/>
        <v>2140</v>
      </c>
      <c r="G107" s="413">
        <v>0</v>
      </c>
      <c r="H107" s="413">
        <v>0</v>
      </c>
      <c r="I107" s="413">
        <v>0</v>
      </c>
      <c r="J107" s="413">
        <v>0</v>
      </c>
      <c r="K107" s="413">
        <f t="shared" si="22"/>
        <v>0</v>
      </c>
      <c r="L107" s="413">
        <v>0</v>
      </c>
      <c r="M107" s="413">
        <v>0</v>
      </c>
      <c r="N107" s="413">
        <f>J107</f>
        <v>0</v>
      </c>
      <c r="O107" s="413">
        <f>N107</f>
        <v>0</v>
      </c>
      <c r="P107" s="413">
        <f t="shared" si="23"/>
        <v>2140</v>
      </c>
      <c r="R107" s="411"/>
      <c r="S107" s="411"/>
      <c r="T107" s="411"/>
      <c r="U107" s="411"/>
      <c r="V107" s="411"/>
    </row>
    <row r="108" spans="1:22" s="383" customFormat="1" ht="20.25" customHeight="1">
      <c r="A108" s="322" t="s">
        <v>656</v>
      </c>
      <c r="B108" s="322" t="s">
        <v>519</v>
      </c>
      <c r="C108" s="322" t="s">
        <v>247</v>
      </c>
      <c r="D108" s="323" t="s">
        <v>280</v>
      </c>
      <c r="E108" s="413">
        <v>175</v>
      </c>
      <c r="F108" s="413">
        <f t="shared" si="20"/>
        <v>175</v>
      </c>
      <c r="G108" s="413">
        <v>0</v>
      </c>
      <c r="H108" s="413">
        <v>0</v>
      </c>
      <c r="I108" s="413">
        <v>0</v>
      </c>
      <c r="J108" s="413">
        <v>0</v>
      </c>
      <c r="K108" s="413">
        <f t="shared" si="22"/>
        <v>0</v>
      </c>
      <c r="L108" s="413">
        <v>0</v>
      </c>
      <c r="M108" s="413">
        <v>0</v>
      </c>
      <c r="N108" s="413">
        <v>0</v>
      </c>
      <c r="O108" s="413">
        <v>0</v>
      </c>
      <c r="P108" s="413">
        <f t="shared" si="23"/>
        <v>175</v>
      </c>
      <c r="R108" s="411"/>
      <c r="S108" s="411"/>
      <c r="T108" s="411"/>
      <c r="U108" s="411"/>
      <c r="V108" s="411"/>
    </row>
    <row r="109" spans="1:22" s="383" customFormat="1" ht="16.5">
      <c r="A109" s="322" t="s">
        <v>700</v>
      </c>
      <c r="B109" s="322" t="s">
        <v>697</v>
      </c>
      <c r="C109" s="322" t="s">
        <v>243</v>
      </c>
      <c r="D109" s="551" t="s">
        <v>698</v>
      </c>
      <c r="E109" s="413">
        <v>0</v>
      </c>
      <c r="F109" s="413">
        <f t="shared" si="20"/>
        <v>0</v>
      </c>
      <c r="G109" s="413">
        <v>0</v>
      </c>
      <c r="H109" s="413">
        <v>0</v>
      </c>
      <c r="I109" s="413">
        <v>0</v>
      </c>
      <c r="J109" s="413">
        <v>575</v>
      </c>
      <c r="K109" s="413">
        <f t="shared" si="22"/>
        <v>575</v>
      </c>
      <c r="L109" s="413">
        <v>0</v>
      </c>
      <c r="M109" s="413">
        <v>0</v>
      </c>
      <c r="N109" s="413">
        <v>0</v>
      </c>
      <c r="O109" s="413">
        <v>0</v>
      </c>
      <c r="P109" s="413">
        <f t="shared" si="23"/>
        <v>575</v>
      </c>
      <c r="R109" s="411"/>
      <c r="S109" s="411"/>
      <c r="T109" s="411"/>
      <c r="U109" s="411"/>
      <c r="V109" s="411"/>
    </row>
    <row r="110" spans="1:22" s="383" customFormat="1" ht="31.5">
      <c r="A110" s="407" t="s">
        <v>580</v>
      </c>
      <c r="B110" s="407"/>
      <c r="C110" s="407"/>
      <c r="D110" s="408" t="s">
        <v>164</v>
      </c>
      <c r="E110" s="409">
        <f>E112+E113+E117+E118+E120+E121+E122+E123+E127+E124</f>
        <v>102360.5</v>
      </c>
      <c r="F110" s="409">
        <f t="shared" ref="F110:P110" si="31">F112+F113+F117+F118+F120+F121+F122+F123+F127+F124</f>
        <v>102360.5</v>
      </c>
      <c r="G110" s="409">
        <f t="shared" si="31"/>
        <v>11253.8</v>
      </c>
      <c r="H110" s="409">
        <f t="shared" si="31"/>
        <v>37025.9</v>
      </c>
      <c r="I110" s="409">
        <f t="shared" si="31"/>
        <v>0</v>
      </c>
      <c r="J110" s="409">
        <f t="shared" si="31"/>
        <v>1164700</v>
      </c>
      <c r="K110" s="409">
        <f t="shared" si="31"/>
        <v>0</v>
      </c>
      <c r="L110" s="409">
        <f t="shared" si="31"/>
        <v>0</v>
      </c>
      <c r="M110" s="409">
        <f t="shared" si="31"/>
        <v>0</v>
      </c>
      <c r="N110" s="409">
        <f t="shared" si="31"/>
        <v>1164700</v>
      </c>
      <c r="O110" s="409">
        <f t="shared" si="31"/>
        <v>1164700</v>
      </c>
      <c r="P110" s="409">
        <f t="shared" si="31"/>
        <v>1267060.5</v>
      </c>
      <c r="R110" s="411"/>
      <c r="S110" s="411"/>
      <c r="T110" s="411"/>
      <c r="U110" s="411"/>
      <c r="V110" s="411"/>
    </row>
    <row r="111" spans="1:22" s="383" customFormat="1" ht="31.5">
      <c r="A111" s="407" t="s">
        <v>581</v>
      </c>
      <c r="B111" s="407"/>
      <c r="C111" s="407"/>
      <c r="D111" s="412" t="s">
        <v>164</v>
      </c>
      <c r="E111" s="409"/>
      <c r="F111" s="409"/>
      <c r="G111" s="409"/>
      <c r="H111" s="409"/>
      <c r="I111" s="409"/>
      <c r="J111" s="409"/>
      <c r="K111" s="409"/>
      <c r="L111" s="409"/>
      <c r="M111" s="409"/>
      <c r="N111" s="409"/>
      <c r="O111" s="409"/>
      <c r="P111" s="409"/>
      <c r="R111" s="411"/>
      <c r="S111" s="411"/>
      <c r="T111" s="411"/>
      <c r="U111" s="411"/>
      <c r="V111" s="411"/>
    </row>
    <row r="112" spans="1:22" s="383" customFormat="1" ht="30">
      <c r="A112" s="322" t="s">
        <v>582</v>
      </c>
      <c r="B112" s="322" t="s">
        <v>387</v>
      </c>
      <c r="C112" s="322" t="s">
        <v>30</v>
      </c>
      <c r="D112" s="323" t="s">
        <v>330</v>
      </c>
      <c r="E112" s="413">
        <v>15232.1</v>
      </c>
      <c r="F112" s="413">
        <f t="shared" si="20"/>
        <v>15232.1</v>
      </c>
      <c r="G112" s="413">
        <v>11253.8</v>
      </c>
      <c r="H112" s="413">
        <v>290.39999999999998</v>
      </c>
      <c r="I112" s="413">
        <v>0</v>
      </c>
      <c r="J112" s="413">
        <v>0</v>
      </c>
      <c r="K112" s="413">
        <f t="shared" si="22"/>
        <v>0</v>
      </c>
      <c r="L112" s="413">
        <v>0</v>
      </c>
      <c r="M112" s="413">
        <v>0</v>
      </c>
      <c r="N112" s="413">
        <f>J112</f>
        <v>0</v>
      </c>
      <c r="O112" s="413">
        <f>N112</f>
        <v>0</v>
      </c>
      <c r="P112" s="413">
        <f t="shared" si="23"/>
        <v>15232.1</v>
      </c>
      <c r="R112" s="411"/>
      <c r="S112" s="411"/>
      <c r="T112" s="411"/>
      <c r="U112" s="411"/>
      <c r="V112" s="411"/>
    </row>
    <row r="113" spans="1:22" s="434" customFormat="1" ht="33" customHeight="1">
      <c r="A113" s="322" t="s">
        <v>583</v>
      </c>
      <c r="B113" s="322" t="s">
        <v>232</v>
      </c>
      <c r="C113" s="322"/>
      <c r="D113" s="323" t="s">
        <v>506</v>
      </c>
      <c r="E113" s="413">
        <f>E114+E115+E116</f>
        <v>8278.6</v>
      </c>
      <c r="F113" s="413">
        <f t="shared" ref="F113:P113" si="32">F114+F115+F116</f>
        <v>8278.6</v>
      </c>
      <c r="G113" s="413">
        <f t="shared" si="32"/>
        <v>0</v>
      </c>
      <c r="H113" s="413">
        <f t="shared" si="32"/>
        <v>0</v>
      </c>
      <c r="I113" s="413">
        <f t="shared" si="32"/>
        <v>0</v>
      </c>
      <c r="J113" s="413">
        <f t="shared" si="32"/>
        <v>0</v>
      </c>
      <c r="K113" s="413">
        <f t="shared" si="32"/>
        <v>0</v>
      </c>
      <c r="L113" s="413">
        <f t="shared" si="32"/>
        <v>0</v>
      </c>
      <c r="M113" s="413">
        <f t="shared" si="32"/>
        <v>0</v>
      </c>
      <c r="N113" s="413">
        <f t="shared" si="32"/>
        <v>0</v>
      </c>
      <c r="O113" s="413">
        <f t="shared" si="32"/>
        <v>0</v>
      </c>
      <c r="P113" s="413">
        <f t="shared" si="32"/>
        <v>8278.6</v>
      </c>
      <c r="Q113" s="427"/>
      <c r="R113" s="428"/>
      <c r="S113" s="433"/>
      <c r="T113" s="433"/>
      <c r="U113" s="234"/>
      <c r="V113" s="433"/>
    </row>
    <row r="114" spans="1:22" s="378" customFormat="1" ht="33" customHeight="1">
      <c r="A114" s="371" t="s">
        <v>767</v>
      </c>
      <c r="B114" s="371" t="s">
        <v>766</v>
      </c>
      <c r="C114" s="371" t="s">
        <v>234</v>
      </c>
      <c r="D114" s="372" t="s">
        <v>770</v>
      </c>
      <c r="E114" s="373">
        <v>307.10000000000002</v>
      </c>
      <c r="F114" s="373">
        <f t="shared" ref="F114:F116" si="33">E114-I114</f>
        <v>307.10000000000002</v>
      </c>
      <c r="G114" s="373">
        <v>0</v>
      </c>
      <c r="H114" s="373">
        <v>0</v>
      </c>
      <c r="I114" s="373">
        <v>0</v>
      </c>
      <c r="J114" s="373">
        <v>0</v>
      </c>
      <c r="K114" s="373">
        <f t="shared" ref="K114:K116" si="34">J114-N114</f>
        <v>0</v>
      </c>
      <c r="L114" s="373">
        <v>0</v>
      </c>
      <c r="M114" s="373">
        <v>0</v>
      </c>
      <c r="N114" s="373">
        <v>0</v>
      </c>
      <c r="O114" s="373">
        <v>0</v>
      </c>
      <c r="P114" s="373">
        <f t="shared" ref="P114:P116" si="35">J114+E114</f>
        <v>307.10000000000002</v>
      </c>
      <c r="Q114" s="375"/>
      <c r="R114" s="376"/>
      <c r="S114" s="377"/>
      <c r="T114" s="377"/>
      <c r="U114" s="497"/>
      <c r="V114" s="377"/>
    </row>
    <row r="115" spans="1:22" s="378" customFormat="1" ht="31.5" customHeight="1">
      <c r="A115" s="371" t="s">
        <v>584</v>
      </c>
      <c r="B115" s="371" t="s">
        <v>481</v>
      </c>
      <c r="C115" s="371" t="s">
        <v>234</v>
      </c>
      <c r="D115" s="372" t="s">
        <v>482</v>
      </c>
      <c r="E115" s="373">
        <v>7864.5</v>
      </c>
      <c r="F115" s="373">
        <f t="shared" si="33"/>
        <v>7864.5</v>
      </c>
      <c r="G115" s="373">
        <v>0</v>
      </c>
      <c r="H115" s="373">
        <v>0</v>
      </c>
      <c r="I115" s="373">
        <v>0</v>
      </c>
      <c r="J115" s="373">
        <v>0</v>
      </c>
      <c r="K115" s="373">
        <f t="shared" si="34"/>
        <v>0</v>
      </c>
      <c r="L115" s="373">
        <v>0</v>
      </c>
      <c r="M115" s="373">
        <v>0</v>
      </c>
      <c r="N115" s="373">
        <v>0</v>
      </c>
      <c r="O115" s="373">
        <v>0</v>
      </c>
      <c r="P115" s="373">
        <f t="shared" si="35"/>
        <v>7864.5</v>
      </c>
      <c r="Q115" s="375"/>
      <c r="R115" s="376"/>
      <c r="S115" s="377"/>
      <c r="T115" s="377"/>
      <c r="U115" s="497"/>
      <c r="V115" s="377"/>
    </row>
    <row r="116" spans="1:22" s="378" customFormat="1" ht="33" customHeight="1">
      <c r="A116" s="371" t="s">
        <v>768</v>
      </c>
      <c r="B116" s="371" t="s">
        <v>769</v>
      </c>
      <c r="C116" s="371" t="s">
        <v>234</v>
      </c>
      <c r="D116" s="372" t="s">
        <v>771</v>
      </c>
      <c r="E116" s="373">
        <v>107</v>
      </c>
      <c r="F116" s="373">
        <f t="shared" si="33"/>
        <v>107</v>
      </c>
      <c r="G116" s="373">
        <v>0</v>
      </c>
      <c r="H116" s="373">
        <v>0</v>
      </c>
      <c r="I116" s="373">
        <v>0</v>
      </c>
      <c r="J116" s="373">
        <v>0</v>
      </c>
      <c r="K116" s="373">
        <f t="shared" si="34"/>
        <v>0</v>
      </c>
      <c r="L116" s="373">
        <v>0</v>
      </c>
      <c r="M116" s="373">
        <v>0</v>
      </c>
      <c r="N116" s="373">
        <v>0</v>
      </c>
      <c r="O116" s="373">
        <v>0</v>
      </c>
      <c r="P116" s="373">
        <f t="shared" si="35"/>
        <v>107</v>
      </c>
      <c r="Q116" s="375"/>
      <c r="R116" s="376"/>
      <c r="S116" s="377"/>
      <c r="T116" s="377"/>
      <c r="U116" s="497"/>
      <c r="V116" s="377"/>
    </row>
    <row r="117" spans="1:22" s="434" customFormat="1" ht="17.25" customHeight="1">
      <c r="A117" s="322" t="s">
        <v>764</v>
      </c>
      <c r="B117" s="322" t="s">
        <v>505</v>
      </c>
      <c r="C117" s="322" t="s">
        <v>234</v>
      </c>
      <c r="D117" s="323" t="s">
        <v>780</v>
      </c>
      <c r="E117" s="413">
        <f>60156.1-100</f>
        <v>60056.1</v>
      </c>
      <c r="F117" s="413">
        <f t="shared" si="20"/>
        <v>60056.1</v>
      </c>
      <c r="G117" s="413">
        <v>0</v>
      </c>
      <c r="H117" s="413">
        <v>35000</v>
      </c>
      <c r="I117" s="413">
        <v>0</v>
      </c>
      <c r="J117" s="413">
        <v>0</v>
      </c>
      <c r="K117" s="413">
        <f t="shared" si="22"/>
        <v>0</v>
      </c>
      <c r="L117" s="413">
        <v>0</v>
      </c>
      <c r="M117" s="413">
        <v>0</v>
      </c>
      <c r="N117" s="413">
        <f>J117</f>
        <v>0</v>
      </c>
      <c r="O117" s="413">
        <f>N117</f>
        <v>0</v>
      </c>
      <c r="P117" s="413">
        <f t="shared" si="23"/>
        <v>60056.1</v>
      </c>
      <c r="Q117" s="427"/>
      <c r="R117" s="428"/>
      <c r="S117" s="433"/>
      <c r="T117" s="433"/>
      <c r="U117" s="234"/>
      <c r="V117" s="433"/>
    </row>
    <row r="118" spans="1:22" s="434" customFormat="1" ht="30">
      <c r="A118" s="322" t="s">
        <v>674</v>
      </c>
      <c r="B118" s="322" t="s">
        <v>675</v>
      </c>
      <c r="C118" s="322" t="s">
        <v>57</v>
      </c>
      <c r="D118" s="323" t="s">
        <v>676</v>
      </c>
      <c r="E118" s="413">
        <f>E119</f>
        <v>0</v>
      </c>
      <c r="F118" s="413">
        <f t="shared" si="20"/>
        <v>0</v>
      </c>
      <c r="G118" s="413">
        <f t="shared" ref="G118:O118" si="36">G119</f>
        <v>0</v>
      </c>
      <c r="H118" s="413">
        <f t="shared" si="36"/>
        <v>0</v>
      </c>
      <c r="I118" s="413">
        <f t="shared" si="36"/>
        <v>0</v>
      </c>
      <c r="J118" s="413">
        <f t="shared" si="36"/>
        <v>830500</v>
      </c>
      <c r="K118" s="413">
        <f t="shared" si="22"/>
        <v>0</v>
      </c>
      <c r="L118" s="413">
        <f t="shared" si="36"/>
        <v>0</v>
      </c>
      <c r="M118" s="413">
        <f t="shared" si="36"/>
        <v>0</v>
      </c>
      <c r="N118" s="413">
        <f t="shared" si="36"/>
        <v>830500</v>
      </c>
      <c r="O118" s="413">
        <f t="shared" si="36"/>
        <v>830500</v>
      </c>
      <c r="P118" s="413">
        <f t="shared" si="23"/>
        <v>830500</v>
      </c>
      <c r="Q118" s="427"/>
      <c r="R118" s="428"/>
      <c r="S118" s="433"/>
      <c r="T118" s="433"/>
      <c r="U118" s="234"/>
      <c r="V118" s="433"/>
    </row>
    <row r="119" spans="1:22" s="434" customFormat="1" ht="15">
      <c r="A119" s="322"/>
      <c r="B119" s="322"/>
      <c r="C119" s="322"/>
      <c r="D119" s="323" t="s">
        <v>711</v>
      </c>
      <c r="E119" s="413">
        <v>0</v>
      </c>
      <c r="F119" s="413">
        <f t="shared" si="20"/>
        <v>0</v>
      </c>
      <c r="G119" s="413">
        <v>0</v>
      </c>
      <c r="H119" s="413">
        <v>0</v>
      </c>
      <c r="I119" s="413">
        <v>0</v>
      </c>
      <c r="J119" s="413">
        <f>831700-1200</f>
        <v>830500</v>
      </c>
      <c r="K119" s="413">
        <f t="shared" si="22"/>
        <v>0</v>
      </c>
      <c r="L119" s="413">
        <v>0</v>
      </c>
      <c r="M119" s="413">
        <v>0</v>
      </c>
      <c r="N119" s="413">
        <v>830500</v>
      </c>
      <c r="O119" s="413">
        <v>830500</v>
      </c>
      <c r="P119" s="413">
        <f t="shared" si="23"/>
        <v>830500</v>
      </c>
      <c r="Q119" s="427"/>
      <c r="R119" s="428"/>
      <c r="S119" s="433"/>
      <c r="T119" s="433"/>
      <c r="U119" s="234"/>
      <c r="V119" s="433"/>
    </row>
    <row r="120" spans="1:22" s="434" customFormat="1" ht="15">
      <c r="A120" s="322" t="s">
        <v>585</v>
      </c>
      <c r="B120" s="322" t="s">
        <v>515</v>
      </c>
      <c r="C120" s="322" t="s">
        <v>245</v>
      </c>
      <c r="D120" s="551" t="s">
        <v>487</v>
      </c>
      <c r="E120" s="413">
        <v>5759.5</v>
      </c>
      <c r="F120" s="413">
        <f t="shared" si="20"/>
        <v>5759.5</v>
      </c>
      <c r="G120" s="413">
        <v>0</v>
      </c>
      <c r="H120" s="413">
        <v>1735.5</v>
      </c>
      <c r="I120" s="413">
        <v>0</v>
      </c>
      <c r="J120" s="413">
        <v>0</v>
      </c>
      <c r="K120" s="413">
        <f t="shared" si="22"/>
        <v>0</v>
      </c>
      <c r="L120" s="413">
        <v>0</v>
      </c>
      <c r="M120" s="413">
        <v>0</v>
      </c>
      <c r="N120" s="413">
        <v>0</v>
      </c>
      <c r="O120" s="413">
        <v>0</v>
      </c>
      <c r="P120" s="413">
        <f t="shared" si="23"/>
        <v>5759.5</v>
      </c>
      <c r="Q120" s="427"/>
      <c r="R120" s="428"/>
      <c r="S120" s="433"/>
      <c r="T120" s="433"/>
      <c r="U120" s="234"/>
      <c r="V120" s="433"/>
    </row>
    <row r="121" spans="1:22" s="434" customFormat="1" ht="15">
      <c r="A121" s="322" t="s">
        <v>586</v>
      </c>
      <c r="B121" s="322" t="s">
        <v>518</v>
      </c>
      <c r="C121" s="322" t="s">
        <v>241</v>
      </c>
      <c r="D121" s="323" t="s">
        <v>281</v>
      </c>
      <c r="E121" s="413">
        <v>10175.700000000001</v>
      </c>
      <c r="F121" s="413">
        <f t="shared" si="20"/>
        <v>10175.700000000001</v>
      </c>
      <c r="G121" s="413">
        <v>0</v>
      </c>
      <c r="H121" s="413">
        <v>0</v>
      </c>
      <c r="I121" s="413">
        <v>0</v>
      </c>
      <c r="J121" s="413">
        <v>0</v>
      </c>
      <c r="K121" s="413">
        <f t="shared" si="22"/>
        <v>0</v>
      </c>
      <c r="L121" s="413">
        <v>0</v>
      </c>
      <c r="M121" s="413">
        <v>0</v>
      </c>
      <c r="N121" s="413">
        <v>0</v>
      </c>
      <c r="O121" s="413">
        <v>0</v>
      </c>
      <c r="P121" s="413">
        <f t="shared" si="23"/>
        <v>10175.700000000001</v>
      </c>
      <c r="Q121" s="427"/>
      <c r="R121" s="428"/>
      <c r="S121" s="433"/>
      <c r="T121" s="433"/>
      <c r="U121" s="234"/>
      <c r="V121" s="433"/>
    </row>
    <row r="122" spans="1:22" s="434" customFormat="1" ht="15">
      <c r="A122" s="322" t="s">
        <v>587</v>
      </c>
      <c r="B122" s="322" t="s">
        <v>496</v>
      </c>
      <c r="C122" s="322" t="s">
        <v>57</v>
      </c>
      <c r="D122" s="551" t="s">
        <v>361</v>
      </c>
      <c r="E122" s="413"/>
      <c r="F122" s="413">
        <f t="shared" si="20"/>
        <v>0</v>
      </c>
      <c r="G122" s="413">
        <v>0</v>
      </c>
      <c r="H122" s="413">
        <v>0</v>
      </c>
      <c r="I122" s="413">
        <v>0</v>
      </c>
      <c r="J122" s="413">
        <f>дод.6!G11+дод.6!G12+дод.6!G13</f>
        <v>334200</v>
      </c>
      <c r="K122" s="413">
        <f t="shared" si="22"/>
        <v>0</v>
      </c>
      <c r="L122" s="413">
        <v>0</v>
      </c>
      <c r="M122" s="413">
        <v>0</v>
      </c>
      <c r="N122" s="413">
        <f>J122</f>
        <v>334200</v>
      </c>
      <c r="O122" s="413">
        <f>N122</f>
        <v>334200</v>
      </c>
      <c r="P122" s="413">
        <f t="shared" si="23"/>
        <v>334200</v>
      </c>
      <c r="Q122" s="427"/>
      <c r="R122" s="428"/>
      <c r="S122" s="433"/>
      <c r="T122" s="433"/>
      <c r="U122" s="234"/>
      <c r="V122" s="433"/>
    </row>
    <row r="123" spans="1:22" s="434" customFormat="1" ht="30">
      <c r="A123" s="322" t="s">
        <v>588</v>
      </c>
      <c r="B123" s="322" t="s">
        <v>516</v>
      </c>
      <c r="C123" s="322" t="s">
        <v>242</v>
      </c>
      <c r="D123" s="323" t="s">
        <v>517</v>
      </c>
      <c r="E123" s="413">
        <v>543.5</v>
      </c>
      <c r="F123" s="413">
        <f t="shared" si="20"/>
        <v>543.5</v>
      </c>
      <c r="G123" s="413">
        <v>0</v>
      </c>
      <c r="H123" s="413">
        <v>0</v>
      </c>
      <c r="I123" s="413">
        <v>0</v>
      </c>
      <c r="J123" s="413">
        <v>0</v>
      </c>
      <c r="K123" s="413">
        <f t="shared" si="22"/>
        <v>0</v>
      </c>
      <c r="L123" s="413">
        <v>0</v>
      </c>
      <c r="M123" s="413">
        <v>0</v>
      </c>
      <c r="N123" s="413">
        <v>0</v>
      </c>
      <c r="O123" s="413">
        <v>0</v>
      </c>
      <c r="P123" s="413">
        <f t="shared" si="23"/>
        <v>543.5</v>
      </c>
      <c r="Q123" s="427"/>
      <c r="R123" s="428"/>
      <c r="S123" s="433"/>
      <c r="T123" s="433"/>
      <c r="U123" s="234"/>
      <c r="V123" s="433"/>
    </row>
    <row r="124" spans="1:22" s="434" customFormat="1" ht="30">
      <c r="A124" s="322" t="s">
        <v>763</v>
      </c>
      <c r="B124" s="322" t="s">
        <v>760</v>
      </c>
      <c r="C124" s="322" t="s">
        <v>761</v>
      </c>
      <c r="D124" s="323" t="s">
        <v>762</v>
      </c>
      <c r="E124" s="413">
        <f>81+E125+210+100+E126</f>
        <v>1721</v>
      </c>
      <c r="F124" s="413">
        <f t="shared" si="20"/>
        <v>1721</v>
      </c>
      <c r="G124" s="413">
        <v>0</v>
      </c>
      <c r="H124" s="413">
        <v>0</v>
      </c>
      <c r="I124" s="413">
        <v>0</v>
      </c>
      <c r="J124" s="413">
        <v>0</v>
      </c>
      <c r="K124" s="413">
        <f t="shared" si="22"/>
        <v>0</v>
      </c>
      <c r="L124" s="413">
        <v>0</v>
      </c>
      <c r="M124" s="413">
        <v>0</v>
      </c>
      <c r="N124" s="413">
        <v>0</v>
      </c>
      <c r="O124" s="413">
        <v>0</v>
      </c>
      <c r="P124" s="413">
        <f t="shared" si="23"/>
        <v>1721</v>
      </c>
      <c r="Q124" s="350"/>
      <c r="R124" s="349"/>
      <c r="S124" s="433"/>
      <c r="T124" s="433"/>
      <c r="U124" s="234"/>
      <c r="V124" s="433"/>
    </row>
    <row r="125" spans="1:22" s="378" customFormat="1" ht="15">
      <c r="A125" s="371"/>
      <c r="B125" s="371"/>
      <c r="C125" s="371"/>
      <c r="D125" s="372" t="s">
        <v>686</v>
      </c>
      <c r="E125" s="373">
        <v>330</v>
      </c>
      <c r="F125" s="373">
        <f t="shared" ref="F125" si="37">E125-I125</f>
        <v>330</v>
      </c>
      <c r="G125" s="373">
        <v>0</v>
      </c>
      <c r="H125" s="373">
        <v>0</v>
      </c>
      <c r="I125" s="373">
        <v>0</v>
      </c>
      <c r="J125" s="373">
        <v>0</v>
      </c>
      <c r="K125" s="373">
        <f t="shared" ref="K125" si="38">J125-N125</f>
        <v>0</v>
      </c>
      <c r="L125" s="373">
        <v>0</v>
      </c>
      <c r="M125" s="373">
        <v>0</v>
      </c>
      <c r="N125" s="373">
        <v>0</v>
      </c>
      <c r="O125" s="373">
        <v>0</v>
      </c>
      <c r="P125" s="373">
        <f t="shared" ref="P125" si="39">J125+E125</f>
        <v>330</v>
      </c>
      <c r="Q125" s="496"/>
      <c r="R125" s="498"/>
      <c r="S125" s="377"/>
      <c r="T125" s="377"/>
      <c r="U125" s="497"/>
      <c r="V125" s="377"/>
    </row>
    <row r="126" spans="1:22" s="378" customFormat="1" ht="30">
      <c r="A126" s="371"/>
      <c r="B126" s="371"/>
      <c r="C126" s="371"/>
      <c r="D126" s="372" t="s">
        <v>832</v>
      </c>
      <c r="E126" s="373">
        <v>1000</v>
      </c>
      <c r="F126" s="373">
        <f t="shared" ref="F126" si="40">E126-I126</f>
        <v>1000</v>
      </c>
      <c r="G126" s="373">
        <v>0</v>
      </c>
      <c r="H126" s="373">
        <v>0</v>
      </c>
      <c r="I126" s="373">
        <v>0</v>
      </c>
      <c r="J126" s="373">
        <v>0</v>
      </c>
      <c r="K126" s="373">
        <f t="shared" ref="K126" si="41">J126-N126</f>
        <v>0</v>
      </c>
      <c r="L126" s="373">
        <v>0</v>
      </c>
      <c r="M126" s="373">
        <v>0</v>
      </c>
      <c r="N126" s="373">
        <v>0</v>
      </c>
      <c r="O126" s="373">
        <v>0</v>
      </c>
      <c r="P126" s="373">
        <f t="shared" ref="P126" si="42">J126+E126</f>
        <v>1000</v>
      </c>
      <c r="Q126" s="496"/>
      <c r="R126" s="498"/>
      <c r="S126" s="377"/>
      <c r="T126" s="377"/>
      <c r="U126" s="497"/>
      <c r="V126" s="377"/>
    </row>
    <row r="127" spans="1:22" s="383" customFormat="1" ht="16.5">
      <c r="A127" s="322" t="s">
        <v>589</v>
      </c>
      <c r="B127" s="322" t="s">
        <v>781</v>
      </c>
      <c r="C127" s="322"/>
      <c r="D127" s="551" t="s">
        <v>782</v>
      </c>
      <c r="E127" s="413">
        <v>594</v>
      </c>
      <c r="F127" s="413">
        <f t="shared" si="20"/>
        <v>594</v>
      </c>
      <c r="G127" s="413">
        <v>0</v>
      </c>
      <c r="H127" s="413">
        <v>0</v>
      </c>
      <c r="I127" s="413">
        <v>0</v>
      </c>
      <c r="J127" s="413">
        <v>0</v>
      </c>
      <c r="K127" s="413">
        <f t="shared" si="22"/>
        <v>0</v>
      </c>
      <c r="L127" s="413">
        <v>0</v>
      </c>
      <c r="M127" s="413">
        <v>0</v>
      </c>
      <c r="N127" s="413">
        <v>0</v>
      </c>
      <c r="O127" s="413">
        <v>0</v>
      </c>
      <c r="P127" s="413">
        <f t="shared" si="23"/>
        <v>594</v>
      </c>
      <c r="R127" s="411"/>
      <c r="S127" s="411"/>
      <c r="T127" s="411"/>
      <c r="U127" s="411"/>
      <c r="V127" s="411"/>
    </row>
    <row r="128" spans="1:22" s="416" customFormat="1" ht="63" customHeight="1">
      <c r="A128" s="371" t="s">
        <v>589</v>
      </c>
      <c r="B128" s="371" t="s">
        <v>513</v>
      </c>
      <c r="C128" s="371" t="s">
        <v>233</v>
      </c>
      <c r="D128" s="372" t="s">
        <v>514</v>
      </c>
      <c r="E128" s="373">
        <v>594</v>
      </c>
      <c r="F128" s="373">
        <f t="shared" ref="F128" si="43">E128-I128</f>
        <v>594</v>
      </c>
      <c r="G128" s="373">
        <v>0</v>
      </c>
      <c r="H128" s="373">
        <v>0</v>
      </c>
      <c r="I128" s="373">
        <v>0</v>
      </c>
      <c r="J128" s="373">
        <v>0</v>
      </c>
      <c r="K128" s="373">
        <f t="shared" ref="K128" si="44">J128-N128</f>
        <v>0</v>
      </c>
      <c r="L128" s="373">
        <v>0</v>
      </c>
      <c r="M128" s="373">
        <v>0</v>
      </c>
      <c r="N128" s="373">
        <v>0</v>
      </c>
      <c r="O128" s="373">
        <v>0</v>
      </c>
      <c r="P128" s="373">
        <f t="shared" ref="P128" si="45">J128+E128</f>
        <v>594</v>
      </c>
      <c r="R128" s="417"/>
      <c r="S128" s="417"/>
      <c r="T128" s="417"/>
      <c r="U128" s="417"/>
      <c r="V128" s="417"/>
    </row>
    <row r="129" spans="1:22" s="383" customFormat="1" ht="16.5">
      <c r="A129" s="407" t="s">
        <v>590</v>
      </c>
      <c r="B129" s="407"/>
      <c r="C129" s="407"/>
      <c r="D129" s="408" t="s">
        <v>187</v>
      </c>
      <c r="E129" s="409">
        <f>E131+E132+E135</f>
        <v>80267.5</v>
      </c>
      <c r="F129" s="409">
        <f t="shared" ref="F129:P129" si="46">F131+F132+F135</f>
        <v>80267.5</v>
      </c>
      <c r="G129" s="409">
        <f t="shared" si="46"/>
        <v>2346.5</v>
      </c>
      <c r="H129" s="409">
        <f t="shared" si="46"/>
        <v>98.5</v>
      </c>
      <c r="I129" s="409">
        <f t="shared" si="46"/>
        <v>0</v>
      </c>
      <c r="J129" s="409">
        <f t="shared" si="46"/>
        <v>66300</v>
      </c>
      <c r="K129" s="409">
        <f t="shared" si="46"/>
        <v>0</v>
      </c>
      <c r="L129" s="409">
        <f t="shared" si="46"/>
        <v>0</v>
      </c>
      <c r="M129" s="409">
        <f t="shared" si="46"/>
        <v>0</v>
      </c>
      <c r="N129" s="409">
        <f t="shared" si="46"/>
        <v>66300</v>
      </c>
      <c r="O129" s="409">
        <f t="shared" si="46"/>
        <v>66300</v>
      </c>
      <c r="P129" s="409">
        <f t="shared" si="46"/>
        <v>146567.5</v>
      </c>
      <c r="R129" s="411"/>
      <c r="S129" s="411"/>
      <c r="T129" s="411"/>
      <c r="U129" s="411"/>
      <c r="V129" s="411"/>
    </row>
    <row r="130" spans="1:22" s="383" customFormat="1" ht="16.5">
      <c r="A130" s="407" t="s">
        <v>591</v>
      </c>
      <c r="B130" s="407"/>
      <c r="C130" s="407"/>
      <c r="D130" s="412" t="s">
        <v>187</v>
      </c>
      <c r="E130" s="409"/>
      <c r="F130" s="409"/>
      <c r="G130" s="409"/>
      <c r="H130" s="409"/>
      <c r="I130" s="409"/>
      <c r="J130" s="409"/>
      <c r="K130" s="409"/>
      <c r="L130" s="409"/>
      <c r="M130" s="409"/>
      <c r="N130" s="409"/>
      <c r="O130" s="409"/>
      <c r="P130" s="409"/>
      <c r="R130" s="411"/>
      <c r="S130" s="411"/>
      <c r="T130" s="411"/>
      <c r="U130" s="411"/>
      <c r="V130" s="411"/>
    </row>
    <row r="131" spans="1:22" s="383" customFormat="1" ht="30">
      <c r="A131" s="322" t="s">
        <v>592</v>
      </c>
      <c r="B131" s="322" t="s">
        <v>387</v>
      </c>
      <c r="C131" s="322" t="s">
        <v>30</v>
      </c>
      <c r="D131" s="323" t="s">
        <v>329</v>
      </c>
      <c r="E131" s="413">
        <v>3267.5</v>
      </c>
      <c r="F131" s="413">
        <f t="shared" si="20"/>
        <v>3267.5</v>
      </c>
      <c r="G131" s="413">
        <v>2346.5</v>
      </c>
      <c r="H131" s="413">
        <v>98.5</v>
      </c>
      <c r="I131" s="413">
        <v>0</v>
      </c>
      <c r="J131" s="413">
        <v>0</v>
      </c>
      <c r="K131" s="413">
        <f t="shared" si="22"/>
        <v>0</v>
      </c>
      <c r="L131" s="413">
        <v>0</v>
      </c>
      <c r="M131" s="413">
        <v>0</v>
      </c>
      <c r="N131" s="413">
        <f>J131</f>
        <v>0</v>
      </c>
      <c r="O131" s="413">
        <f>N131</f>
        <v>0</v>
      </c>
      <c r="P131" s="413">
        <f t="shared" si="23"/>
        <v>3267.5</v>
      </c>
      <c r="R131" s="411"/>
      <c r="S131" s="411"/>
      <c r="T131" s="411"/>
      <c r="U131" s="411"/>
      <c r="V131" s="411"/>
    </row>
    <row r="132" spans="1:22" s="383" customFormat="1" ht="60">
      <c r="A132" s="322" t="s">
        <v>778</v>
      </c>
      <c r="B132" s="322" t="s">
        <v>411</v>
      </c>
      <c r="C132" s="322"/>
      <c r="D132" s="323" t="s">
        <v>779</v>
      </c>
      <c r="E132" s="413">
        <f>E133+E134</f>
        <v>77000</v>
      </c>
      <c r="F132" s="413">
        <f t="shared" ref="F132:P132" si="47">F133+F134</f>
        <v>77000</v>
      </c>
      <c r="G132" s="413">
        <f t="shared" si="47"/>
        <v>0</v>
      </c>
      <c r="H132" s="413">
        <f t="shared" si="47"/>
        <v>0</v>
      </c>
      <c r="I132" s="413">
        <f t="shared" si="47"/>
        <v>0</v>
      </c>
      <c r="J132" s="413">
        <f t="shared" si="47"/>
        <v>0</v>
      </c>
      <c r="K132" s="413">
        <f t="shared" si="47"/>
        <v>0</v>
      </c>
      <c r="L132" s="413">
        <f t="shared" si="47"/>
        <v>0</v>
      </c>
      <c r="M132" s="413">
        <f t="shared" si="47"/>
        <v>0</v>
      </c>
      <c r="N132" s="413">
        <f t="shared" si="47"/>
        <v>0</v>
      </c>
      <c r="O132" s="413">
        <f t="shared" si="47"/>
        <v>0</v>
      </c>
      <c r="P132" s="413">
        <f t="shared" si="47"/>
        <v>77000</v>
      </c>
      <c r="R132" s="411"/>
      <c r="S132" s="411"/>
      <c r="T132" s="411"/>
      <c r="U132" s="411"/>
      <c r="V132" s="411"/>
    </row>
    <row r="133" spans="1:22" s="416" customFormat="1" ht="45">
      <c r="A133" s="371" t="s">
        <v>593</v>
      </c>
      <c r="B133" s="371" t="s">
        <v>508</v>
      </c>
      <c r="C133" s="371" t="s">
        <v>214</v>
      </c>
      <c r="D133" s="372" t="s">
        <v>235</v>
      </c>
      <c r="E133" s="373">
        <v>22000</v>
      </c>
      <c r="F133" s="373">
        <f t="shared" si="20"/>
        <v>22000</v>
      </c>
      <c r="G133" s="373">
        <v>0</v>
      </c>
      <c r="H133" s="373">
        <v>0</v>
      </c>
      <c r="I133" s="373">
        <v>0</v>
      </c>
      <c r="J133" s="373">
        <v>0</v>
      </c>
      <c r="K133" s="373">
        <f t="shared" si="22"/>
        <v>0</v>
      </c>
      <c r="L133" s="373">
        <v>0</v>
      </c>
      <c r="M133" s="373">
        <v>0</v>
      </c>
      <c r="N133" s="373">
        <v>0</v>
      </c>
      <c r="O133" s="373">
        <v>0</v>
      </c>
      <c r="P133" s="373">
        <f t="shared" si="23"/>
        <v>22000</v>
      </c>
      <c r="R133" s="417"/>
      <c r="S133" s="417"/>
      <c r="T133" s="417"/>
      <c r="U133" s="417"/>
      <c r="V133" s="417"/>
    </row>
    <row r="134" spans="1:22" s="416" customFormat="1" ht="30" customHeight="1">
      <c r="A134" s="371" t="s">
        <v>594</v>
      </c>
      <c r="B134" s="371" t="s">
        <v>509</v>
      </c>
      <c r="C134" s="371" t="s">
        <v>214</v>
      </c>
      <c r="D134" s="372" t="s">
        <v>236</v>
      </c>
      <c r="E134" s="373">
        <v>55000</v>
      </c>
      <c r="F134" s="373">
        <f t="shared" si="20"/>
        <v>55000</v>
      </c>
      <c r="G134" s="373">
        <v>0</v>
      </c>
      <c r="H134" s="373">
        <v>0</v>
      </c>
      <c r="I134" s="373">
        <v>0</v>
      </c>
      <c r="J134" s="373">
        <v>0</v>
      </c>
      <c r="K134" s="373">
        <f t="shared" si="22"/>
        <v>0</v>
      </c>
      <c r="L134" s="373">
        <v>0</v>
      </c>
      <c r="M134" s="373">
        <v>0</v>
      </c>
      <c r="N134" s="373">
        <v>0</v>
      </c>
      <c r="O134" s="373">
        <v>0</v>
      </c>
      <c r="P134" s="373">
        <f t="shared" si="23"/>
        <v>55000</v>
      </c>
      <c r="R134" s="417"/>
      <c r="S134" s="417"/>
      <c r="T134" s="417"/>
      <c r="U134" s="417"/>
      <c r="V134" s="417"/>
    </row>
    <row r="135" spans="1:22" s="383" customFormat="1" ht="18" customHeight="1">
      <c r="A135" s="322" t="s">
        <v>671</v>
      </c>
      <c r="B135" s="322" t="s">
        <v>496</v>
      </c>
      <c r="C135" s="322" t="s">
        <v>57</v>
      </c>
      <c r="D135" s="551" t="s">
        <v>361</v>
      </c>
      <c r="E135" s="413">
        <v>0</v>
      </c>
      <c r="F135" s="413">
        <f t="shared" si="20"/>
        <v>0</v>
      </c>
      <c r="G135" s="413">
        <v>0</v>
      </c>
      <c r="H135" s="413">
        <v>0</v>
      </c>
      <c r="I135" s="413">
        <v>0</v>
      </c>
      <c r="J135" s="413">
        <f>дод.6!G16</f>
        <v>66300</v>
      </c>
      <c r="K135" s="413">
        <f t="shared" si="22"/>
        <v>0</v>
      </c>
      <c r="L135" s="413">
        <v>0</v>
      </c>
      <c r="M135" s="413">
        <v>0</v>
      </c>
      <c r="N135" s="413">
        <f>J135</f>
        <v>66300</v>
      </c>
      <c r="O135" s="413">
        <f>N135</f>
        <v>66300</v>
      </c>
      <c r="P135" s="413">
        <f t="shared" si="23"/>
        <v>66300</v>
      </c>
      <c r="R135" s="411"/>
      <c r="S135" s="411"/>
      <c r="T135" s="411"/>
      <c r="U135" s="411"/>
      <c r="V135" s="411"/>
    </row>
    <row r="136" spans="1:22" s="383" customFormat="1" ht="19.5" customHeight="1">
      <c r="A136" s="407" t="s">
        <v>595</v>
      </c>
      <c r="B136" s="407"/>
      <c r="C136" s="407"/>
      <c r="D136" s="552" t="s">
        <v>598</v>
      </c>
      <c r="E136" s="409">
        <f>E138+E139</f>
        <v>4082.8</v>
      </c>
      <c r="F136" s="409">
        <f t="shared" si="20"/>
        <v>4082.8</v>
      </c>
      <c r="G136" s="409">
        <f t="shared" ref="G136:O136" si="48">G138+G139</f>
        <v>2733.7</v>
      </c>
      <c r="H136" s="409">
        <f t="shared" si="48"/>
        <v>0</v>
      </c>
      <c r="I136" s="409">
        <f t="shared" si="48"/>
        <v>0</v>
      </c>
      <c r="J136" s="409">
        <f t="shared" si="48"/>
        <v>0</v>
      </c>
      <c r="K136" s="409">
        <f t="shared" si="22"/>
        <v>0</v>
      </c>
      <c r="L136" s="409">
        <f t="shared" si="48"/>
        <v>0</v>
      </c>
      <c r="M136" s="409">
        <f t="shared" si="48"/>
        <v>0</v>
      </c>
      <c r="N136" s="409">
        <f t="shared" si="48"/>
        <v>0</v>
      </c>
      <c r="O136" s="409">
        <f t="shared" si="48"/>
        <v>0</v>
      </c>
      <c r="P136" s="409">
        <f t="shared" si="23"/>
        <v>4082.8</v>
      </c>
      <c r="R136" s="411"/>
      <c r="S136" s="411"/>
      <c r="T136" s="411"/>
      <c r="U136" s="411"/>
      <c r="V136" s="411"/>
    </row>
    <row r="137" spans="1:22" s="383" customFormat="1" ht="18.75" customHeight="1">
      <c r="A137" s="407" t="s">
        <v>596</v>
      </c>
      <c r="B137" s="407"/>
      <c r="C137" s="407"/>
      <c r="D137" s="553" t="s">
        <v>598</v>
      </c>
      <c r="E137" s="409"/>
      <c r="F137" s="409"/>
      <c r="G137" s="409"/>
      <c r="H137" s="409"/>
      <c r="I137" s="409"/>
      <c r="J137" s="409"/>
      <c r="K137" s="409"/>
      <c r="L137" s="409"/>
      <c r="M137" s="409"/>
      <c r="N137" s="409"/>
      <c r="O137" s="409"/>
      <c r="P137" s="409"/>
      <c r="R137" s="411"/>
      <c r="S137" s="411"/>
      <c r="T137" s="411"/>
      <c r="U137" s="411"/>
      <c r="V137" s="411"/>
    </row>
    <row r="138" spans="1:22" s="383" customFormat="1" ht="30">
      <c r="A138" s="322" t="s">
        <v>597</v>
      </c>
      <c r="B138" s="322" t="s">
        <v>387</v>
      </c>
      <c r="C138" s="322" t="s">
        <v>30</v>
      </c>
      <c r="D138" s="323" t="s">
        <v>599</v>
      </c>
      <c r="E138" s="413">
        <v>4000.4</v>
      </c>
      <c r="F138" s="413">
        <f t="shared" si="20"/>
        <v>4000.4</v>
      </c>
      <c r="G138" s="413">
        <v>2733.7</v>
      </c>
      <c r="H138" s="413">
        <v>0</v>
      </c>
      <c r="I138" s="413">
        <v>0</v>
      </c>
      <c r="J138" s="413">
        <v>0</v>
      </c>
      <c r="K138" s="413">
        <f t="shared" si="22"/>
        <v>0</v>
      </c>
      <c r="L138" s="413">
        <v>0</v>
      </c>
      <c r="M138" s="413">
        <v>0</v>
      </c>
      <c r="N138" s="413">
        <f>J138</f>
        <v>0</v>
      </c>
      <c r="O138" s="413">
        <f>N138</f>
        <v>0</v>
      </c>
      <c r="P138" s="413">
        <f t="shared" si="23"/>
        <v>4000.4</v>
      </c>
      <c r="R138" s="411"/>
      <c r="S138" s="411"/>
      <c r="T138" s="411"/>
      <c r="U138" s="411"/>
      <c r="V138" s="411"/>
    </row>
    <row r="139" spans="1:22" s="383" customFormat="1" ht="30">
      <c r="A139" s="322" t="s">
        <v>785</v>
      </c>
      <c r="B139" s="322" t="s">
        <v>760</v>
      </c>
      <c r="C139" s="322" t="s">
        <v>761</v>
      </c>
      <c r="D139" s="323" t="s">
        <v>762</v>
      </c>
      <c r="E139" s="413">
        <v>82.4</v>
      </c>
      <c r="F139" s="413">
        <f t="shared" si="20"/>
        <v>82.4</v>
      </c>
      <c r="G139" s="413">
        <v>0</v>
      </c>
      <c r="H139" s="413">
        <v>0</v>
      </c>
      <c r="I139" s="413">
        <v>0</v>
      </c>
      <c r="J139" s="413">
        <v>0</v>
      </c>
      <c r="K139" s="413">
        <f t="shared" si="22"/>
        <v>0</v>
      </c>
      <c r="L139" s="413">
        <v>0</v>
      </c>
      <c r="M139" s="413">
        <v>0</v>
      </c>
      <c r="N139" s="413">
        <v>0</v>
      </c>
      <c r="O139" s="413">
        <v>0</v>
      </c>
      <c r="P139" s="413">
        <f t="shared" si="23"/>
        <v>82.4</v>
      </c>
      <c r="R139" s="411"/>
      <c r="S139" s="411"/>
      <c r="T139" s="411"/>
      <c r="U139" s="411"/>
      <c r="V139" s="411"/>
    </row>
    <row r="140" spans="1:22" s="383" customFormat="1" ht="16.5">
      <c r="A140" s="407" t="s">
        <v>555</v>
      </c>
      <c r="B140" s="407"/>
      <c r="C140" s="407"/>
      <c r="D140" s="408" t="s">
        <v>166</v>
      </c>
      <c r="E140" s="409">
        <f>E142+E144+E145</f>
        <v>3352.1</v>
      </c>
      <c r="F140" s="409">
        <f t="shared" si="20"/>
        <v>3352.1</v>
      </c>
      <c r="G140" s="409">
        <f t="shared" ref="G140:O140" si="49">G142+G144+G145</f>
        <v>2181.1</v>
      </c>
      <c r="H140" s="409">
        <f t="shared" si="49"/>
        <v>0</v>
      </c>
      <c r="I140" s="409">
        <f t="shared" si="49"/>
        <v>0</v>
      </c>
      <c r="J140" s="409">
        <f t="shared" si="49"/>
        <v>0</v>
      </c>
      <c r="K140" s="409">
        <f t="shared" si="22"/>
        <v>0</v>
      </c>
      <c r="L140" s="409">
        <f t="shared" si="49"/>
        <v>0</v>
      </c>
      <c r="M140" s="409">
        <f t="shared" si="49"/>
        <v>0</v>
      </c>
      <c r="N140" s="409">
        <f t="shared" si="49"/>
        <v>0</v>
      </c>
      <c r="O140" s="409">
        <f t="shared" si="49"/>
        <v>0</v>
      </c>
      <c r="P140" s="409">
        <f t="shared" si="23"/>
        <v>3352.1</v>
      </c>
      <c r="R140" s="411"/>
      <c r="S140" s="411"/>
      <c r="T140" s="411"/>
      <c r="U140" s="411"/>
      <c r="V140" s="411"/>
    </row>
    <row r="141" spans="1:22" s="383" customFormat="1" ht="16.5">
      <c r="A141" s="407" t="s">
        <v>556</v>
      </c>
      <c r="B141" s="407"/>
      <c r="C141" s="407"/>
      <c r="D141" s="412" t="s">
        <v>166</v>
      </c>
      <c r="E141" s="409"/>
      <c r="F141" s="409"/>
      <c r="G141" s="409"/>
      <c r="H141" s="409"/>
      <c r="I141" s="409"/>
      <c r="J141" s="409"/>
      <c r="K141" s="409"/>
      <c r="L141" s="409"/>
      <c r="M141" s="409"/>
      <c r="N141" s="409"/>
      <c r="O141" s="409"/>
      <c r="P141" s="409"/>
      <c r="R141" s="411"/>
      <c r="S141" s="411"/>
      <c r="T141" s="411"/>
      <c r="U141" s="411"/>
      <c r="V141" s="411"/>
    </row>
    <row r="142" spans="1:22" s="383" customFormat="1" ht="16.5">
      <c r="A142" s="322" t="s">
        <v>557</v>
      </c>
      <c r="B142" s="322" t="s">
        <v>387</v>
      </c>
      <c r="C142" s="322" t="s">
        <v>30</v>
      </c>
      <c r="D142" s="551" t="s">
        <v>268</v>
      </c>
      <c r="E142" s="413">
        <v>3022.9</v>
      </c>
      <c r="F142" s="413">
        <f t="shared" si="20"/>
        <v>3022.9</v>
      </c>
      <c r="G142" s="413">
        <v>2181.1</v>
      </c>
      <c r="H142" s="413">
        <v>0</v>
      </c>
      <c r="I142" s="413">
        <v>0</v>
      </c>
      <c r="J142" s="413">
        <v>0</v>
      </c>
      <c r="K142" s="413">
        <f t="shared" si="22"/>
        <v>0</v>
      </c>
      <c r="L142" s="413">
        <v>0</v>
      </c>
      <c r="M142" s="413">
        <v>0</v>
      </c>
      <c r="N142" s="413">
        <f>J142</f>
        <v>0</v>
      </c>
      <c r="O142" s="413">
        <f>N142</f>
        <v>0</v>
      </c>
      <c r="P142" s="413">
        <f t="shared" si="23"/>
        <v>3022.9</v>
      </c>
      <c r="R142" s="411"/>
      <c r="S142" s="411"/>
      <c r="T142" s="411"/>
      <c r="U142" s="411"/>
      <c r="V142" s="411"/>
    </row>
    <row r="143" spans="1:22" s="383" customFormat="1" ht="30">
      <c r="A143" s="322" t="s">
        <v>600</v>
      </c>
      <c r="B143" s="322" t="s">
        <v>437</v>
      </c>
      <c r="C143" s="322"/>
      <c r="D143" s="323" t="s">
        <v>438</v>
      </c>
      <c r="E143" s="413">
        <f>E144</f>
        <v>137.19999999999999</v>
      </c>
      <c r="F143" s="413">
        <f t="shared" ref="F143:P143" si="50">F144</f>
        <v>137.19999999999999</v>
      </c>
      <c r="G143" s="413">
        <f t="shared" si="50"/>
        <v>0</v>
      </c>
      <c r="H143" s="413">
        <f t="shared" si="50"/>
        <v>0</v>
      </c>
      <c r="I143" s="413">
        <f t="shared" si="50"/>
        <v>0</v>
      </c>
      <c r="J143" s="413">
        <f t="shared" si="50"/>
        <v>0</v>
      </c>
      <c r="K143" s="413">
        <f t="shared" si="50"/>
        <v>0</v>
      </c>
      <c r="L143" s="413">
        <f t="shared" si="50"/>
        <v>0</v>
      </c>
      <c r="M143" s="413">
        <f t="shared" si="50"/>
        <v>0</v>
      </c>
      <c r="N143" s="413">
        <f t="shared" si="50"/>
        <v>0</v>
      </c>
      <c r="O143" s="413">
        <f t="shared" si="50"/>
        <v>0</v>
      </c>
      <c r="P143" s="413">
        <f t="shared" si="50"/>
        <v>137.19999999999999</v>
      </c>
      <c r="R143" s="411"/>
      <c r="S143" s="411"/>
      <c r="T143" s="411"/>
      <c r="U143" s="411"/>
      <c r="V143" s="411"/>
    </row>
    <row r="144" spans="1:22" s="416" customFormat="1" ht="30">
      <c r="A144" s="371" t="s">
        <v>601</v>
      </c>
      <c r="B144" s="371" t="s">
        <v>283</v>
      </c>
      <c r="C144" s="371" t="s">
        <v>200</v>
      </c>
      <c r="D144" s="372" t="s">
        <v>282</v>
      </c>
      <c r="E144" s="373">
        <v>137.19999999999999</v>
      </c>
      <c r="F144" s="373">
        <f t="shared" si="20"/>
        <v>137.19999999999999</v>
      </c>
      <c r="G144" s="373">
        <v>0</v>
      </c>
      <c r="H144" s="373">
        <v>0</v>
      </c>
      <c r="I144" s="373">
        <v>0</v>
      </c>
      <c r="J144" s="373">
        <v>0</v>
      </c>
      <c r="K144" s="373">
        <f t="shared" si="22"/>
        <v>0</v>
      </c>
      <c r="L144" s="373">
        <v>0</v>
      </c>
      <c r="M144" s="373">
        <v>0</v>
      </c>
      <c r="N144" s="373">
        <v>0</v>
      </c>
      <c r="O144" s="373">
        <v>0</v>
      </c>
      <c r="P144" s="373">
        <f t="shared" si="23"/>
        <v>137.19999999999999</v>
      </c>
      <c r="R144" s="417"/>
      <c r="S144" s="417"/>
      <c r="T144" s="417"/>
      <c r="U144" s="417"/>
      <c r="V144" s="417"/>
    </row>
    <row r="145" spans="1:22" s="383" customFormat="1" ht="91.5" customHeight="1">
      <c r="A145" s="322" t="s">
        <v>684</v>
      </c>
      <c r="B145" s="322" t="s">
        <v>650</v>
      </c>
      <c r="C145" s="322" t="s">
        <v>200</v>
      </c>
      <c r="D145" s="323" t="s">
        <v>685</v>
      </c>
      <c r="E145" s="413">
        <v>192</v>
      </c>
      <c r="F145" s="413">
        <f t="shared" si="20"/>
        <v>192</v>
      </c>
      <c r="G145" s="413">
        <v>0</v>
      </c>
      <c r="H145" s="413">
        <v>0</v>
      </c>
      <c r="I145" s="413">
        <v>0</v>
      </c>
      <c r="J145" s="413">
        <v>0</v>
      </c>
      <c r="K145" s="413">
        <f t="shared" si="22"/>
        <v>0</v>
      </c>
      <c r="L145" s="413">
        <v>0</v>
      </c>
      <c r="M145" s="413">
        <v>0</v>
      </c>
      <c r="N145" s="413">
        <v>0</v>
      </c>
      <c r="O145" s="413">
        <v>0</v>
      </c>
      <c r="P145" s="413">
        <f t="shared" si="23"/>
        <v>192</v>
      </c>
      <c r="R145" s="411"/>
      <c r="S145" s="411"/>
      <c r="T145" s="411"/>
      <c r="U145" s="411"/>
      <c r="V145" s="411"/>
    </row>
    <row r="146" spans="1:22" s="383" customFormat="1" ht="16.5">
      <c r="A146" s="407" t="s">
        <v>527</v>
      </c>
      <c r="B146" s="407"/>
      <c r="C146" s="407"/>
      <c r="D146" s="408" t="s">
        <v>167</v>
      </c>
      <c r="E146" s="409">
        <f>E148+E149+E150+E152+E154+E158+E159+E160+E156+E161+E163+E164</f>
        <v>1871564.4</v>
      </c>
      <c r="F146" s="409">
        <f t="shared" si="20"/>
        <v>1871564.4</v>
      </c>
      <c r="G146" s="409">
        <f>G148+G149+G150+G152+G154+G158+G159+G160+G156+G161+G163+G164</f>
        <v>1244057</v>
      </c>
      <c r="H146" s="409">
        <f>H148+H149+H150+H152+H154+H158+H159+H160+H156+H161+H163+H164</f>
        <v>175586</v>
      </c>
      <c r="I146" s="409">
        <f>I148+I149+I150+I152+I154+I158+I159+I160+I156+I161+I163+I164</f>
        <v>0</v>
      </c>
      <c r="J146" s="409">
        <f>J149+J150+J154+J156+J158+J160+J163</f>
        <v>62983.900000000009</v>
      </c>
      <c r="K146" s="409">
        <f t="shared" si="22"/>
        <v>62983.900000000009</v>
      </c>
      <c r="L146" s="409">
        <f>L148+L149+L150+L152+L154+L158+L159+L160+L156+L161+L163+L164</f>
        <v>6635.5999999999995</v>
      </c>
      <c r="M146" s="409">
        <f>M148+M149+M150+M152+M154+M158+M159+M160+M156+M161+M163+M164</f>
        <v>1630.7</v>
      </c>
      <c r="N146" s="409">
        <f>N148+N149+N150+N152+N154+N158+N159+N160+N156+N161+N163+N164</f>
        <v>0</v>
      </c>
      <c r="O146" s="409">
        <f>O148+O149+O150+O152+O154+O158+O159+O160+O156+O161+O163+O164</f>
        <v>0</v>
      </c>
      <c r="P146" s="409">
        <f t="shared" si="23"/>
        <v>1934548.2999999998</v>
      </c>
      <c r="Q146" s="410"/>
      <c r="R146" s="411"/>
      <c r="S146" s="411"/>
      <c r="T146" s="411"/>
      <c r="U146" s="411"/>
      <c r="V146" s="411"/>
    </row>
    <row r="147" spans="1:22" s="383" customFormat="1" ht="16.5">
      <c r="A147" s="407" t="s">
        <v>528</v>
      </c>
      <c r="B147" s="407"/>
      <c r="C147" s="407"/>
      <c r="D147" s="412" t="s">
        <v>167</v>
      </c>
      <c r="E147" s="409"/>
      <c r="F147" s="409"/>
      <c r="G147" s="409"/>
      <c r="H147" s="409"/>
      <c r="I147" s="409"/>
      <c r="J147" s="409"/>
      <c r="K147" s="409"/>
      <c r="L147" s="409"/>
      <c r="M147" s="409"/>
      <c r="N147" s="409"/>
      <c r="O147" s="409"/>
      <c r="P147" s="409"/>
      <c r="Q147" s="410"/>
      <c r="R147" s="411"/>
      <c r="S147" s="411"/>
      <c r="T147" s="411"/>
      <c r="U147" s="411"/>
      <c r="V147" s="411"/>
    </row>
    <row r="148" spans="1:22" s="383" customFormat="1" ht="16.5">
      <c r="A148" s="322" t="s">
        <v>529</v>
      </c>
      <c r="B148" s="322" t="s">
        <v>387</v>
      </c>
      <c r="C148" s="322" t="s">
        <v>30</v>
      </c>
      <c r="D148" s="323" t="s">
        <v>269</v>
      </c>
      <c r="E148" s="413">
        <v>7035.3</v>
      </c>
      <c r="F148" s="413">
        <f t="shared" si="20"/>
        <v>7035.3</v>
      </c>
      <c r="G148" s="413">
        <v>5102.7</v>
      </c>
      <c r="H148" s="413">
        <v>324</v>
      </c>
      <c r="I148" s="413">
        <v>0</v>
      </c>
      <c r="J148" s="413">
        <v>0</v>
      </c>
      <c r="K148" s="413">
        <f t="shared" si="22"/>
        <v>0</v>
      </c>
      <c r="L148" s="413">
        <v>0</v>
      </c>
      <c r="M148" s="413">
        <v>0</v>
      </c>
      <c r="N148" s="413">
        <v>0</v>
      </c>
      <c r="O148" s="413">
        <v>0</v>
      </c>
      <c r="P148" s="413">
        <f t="shared" si="23"/>
        <v>7035.3</v>
      </c>
      <c r="R148" s="411"/>
      <c r="S148" s="411"/>
      <c r="T148" s="411"/>
      <c r="U148" s="411"/>
      <c r="V148" s="411"/>
    </row>
    <row r="149" spans="1:22" s="383" customFormat="1" ht="16.5">
      <c r="A149" s="322" t="s">
        <v>542</v>
      </c>
      <c r="B149" s="322" t="s">
        <v>197</v>
      </c>
      <c r="C149" s="322" t="s">
        <v>203</v>
      </c>
      <c r="D149" s="323" t="s">
        <v>398</v>
      </c>
      <c r="E149" s="413">
        <f>488907+10000</f>
        <v>498907</v>
      </c>
      <c r="F149" s="413">
        <f t="shared" si="20"/>
        <v>498907</v>
      </c>
      <c r="G149" s="413">
        <v>297053.59999999998</v>
      </c>
      <c r="H149" s="413">
        <v>58372.6</v>
      </c>
      <c r="I149" s="413">
        <v>0</v>
      </c>
      <c r="J149" s="413">
        <v>48850.5</v>
      </c>
      <c r="K149" s="413">
        <f t="shared" si="22"/>
        <v>48850.5</v>
      </c>
      <c r="L149" s="413">
        <v>164.4</v>
      </c>
      <c r="M149" s="413">
        <v>122</v>
      </c>
      <c r="N149" s="413">
        <v>0</v>
      </c>
      <c r="O149" s="413">
        <v>0</v>
      </c>
      <c r="P149" s="413">
        <f t="shared" si="23"/>
        <v>547757.5</v>
      </c>
      <c r="Q149" s="410"/>
      <c r="R149" s="411"/>
      <c r="S149" s="411"/>
      <c r="T149" s="411"/>
      <c r="U149" s="411"/>
      <c r="V149" s="411"/>
    </row>
    <row r="150" spans="1:22" s="383" customFormat="1" ht="59.25" customHeight="1">
      <c r="A150" s="322" t="s">
        <v>543</v>
      </c>
      <c r="B150" s="322" t="s">
        <v>198</v>
      </c>
      <c r="C150" s="322" t="s">
        <v>204</v>
      </c>
      <c r="D150" s="323" t="s">
        <v>439</v>
      </c>
      <c r="E150" s="413">
        <f>1127792.4+81390-36.8</f>
        <v>1209145.5999999999</v>
      </c>
      <c r="F150" s="413">
        <f t="shared" ref="F150:F214" si="51">E150-I150</f>
        <v>1209145.5999999999</v>
      </c>
      <c r="G150" s="413">
        <f>770750.9+66713.1</f>
        <v>837464</v>
      </c>
      <c r="H150" s="413">
        <v>103327.9</v>
      </c>
      <c r="I150" s="413">
        <f>I151</f>
        <v>0</v>
      </c>
      <c r="J150" s="413">
        <v>10762.8</v>
      </c>
      <c r="K150" s="413">
        <f t="shared" ref="K150:K214" si="52">J150-N150</f>
        <v>10762.8</v>
      </c>
      <c r="L150" s="413">
        <v>5031</v>
      </c>
      <c r="M150" s="413">
        <v>1045.2</v>
      </c>
      <c r="N150" s="413">
        <f>N151</f>
        <v>0</v>
      </c>
      <c r="O150" s="413">
        <f>O151</f>
        <v>0</v>
      </c>
      <c r="P150" s="413">
        <f t="shared" ref="P150:P214" si="53">J150+E150</f>
        <v>1219908.3999999999</v>
      </c>
      <c r="Q150" s="410"/>
      <c r="R150" s="411"/>
      <c r="S150" s="411"/>
      <c r="T150" s="411"/>
      <c r="U150" s="411"/>
      <c r="V150" s="411"/>
    </row>
    <row r="151" spans="1:22" s="378" customFormat="1" ht="30">
      <c r="A151" s="371"/>
      <c r="B151" s="371"/>
      <c r="C151" s="371"/>
      <c r="D151" s="372" t="s">
        <v>168</v>
      </c>
      <c r="E151" s="373">
        <f>743391.6-3989.4</f>
        <v>739402.2</v>
      </c>
      <c r="F151" s="373">
        <f t="shared" si="51"/>
        <v>739402.2</v>
      </c>
      <c r="G151" s="373">
        <f>609337.4-3270</f>
        <v>606067.4</v>
      </c>
      <c r="H151" s="373">
        <v>0</v>
      </c>
      <c r="I151" s="373">
        <v>0</v>
      </c>
      <c r="J151" s="373">
        <v>0</v>
      </c>
      <c r="K151" s="373">
        <f t="shared" si="52"/>
        <v>0</v>
      </c>
      <c r="L151" s="373">
        <v>0</v>
      </c>
      <c r="M151" s="373">
        <v>0</v>
      </c>
      <c r="N151" s="373">
        <v>0</v>
      </c>
      <c r="O151" s="373">
        <v>0</v>
      </c>
      <c r="P151" s="373">
        <f t="shared" si="53"/>
        <v>739402.2</v>
      </c>
      <c r="Q151" s="375"/>
      <c r="R151" s="376"/>
      <c r="S151" s="377"/>
      <c r="T151" s="377"/>
      <c r="U151" s="234"/>
      <c r="V151" s="377"/>
    </row>
    <row r="152" spans="1:22" s="383" customFormat="1" ht="30">
      <c r="A152" s="322" t="s">
        <v>544</v>
      </c>
      <c r="B152" s="322" t="s">
        <v>199</v>
      </c>
      <c r="C152" s="322" t="s">
        <v>204</v>
      </c>
      <c r="D152" s="323" t="s">
        <v>284</v>
      </c>
      <c r="E152" s="413">
        <v>2575.9</v>
      </c>
      <c r="F152" s="413">
        <f t="shared" si="51"/>
        <v>2575.9</v>
      </c>
      <c r="G152" s="413">
        <v>2108.9</v>
      </c>
      <c r="H152" s="413">
        <v>0</v>
      </c>
      <c r="I152" s="413">
        <v>0</v>
      </c>
      <c r="J152" s="413">
        <v>0</v>
      </c>
      <c r="K152" s="413">
        <f t="shared" si="52"/>
        <v>0</v>
      </c>
      <c r="L152" s="413">
        <v>0</v>
      </c>
      <c r="M152" s="413">
        <v>0</v>
      </c>
      <c r="N152" s="413">
        <f>N153</f>
        <v>0</v>
      </c>
      <c r="O152" s="413">
        <f>O153</f>
        <v>0</v>
      </c>
      <c r="P152" s="413">
        <f t="shared" si="53"/>
        <v>2575.9</v>
      </c>
      <c r="Q152" s="410"/>
      <c r="R152" s="411"/>
      <c r="S152" s="411"/>
      <c r="T152" s="411"/>
      <c r="U152" s="411"/>
      <c r="V152" s="411"/>
    </row>
    <row r="153" spans="1:22" s="378" customFormat="1" ht="30">
      <c r="A153" s="371"/>
      <c r="B153" s="371"/>
      <c r="C153" s="371"/>
      <c r="D153" s="372" t="s">
        <v>168</v>
      </c>
      <c r="E153" s="373">
        <v>2544.1</v>
      </c>
      <c r="F153" s="373">
        <f t="shared" si="51"/>
        <v>2544.1</v>
      </c>
      <c r="G153" s="373">
        <v>2085.3000000000002</v>
      </c>
      <c r="H153" s="373">
        <v>0</v>
      </c>
      <c r="I153" s="373">
        <v>0</v>
      </c>
      <c r="J153" s="373">
        <v>0</v>
      </c>
      <c r="K153" s="373">
        <f t="shared" si="52"/>
        <v>0</v>
      </c>
      <c r="L153" s="373">
        <v>0</v>
      </c>
      <c r="M153" s="373">
        <v>0</v>
      </c>
      <c r="N153" s="373">
        <v>0</v>
      </c>
      <c r="O153" s="373">
        <v>0</v>
      </c>
      <c r="P153" s="373">
        <f t="shared" si="53"/>
        <v>2544.1</v>
      </c>
      <c r="Q153" s="375"/>
      <c r="R153" s="376"/>
      <c r="S153" s="377"/>
      <c r="T153" s="377"/>
      <c r="U153" s="234"/>
      <c r="V153" s="377"/>
    </row>
    <row r="154" spans="1:22" s="383" customFormat="1" ht="46.5" customHeight="1">
      <c r="A154" s="322" t="s">
        <v>545</v>
      </c>
      <c r="B154" s="322" t="s">
        <v>200</v>
      </c>
      <c r="C154" s="322" t="s">
        <v>205</v>
      </c>
      <c r="D154" s="323" t="s">
        <v>285</v>
      </c>
      <c r="E154" s="413">
        <v>10309.700000000001</v>
      </c>
      <c r="F154" s="413">
        <f t="shared" si="51"/>
        <v>10309.700000000001</v>
      </c>
      <c r="G154" s="413">
        <v>5176</v>
      </c>
      <c r="H154" s="413">
        <v>1994.3</v>
      </c>
      <c r="I154" s="413">
        <f>I155</f>
        <v>0</v>
      </c>
      <c r="J154" s="413">
        <v>107.8</v>
      </c>
      <c r="K154" s="413">
        <f t="shared" si="52"/>
        <v>107.8</v>
      </c>
      <c r="L154" s="413">
        <f>L155</f>
        <v>0</v>
      </c>
      <c r="M154" s="413">
        <v>0</v>
      </c>
      <c r="N154" s="413">
        <f>N155</f>
        <v>0</v>
      </c>
      <c r="O154" s="413">
        <f>O155</f>
        <v>0</v>
      </c>
      <c r="P154" s="413">
        <f t="shared" si="53"/>
        <v>10417.5</v>
      </c>
      <c r="Q154" s="410"/>
      <c r="R154" s="411"/>
      <c r="S154" s="411"/>
      <c r="T154" s="411"/>
      <c r="U154" s="411"/>
      <c r="V154" s="411"/>
    </row>
    <row r="155" spans="1:22" s="378" customFormat="1" ht="30">
      <c r="A155" s="371"/>
      <c r="B155" s="371"/>
      <c r="C155" s="371"/>
      <c r="D155" s="372" t="s">
        <v>168</v>
      </c>
      <c r="E155" s="373">
        <v>3774.9</v>
      </c>
      <c r="F155" s="373">
        <f t="shared" si="51"/>
        <v>3774.9</v>
      </c>
      <c r="G155" s="373">
        <v>3094.2</v>
      </c>
      <c r="H155" s="373">
        <v>0</v>
      </c>
      <c r="I155" s="373">
        <v>0</v>
      </c>
      <c r="J155" s="373">
        <v>0</v>
      </c>
      <c r="K155" s="373">
        <f t="shared" si="52"/>
        <v>0</v>
      </c>
      <c r="L155" s="373">
        <v>0</v>
      </c>
      <c r="M155" s="373">
        <v>0</v>
      </c>
      <c r="N155" s="373">
        <v>0</v>
      </c>
      <c r="O155" s="373">
        <v>0</v>
      </c>
      <c r="P155" s="373">
        <f t="shared" si="53"/>
        <v>3774.9</v>
      </c>
      <c r="Q155" s="375"/>
      <c r="R155" s="376"/>
      <c r="S155" s="377"/>
      <c r="T155" s="377"/>
      <c r="U155" s="234"/>
      <c r="V155" s="377"/>
    </row>
    <row r="156" spans="1:22" s="383" customFormat="1" ht="88.5" customHeight="1">
      <c r="A156" s="322" t="s">
        <v>649</v>
      </c>
      <c r="B156" s="322" t="s">
        <v>56</v>
      </c>
      <c r="C156" s="322" t="s">
        <v>200</v>
      </c>
      <c r="D156" s="323" t="s">
        <v>651</v>
      </c>
      <c r="E156" s="413">
        <f>11317.9</f>
        <v>11317.9</v>
      </c>
      <c r="F156" s="413">
        <f t="shared" si="51"/>
        <v>11317.9</v>
      </c>
      <c r="G156" s="413">
        <v>6033.2</v>
      </c>
      <c r="H156" s="413">
        <v>1887</v>
      </c>
      <c r="I156" s="413">
        <f>I162</f>
        <v>0</v>
      </c>
      <c r="J156" s="413">
        <v>64.900000000000006</v>
      </c>
      <c r="K156" s="413">
        <f t="shared" si="52"/>
        <v>64.900000000000006</v>
      </c>
      <c r="L156" s="413">
        <f>L162</f>
        <v>144</v>
      </c>
      <c r="M156" s="413">
        <f>M162</f>
        <v>0</v>
      </c>
      <c r="N156" s="413">
        <f>N162</f>
        <v>0</v>
      </c>
      <c r="O156" s="413">
        <f>O162</f>
        <v>0</v>
      </c>
      <c r="P156" s="413">
        <f t="shared" si="53"/>
        <v>11382.8</v>
      </c>
      <c r="R156" s="411"/>
      <c r="S156" s="411"/>
      <c r="T156" s="411"/>
      <c r="U156" s="411"/>
      <c r="V156" s="411"/>
    </row>
    <row r="157" spans="1:22" s="378" customFormat="1" ht="30">
      <c r="A157" s="371"/>
      <c r="B157" s="371"/>
      <c r="C157" s="371"/>
      <c r="D157" s="372" t="s">
        <v>168</v>
      </c>
      <c r="E157" s="373">
        <v>3989.4</v>
      </c>
      <c r="F157" s="373">
        <f t="shared" ref="F157" si="54">E157-I157</f>
        <v>3989.4</v>
      </c>
      <c r="G157" s="373">
        <v>3270</v>
      </c>
      <c r="H157" s="373">
        <v>0</v>
      </c>
      <c r="I157" s="373">
        <v>0</v>
      </c>
      <c r="J157" s="373">
        <v>0</v>
      </c>
      <c r="K157" s="373">
        <f t="shared" ref="K157" si="55">J157-N157</f>
        <v>0</v>
      </c>
      <c r="L157" s="373">
        <v>0</v>
      </c>
      <c r="M157" s="373">
        <v>0</v>
      </c>
      <c r="N157" s="373">
        <v>0</v>
      </c>
      <c r="O157" s="373">
        <v>0</v>
      </c>
      <c r="P157" s="373">
        <f t="shared" ref="P157" si="56">J157+E157</f>
        <v>3989.4</v>
      </c>
      <c r="Q157" s="375"/>
      <c r="R157" s="376"/>
      <c r="S157" s="377"/>
      <c r="T157" s="377"/>
      <c r="U157" s="234"/>
      <c r="V157" s="377"/>
    </row>
    <row r="158" spans="1:22" s="383" customFormat="1" ht="33" customHeight="1">
      <c r="A158" s="322" t="s">
        <v>546</v>
      </c>
      <c r="B158" s="322" t="s">
        <v>201</v>
      </c>
      <c r="C158" s="322" t="s">
        <v>206</v>
      </c>
      <c r="D158" s="323" t="s">
        <v>286</v>
      </c>
      <c r="E158" s="413">
        <v>79045.100000000006</v>
      </c>
      <c r="F158" s="413">
        <f t="shared" si="51"/>
        <v>79045.100000000006</v>
      </c>
      <c r="G158" s="413">
        <v>55980</v>
      </c>
      <c r="H158" s="413">
        <v>8015.4</v>
      </c>
      <c r="I158" s="413">
        <v>0</v>
      </c>
      <c r="J158" s="413">
        <v>2884.1</v>
      </c>
      <c r="K158" s="413">
        <f t="shared" si="52"/>
        <v>2884.1</v>
      </c>
      <c r="L158" s="413">
        <v>1137.5</v>
      </c>
      <c r="M158" s="413">
        <v>463.5</v>
      </c>
      <c r="N158" s="413">
        <v>0</v>
      </c>
      <c r="O158" s="413">
        <v>0</v>
      </c>
      <c r="P158" s="413">
        <f t="shared" si="53"/>
        <v>81929.200000000012</v>
      </c>
      <c r="Q158" s="410"/>
      <c r="R158" s="411"/>
      <c r="S158" s="411"/>
      <c r="T158" s="411"/>
      <c r="U158" s="411"/>
      <c r="V158" s="411"/>
    </row>
    <row r="159" spans="1:22" s="383" customFormat="1" ht="30">
      <c r="A159" s="322" t="s">
        <v>547</v>
      </c>
      <c r="B159" s="322" t="s">
        <v>246</v>
      </c>
      <c r="C159" s="322" t="s">
        <v>207</v>
      </c>
      <c r="D159" s="323" t="s">
        <v>441</v>
      </c>
      <c r="E159" s="413">
        <v>7197.8</v>
      </c>
      <c r="F159" s="413">
        <f t="shared" si="51"/>
        <v>7197.8</v>
      </c>
      <c r="G159" s="413">
        <v>5359.6</v>
      </c>
      <c r="H159" s="413">
        <v>279.2</v>
      </c>
      <c r="I159" s="413">
        <v>0</v>
      </c>
      <c r="J159" s="413">
        <v>0</v>
      </c>
      <c r="K159" s="413">
        <f t="shared" si="52"/>
        <v>0</v>
      </c>
      <c r="L159" s="413">
        <v>0</v>
      </c>
      <c r="M159" s="413">
        <v>0</v>
      </c>
      <c r="N159" s="413">
        <v>0</v>
      </c>
      <c r="O159" s="413">
        <v>0</v>
      </c>
      <c r="P159" s="413">
        <f t="shared" si="53"/>
        <v>7197.8</v>
      </c>
      <c r="Q159" s="410"/>
      <c r="R159" s="411"/>
      <c r="S159" s="411"/>
      <c r="T159" s="411"/>
      <c r="U159" s="411"/>
      <c r="V159" s="411"/>
    </row>
    <row r="160" spans="1:22" s="383" customFormat="1" ht="16.5">
      <c r="A160" s="322" t="s">
        <v>548</v>
      </c>
      <c r="B160" s="322" t="s">
        <v>442</v>
      </c>
      <c r="C160" s="322" t="s">
        <v>207</v>
      </c>
      <c r="D160" s="323" t="s">
        <v>526</v>
      </c>
      <c r="E160" s="413">
        <f>14063.2+4886.8+408.8+3739.9</f>
        <v>23098.7</v>
      </c>
      <c r="F160" s="413">
        <f t="shared" si="51"/>
        <v>23098.7</v>
      </c>
      <c r="G160" s="413">
        <f>9950.4+3587.7+311.1</f>
        <v>13849.199999999999</v>
      </c>
      <c r="H160" s="413">
        <f>329.7+124.6+20.2</f>
        <v>474.49999999999994</v>
      </c>
      <c r="I160" s="413">
        <v>0</v>
      </c>
      <c r="J160" s="413">
        <v>20</v>
      </c>
      <c r="K160" s="413">
        <f t="shared" si="52"/>
        <v>20</v>
      </c>
      <c r="L160" s="413">
        <v>14.7</v>
      </c>
      <c r="M160" s="413">
        <v>0</v>
      </c>
      <c r="N160" s="413">
        <v>0</v>
      </c>
      <c r="O160" s="413">
        <v>0</v>
      </c>
      <c r="P160" s="413">
        <f t="shared" si="53"/>
        <v>23118.7</v>
      </c>
      <c r="Q160" s="410"/>
      <c r="R160" s="411"/>
      <c r="S160" s="411"/>
      <c r="T160" s="411"/>
      <c r="U160" s="411"/>
      <c r="V160" s="411"/>
    </row>
    <row r="161" spans="1:23" s="378" customFormat="1" ht="45">
      <c r="A161" s="322" t="s">
        <v>549</v>
      </c>
      <c r="B161" s="322" t="s">
        <v>650</v>
      </c>
      <c r="C161" s="322" t="s">
        <v>200</v>
      </c>
      <c r="D161" s="323" t="s">
        <v>645</v>
      </c>
      <c r="E161" s="413">
        <v>225.3</v>
      </c>
      <c r="F161" s="413">
        <f t="shared" si="51"/>
        <v>225.3</v>
      </c>
      <c r="G161" s="413">
        <v>0</v>
      </c>
      <c r="H161" s="413">
        <v>0</v>
      </c>
      <c r="I161" s="413">
        <v>0</v>
      </c>
      <c r="J161" s="413">
        <v>0</v>
      </c>
      <c r="K161" s="413">
        <f t="shared" si="52"/>
        <v>0</v>
      </c>
      <c r="L161" s="413">
        <v>0</v>
      </c>
      <c r="M161" s="413">
        <v>0</v>
      </c>
      <c r="N161" s="413">
        <v>0</v>
      </c>
      <c r="O161" s="413">
        <v>0</v>
      </c>
      <c r="P161" s="413">
        <f t="shared" si="53"/>
        <v>225.3</v>
      </c>
      <c r="Q161" s="375"/>
      <c r="R161" s="376"/>
      <c r="S161" s="377"/>
      <c r="T161" s="377"/>
      <c r="U161" s="234"/>
      <c r="V161" s="377"/>
    </row>
    <row r="162" spans="1:23" s="434" customFormat="1" ht="15">
      <c r="A162" s="322" t="s">
        <v>550</v>
      </c>
      <c r="B162" s="322" t="s">
        <v>470</v>
      </c>
      <c r="C162" s="322"/>
      <c r="D162" s="551" t="s">
        <v>471</v>
      </c>
      <c r="E162" s="413">
        <f>E163</f>
        <v>22465.3</v>
      </c>
      <c r="F162" s="413">
        <f t="shared" ref="F162:P162" si="57">F163</f>
        <v>22465.3</v>
      </c>
      <c r="G162" s="413">
        <f t="shared" si="57"/>
        <v>15929.8</v>
      </c>
      <c r="H162" s="413">
        <f t="shared" si="57"/>
        <v>911.1</v>
      </c>
      <c r="I162" s="413">
        <f t="shared" si="57"/>
        <v>0</v>
      </c>
      <c r="J162" s="413">
        <f t="shared" si="57"/>
        <v>293.8</v>
      </c>
      <c r="K162" s="413">
        <f t="shared" si="57"/>
        <v>293.8</v>
      </c>
      <c r="L162" s="413">
        <f t="shared" si="57"/>
        <v>144</v>
      </c>
      <c r="M162" s="413">
        <f t="shared" si="57"/>
        <v>0</v>
      </c>
      <c r="N162" s="413">
        <f t="shared" si="57"/>
        <v>0</v>
      </c>
      <c r="O162" s="413">
        <f t="shared" si="57"/>
        <v>0</v>
      </c>
      <c r="P162" s="413">
        <f t="shared" si="57"/>
        <v>22759.1</v>
      </c>
      <c r="Q162" s="427"/>
      <c r="R162" s="428"/>
      <c r="S162" s="433"/>
      <c r="T162" s="433"/>
      <c r="U162" s="234"/>
      <c r="V162" s="433"/>
    </row>
    <row r="163" spans="1:23" s="416" customFormat="1" ht="30" customHeight="1">
      <c r="A163" s="371" t="s">
        <v>551</v>
      </c>
      <c r="B163" s="371" t="s">
        <v>469</v>
      </c>
      <c r="C163" s="371" t="s">
        <v>231</v>
      </c>
      <c r="D163" s="372" t="s">
        <v>287</v>
      </c>
      <c r="E163" s="373">
        <v>22465.3</v>
      </c>
      <c r="F163" s="373">
        <f t="shared" si="51"/>
        <v>22465.3</v>
      </c>
      <c r="G163" s="373">
        <v>15929.8</v>
      </c>
      <c r="H163" s="373">
        <v>911.1</v>
      </c>
      <c r="I163" s="373">
        <v>0</v>
      </c>
      <c r="J163" s="373">
        <v>293.8</v>
      </c>
      <c r="K163" s="373">
        <f t="shared" si="52"/>
        <v>293.8</v>
      </c>
      <c r="L163" s="373">
        <v>144</v>
      </c>
      <c r="M163" s="373">
        <v>0</v>
      </c>
      <c r="N163" s="373">
        <v>0</v>
      </c>
      <c r="O163" s="373">
        <v>0</v>
      </c>
      <c r="P163" s="373">
        <f t="shared" si="53"/>
        <v>22759.1</v>
      </c>
      <c r="R163" s="417"/>
      <c r="S163" s="417"/>
      <c r="T163" s="417"/>
      <c r="U163" s="417"/>
      <c r="V163" s="417"/>
    </row>
    <row r="164" spans="1:23" s="383" customFormat="1" ht="30">
      <c r="A164" s="322" t="s">
        <v>657</v>
      </c>
      <c r="B164" s="322" t="s">
        <v>520</v>
      </c>
      <c r="C164" s="322" t="s">
        <v>243</v>
      </c>
      <c r="D164" s="323" t="s">
        <v>521</v>
      </c>
      <c r="E164" s="413">
        <v>240.8</v>
      </c>
      <c r="F164" s="413">
        <f t="shared" si="51"/>
        <v>240.8</v>
      </c>
      <c r="G164" s="413">
        <v>0</v>
      </c>
      <c r="H164" s="413">
        <v>0</v>
      </c>
      <c r="I164" s="413">
        <v>0</v>
      </c>
      <c r="J164" s="413">
        <v>0</v>
      </c>
      <c r="K164" s="413">
        <f t="shared" si="52"/>
        <v>0</v>
      </c>
      <c r="L164" s="413">
        <v>0</v>
      </c>
      <c r="M164" s="413">
        <v>0</v>
      </c>
      <c r="N164" s="413">
        <v>0</v>
      </c>
      <c r="O164" s="413">
        <v>0</v>
      </c>
      <c r="P164" s="413">
        <f t="shared" si="53"/>
        <v>240.8</v>
      </c>
      <c r="R164" s="411"/>
      <c r="S164" s="411"/>
      <c r="T164" s="411"/>
      <c r="U164" s="411"/>
      <c r="V164" s="411"/>
    </row>
    <row r="165" spans="1:23" s="383" customFormat="1" ht="16.5">
      <c r="A165" s="407" t="s">
        <v>527</v>
      </c>
      <c r="B165" s="407"/>
      <c r="C165" s="407"/>
      <c r="D165" s="408" t="s">
        <v>189</v>
      </c>
      <c r="E165" s="409">
        <f>E167+E168</f>
        <v>315123.10000000003</v>
      </c>
      <c r="F165" s="409">
        <f t="shared" si="51"/>
        <v>315123.10000000003</v>
      </c>
      <c r="G165" s="409">
        <f t="shared" ref="G165:O165" si="58">G167+G168</f>
        <v>172071.80000000002</v>
      </c>
      <c r="H165" s="409">
        <f t="shared" si="58"/>
        <v>30107.3</v>
      </c>
      <c r="I165" s="409">
        <f t="shared" si="58"/>
        <v>0</v>
      </c>
      <c r="J165" s="409">
        <f>J168</f>
        <v>24821.5</v>
      </c>
      <c r="K165" s="409">
        <f t="shared" si="52"/>
        <v>24821.5</v>
      </c>
      <c r="L165" s="409">
        <f t="shared" si="58"/>
        <v>4721.5</v>
      </c>
      <c r="M165" s="409">
        <f t="shared" si="58"/>
        <v>2107.4</v>
      </c>
      <c r="N165" s="409">
        <f t="shared" si="58"/>
        <v>0</v>
      </c>
      <c r="O165" s="409">
        <f t="shared" si="58"/>
        <v>0</v>
      </c>
      <c r="P165" s="409">
        <f t="shared" si="53"/>
        <v>339944.60000000003</v>
      </c>
      <c r="R165" s="411"/>
      <c r="S165" s="411"/>
      <c r="T165" s="411"/>
      <c r="U165" s="411"/>
      <c r="V165" s="411"/>
    </row>
    <row r="166" spans="1:23" s="383" customFormat="1" ht="16.5">
      <c r="A166" s="407" t="s">
        <v>528</v>
      </c>
      <c r="B166" s="407"/>
      <c r="C166" s="407"/>
      <c r="D166" s="412" t="s">
        <v>189</v>
      </c>
      <c r="E166" s="409"/>
      <c r="F166" s="409"/>
      <c r="G166" s="409"/>
      <c r="H166" s="409"/>
      <c r="I166" s="409"/>
      <c r="J166" s="409"/>
      <c r="K166" s="409"/>
      <c r="L166" s="409"/>
      <c r="M166" s="409"/>
      <c r="N166" s="409"/>
      <c r="O166" s="409"/>
      <c r="P166" s="409"/>
      <c r="R166" s="411"/>
      <c r="S166" s="411"/>
      <c r="T166" s="411"/>
      <c r="U166" s="411"/>
      <c r="V166" s="411"/>
    </row>
    <row r="167" spans="1:23" s="383" customFormat="1" ht="16.5">
      <c r="A167" s="322" t="s">
        <v>529</v>
      </c>
      <c r="B167" s="322" t="s">
        <v>387</v>
      </c>
      <c r="C167" s="322" t="s">
        <v>30</v>
      </c>
      <c r="D167" s="551" t="s">
        <v>270</v>
      </c>
      <c r="E167" s="413">
        <v>797.5</v>
      </c>
      <c r="F167" s="413">
        <f t="shared" si="51"/>
        <v>797.5</v>
      </c>
      <c r="G167" s="413">
        <v>600.1</v>
      </c>
      <c r="H167" s="413">
        <v>0</v>
      </c>
      <c r="I167" s="413">
        <v>0</v>
      </c>
      <c r="J167" s="413">
        <v>0</v>
      </c>
      <c r="K167" s="413">
        <f t="shared" si="52"/>
        <v>0</v>
      </c>
      <c r="L167" s="413">
        <v>0</v>
      </c>
      <c r="M167" s="413">
        <v>0</v>
      </c>
      <c r="N167" s="413">
        <v>0</v>
      </c>
      <c r="O167" s="413">
        <v>0</v>
      </c>
      <c r="P167" s="413">
        <f t="shared" si="53"/>
        <v>797.5</v>
      </c>
      <c r="R167" s="411"/>
      <c r="S167" s="411"/>
      <c r="T167" s="411"/>
      <c r="U167" s="411"/>
      <c r="V167" s="411"/>
    </row>
    <row r="168" spans="1:23" s="383" customFormat="1" ht="30">
      <c r="A168" s="322" t="s">
        <v>530</v>
      </c>
      <c r="B168" s="322" t="s">
        <v>397</v>
      </c>
      <c r="C168" s="322" t="s">
        <v>208</v>
      </c>
      <c r="D168" s="323" t="s">
        <v>531</v>
      </c>
      <c r="E168" s="413">
        <f>298254.2+E169-10000</f>
        <v>314325.60000000003</v>
      </c>
      <c r="F168" s="413">
        <f t="shared" si="51"/>
        <v>314325.60000000003</v>
      </c>
      <c r="G168" s="413">
        <f>150101.7+G169</f>
        <v>171471.7</v>
      </c>
      <c r="H168" s="413">
        <v>30107.3</v>
      </c>
      <c r="I168" s="413">
        <v>0</v>
      </c>
      <c r="J168" s="413">
        <v>24821.5</v>
      </c>
      <c r="K168" s="413">
        <f t="shared" si="52"/>
        <v>24821.5</v>
      </c>
      <c r="L168" s="413">
        <v>4721.5</v>
      </c>
      <c r="M168" s="413">
        <v>2107.4</v>
      </c>
      <c r="N168" s="413">
        <v>0</v>
      </c>
      <c r="O168" s="413">
        <v>0</v>
      </c>
      <c r="P168" s="413">
        <f t="shared" si="53"/>
        <v>339147.10000000003</v>
      </c>
      <c r="Q168" s="410"/>
      <c r="R168" s="499"/>
      <c r="S168" s="411"/>
      <c r="T168" s="411"/>
      <c r="U168" s="411"/>
      <c r="V168" s="411"/>
    </row>
    <row r="169" spans="1:23" s="378" customFormat="1" ht="30">
      <c r="A169" s="371"/>
      <c r="B169" s="371"/>
      <c r="C169" s="371"/>
      <c r="D169" s="372" t="s">
        <v>168</v>
      </c>
      <c r="E169" s="373">
        <v>26071.4</v>
      </c>
      <c r="F169" s="373">
        <f t="shared" si="51"/>
        <v>26071.4</v>
      </c>
      <c r="G169" s="373">
        <v>21370</v>
      </c>
      <c r="H169" s="373">
        <v>0</v>
      </c>
      <c r="I169" s="373">
        <v>0</v>
      </c>
      <c r="J169" s="373">
        <v>0</v>
      </c>
      <c r="K169" s="373">
        <f t="shared" si="52"/>
        <v>0</v>
      </c>
      <c r="L169" s="373">
        <v>0</v>
      </c>
      <c r="M169" s="373">
        <v>0</v>
      </c>
      <c r="N169" s="373">
        <v>0</v>
      </c>
      <c r="O169" s="373">
        <v>0</v>
      </c>
      <c r="P169" s="373">
        <f t="shared" si="53"/>
        <v>26071.4</v>
      </c>
      <c r="Q169" s="375"/>
      <c r="R169" s="376"/>
      <c r="S169" s="377"/>
      <c r="T169" s="377"/>
      <c r="U169" s="234"/>
      <c r="V169" s="377"/>
    </row>
    <row r="170" spans="1:23" s="383" customFormat="1" ht="16.5">
      <c r="A170" s="407" t="s">
        <v>784</v>
      </c>
      <c r="B170" s="407"/>
      <c r="C170" s="407"/>
      <c r="D170" s="408" t="s">
        <v>169</v>
      </c>
      <c r="E170" s="409">
        <f>E172+E173+E175+E177+E179+E181+E183</f>
        <v>922024.5</v>
      </c>
      <c r="F170" s="409">
        <f t="shared" si="51"/>
        <v>922024.5</v>
      </c>
      <c r="G170" s="409">
        <f t="shared" ref="G170:O170" si="59">G172+G173+G175+G177+G179+G181+G183</f>
        <v>2496.1</v>
      </c>
      <c r="H170" s="409">
        <f t="shared" si="59"/>
        <v>162</v>
      </c>
      <c r="I170" s="409">
        <f t="shared" si="59"/>
        <v>0</v>
      </c>
      <c r="J170" s="409">
        <f>J173+J175+J177+J179+J183</f>
        <v>24925.8</v>
      </c>
      <c r="K170" s="409">
        <f t="shared" si="52"/>
        <v>22898.7</v>
      </c>
      <c r="L170" s="409">
        <f t="shared" si="59"/>
        <v>0</v>
      </c>
      <c r="M170" s="409">
        <f t="shared" si="59"/>
        <v>0</v>
      </c>
      <c r="N170" s="409">
        <f t="shared" si="59"/>
        <v>2027.1</v>
      </c>
      <c r="O170" s="409">
        <f t="shared" si="59"/>
        <v>0</v>
      </c>
      <c r="P170" s="409">
        <f t="shared" si="53"/>
        <v>946950.3</v>
      </c>
      <c r="Q170" s="410"/>
      <c r="R170" s="411"/>
      <c r="S170" s="411"/>
      <c r="T170" s="411"/>
      <c r="U170" s="411"/>
      <c r="V170" s="411"/>
    </row>
    <row r="171" spans="1:23" s="383" customFormat="1" ht="16.5">
      <c r="A171" s="407" t="s">
        <v>443</v>
      </c>
      <c r="B171" s="407"/>
      <c r="C171" s="407"/>
      <c r="D171" s="412" t="s">
        <v>169</v>
      </c>
      <c r="E171" s="409"/>
      <c r="F171" s="409"/>
      <c r="G171" s="409"/>
      <c r="H171" s="409"/>
      <c r="I171" s="409"/>
      <c r="J171" s="409"/>
      <c r="K171" s="409"/>
      <c r="L171" s="409"/>
      <c r="M171" s="409"/>
      <c r="N171" s="409"/>
      <c r="O171" s="409"/>
      <c r="P171" s="409"/>
      <c r="R171" s="411"/>
      <c r="S171" s="411"/>
      <c r="T171" s="411"/>
      <c r="U171" s="411"/>
      <c r="V171" s="411"/>
    </row>
    <row r="172" spans="1:23" s="383" customFormat="1" ht="16.5">
      <c r="A172" s="322" t="s">
        <v>444</v>
      </c>
      <c r="B172" s="322" t="s">
        <v>387</v>
      </c>
      <c r="C172" s="322" t="s">
        <v>30</v>
      </c>
      <c r="D172" s="551" t="s">
        <v>271</v>
      </c>
      <c r="E172" s="413">
        <v>3368.2</v>
      </c>
      <c r="F172" s="413">
        <f t="shared" si="51"/>
        <v>3368.2</v>
      </c>
      <c r="G172" s="413">
        <v>2496.1</v>
      </c>
      <c r="H172" s="413">
        <v>162</v>
      </c>
      <c r="I172" s="413">
        <v>0</v>
      </c>
      <c r="J172" s="413">
        <v>0</v>
      </c>
      <c r="K172" s="413">
        <f t="shared" si="52"/>
        <v>0</v>
      </c>
      <c r="L172" s="413">
        <v>0</v>
      </c>
      <c r="M172" s="413">
        <v>0</v>
      </c>
      <c r="N172" s="413">
        <f>J172</f>
        <v>0</v>
      </c>
      <c r="O172" s="413">
        <f>N172</f>
        <v>0</v>
      </c>
      <c r="P172" s="413">
        <f t="shared" si="53"/>
        <v>3368.2</v>
      </c>
      <c r="R172" s="411"/>
      <c r="S172" s="411"/>
      <c r="T172" s="411"/>
      <c r="U172" s="411"/>
      <c r="V172" s="411"/>
    </row>
    <row r="173" spans="1:23" s="383" customFormat="1" ht="30">
      <c r="A173" s="322" t="s">
        <v>445</v>
      </c>
      <c r="B173" s="322" t="s">
        <v>202</v>
      </c>
      <c r="C173" s="322" t="s">
        <v>209</v>
      </c>
      <c r="D173" s="323" t="s">
        <v>288</v>
      </c>
      <c r="E173" s="413">
        <f>53334.7+E174</f>
        <v>481501.2</v>
      </c>
      <c r="F173" s="413">
        <f t="shared" si="51"/>
        <v>481501.2</v>
      </c>
      <c r="G173" s="413">
        <v>0</v>
      </c>
      <c r="H173" s="413">
        <v>0</v>
      </c>
      <c r="I173" s="413">
        <v>0</v>
      </c>
      <c r="J173" s="413">
        <v>8924.7999999999993</v>
      </c>
      <c r="K173" s="413">
        <f t="shared" si="52"/>
        <v>8380.2999999999993</v>
      </c>
      <c r="L173" s="413">
        <v>0</v>
      </c>
      <c r="M173" s="413">
        <v>0</v>
      </c>
      <c r="N173" s="413">
        <v>544.5</v>
      </c>
      <c r="O173" s="413">
        <f>O174</f>
        <v>0</v>
      </c>
      <c r="P173" s="413">
        <f t="shared" si="53"/>
        <v>490426</v>
      </c>
      <c r="R173" s="411"/>
      <c r="S173" s="411"/>
      <c r="T173" s="411"/>
      <c r="U173" s="411"/>
      <c r="V173" s="411"/>
    </row>
    <row r="174" spans="1:23" s="508" customFormat="1" ht="33" customHeight="1">
      <c r="A174" s="500"/>
      <c r="B174" s="500"/>
      <c r="C174" s="500"/>
      <c r="D174" s="501" t="s">
        <v>170</v>
      </c>
      <c r="E174" s="502">
        <v>428166.5</v>
      </c>
      <c r="F174" s="502">
        <f t="shared" si="51"/>
        <v>428166.5</v>
      </c>
      <c r="G174" s="413">
        <v>0</v>
      </c>
      <c r="H174" s="413">
        <v>0</v>
      </c>
      <c r="I174" s="413">
        <v>0</v>
      </c>
      <c r="J174" s="502">
        <v>0</v>
      </c>
      <c r="K174" s="502">
        <f t="shared" si="52"/>
        <v>0</v>
      </c>
      <c r="L174" s="502">
        <v>0</v>
      </c>
      <c r="M174" s="502">
        <v>0</v>
      </c>
      <c r="N174" s="502">
        <v>0</v>
      </c>
      <c r="O174" s="502">
        <v>0</v>
      </c>
      <c r="P174" s="502">
        <f t="shared" si="53"/>
        <v>428166.5</v>
      </c>
      <c r="Q174" s="503"/>
      <c r="R174" s="504"/>
      <c r="S174" s="505"/>
      <c r="T174" s="506"/>
      <c r="U174" s="234"/>
      <c r="V174" s="506"/>
      <c r="W174" s="507"/>
    </row>
    <row r="175" spans="1:23" s="383" customFormat="1" ht="30">
      <c r="A175" s="322" t="s">
        <v>447</v>
      </c>
      <c r="B175" s="322" t="s">
        <v>446</v>
      </c>
      <c r="C175" s="322" t="s">
        <v>210</v>
      </c>
      <c r="D175" s="323" t="s">
        <v>289</v>
      </c>
      <c r="E175" s="413">
        <f>1793.1+E176</f>
        <v>18925.199999999997</v>
      </c>
      <c r="F175" s="413">
        <f t="shared" si="51"/>
        <v>18925.199999999997</v>
      </c>
      <c r="G175" s="413">
        <v>0</v>
      </c>
      <c r="H175" s="413">
        <v>0</v>
      </c>
      <c r="I175" s="413">
        <v>0</v>
      </c>
      <c r="J175" s="413">
        <v>242</v>
      </c>
      <c r="K175" s="413">
        <f t="shared" si="52"/>
        <v>242</v>
      </c>
      <c r="L175" s="413">
        <v>0</v>
      </c>
      <c r="M175" s="413">
        <v>0</v>
      </c>
      <c r="N175" s="413"/>
      <c r="O175" s="413">
        <f>O176</f>
        <v>0</v>
      </c>
      <c r="P175" s="413">
        <f t="shared" si="53"/>
        <v>19167.199999999997</v>
      </c>
      <c r="R175" s="411"/>
      <c r="S175" s="411"/>
      <c r="T175" s="411"/>
      <c r="U175" s="411"/>
      <c r="V175" s="411"/>
    </row>
    <row r="176" spans="1:23" s="508" customFormat="1" ht="30">
      <c r="A176" s="500"/>
      <c r="B176" s="500"/>
      <c r="C176" s="500"/>
      <c r="D176" s="501" t="s">
        <v>170</v>
      </c>
      <c r="E176" s="502">
        <v>17132.099999999999</v>
      </c>
      <c r="F176" s="502">
        <f t="shared" si="51"/>
        <v>17132.099999999999</v>
      </c>
      <c r="G176" s="413">
        <v>0</v>
      </c>
      <c r="H176" s="413">
        <v>0</v>
      </c>
      <c r="I176" s="413">
        <v>0</v>
      </c>
      <c r="J176" s="502">
        <v>0</v>
      </c>
      <c r="K176" s="502">
        <f t="shared" si="52"/>
        <v>0</v>
      </c>
      <c r="L176" s="502">
        <v>0</v>
      </c>
      <c r="M176" s="502">
        <v>0</v>
      </c>
      <c r="N176" s="502">
        <v>0</v>
      </c>
      <c r="O176" s="502">
        <v>0</v>
      </c>
      <c r="P176" s="502">
        <f t="shared" si="53"/>
        <v>17132.099999999999</v>
      </c>
      <c r="Q176" s="503"/>
      <c r="R176" s="504"/>
      <c r="S176" s="505"/>
      <c r="T176" s="506"/>
      <c r="U176" s="234"/>
      <c r="V176" s="506"/>
      <c r="W176" s="507"/>
    </row>
    <row r="177" spans="1:16384" s="383" customFormat="1" ht="16.5">
      <c r="A177" s="322" t="s">
        <v>448</v>
      </c>
      <c r="B177" s="322" t="s">
        <v>449</v>
      </c>
      <c r="C177" s="322" t="s">
        <v>211</v>
      </c>
      <c r="D177" s="323" t="s">
        <v>290</v>
      </c>
      <c r="E177" s="413">
        <f>12054.5+E178</f>
        <v>197077.4</v>
      </c>
      <c r="F177" s="413">
        <f t="shared" si="51"/>
        <v>197077.4</v>
      </c>
      <c r="G177" s="413">
        <v>0</v>
      </c>
      <c r="H177" s="413">
        <v>0</v>
      </c>
      <c r="I177" s="413">
        <v>0</v>
      </c>
      <c r="J177" s="413">
        <v>3190.6</v>
      </c>
      <c r="K177" s="413">
        <f t="shared" si="52"/>
        <v>2758</v>
      </c>
      <c r="L177" s="413">
        <v>0</v>
      </c>
      <c r="M177" s="413">
        <v>0</v>
      </c>
      <c r="N177" s="413">
        <v>432.6</v>
      </c>
      <c r="O177" s="413">
        <f>O178</f>
        <v>0</v>
      </c>
      <c r="P177" s="413">
        <f t="shared" si="53"/>
        <v>200268</v>
      </c>
      <c r="R177" s="411"/>
      <c r="S177" s="411"/>
      <c r="T177" s="411"/>
      <c r="U177" s="411"/>
      <c r="V177" s="411"/>
    </row>
    <row r="178" spans="1:16384" s="508" customFormat="1" ht="30">
      <c r="A178" s="500"/>
      <c r="B178" s="500"/>
      <c r="C178" s="500"/>
      <c r="D178" s="501" t="s">
        <v>170</v>
      </c>
      <c r="E178" s="373">
        <v>185022.9</v>
      </c>
      <c r="F178" s="373">
        <f t="shared" si="51"/>
        <v>185022.9</v>
      </c>
      <c r="G178" s="413">
        <v>0</v>
      </c>
      <c r="H178" s="413">
        <v>0</v>
      </c>
      <c r="I178" s="413">
        <v>0</v>
      </c>
      <c r="J178" s="502">
        <v>0</v>
      </c>
      <c r="K178" s="373">
        <f t="shared" si="52"/>
        <v>0</v>
      </c>
      <c r="L178" s="502">
        <v>0</v>
      </c>
      <c r="M178" s="502">
        <v>0</v>
      </c>
      <c r="N178" s="502">
        <v>0</v>
      </c>
      <c r="O178" s="502">
        <v>0</v>
      </c>
      <c r="P178" s="373">
        <f t="shared" si="53"/>
        <v>185022.9</v>
      </c>
      <c r="Q178" s="503"/>
      <c r="R178" s="504"/>
      <c r="S178" s="505"/>
      <c r="T178" s="506"/>
      <c r="U178" s="234"/>
      <c r="V178" s="506"/>
      <c r="W178" s="507"/>
    </row>
    <row r="179" spans="1:16384" s="383" customFormat="1" ht="16.5">
      <c r="A179" s="322" t="s">
        <v>452</v>
      </c>
      <c r="B179" s="322" t="s">
        <v>453</v>
      </c>
      <c r="C179" s="322" t="s">
        <v>212</v>
      </c>
      <c r="D179" s="323" t="s">
        <v>741</v>
      </c>
      <c r="E179" s="413">
        <f>E180</f>
        <v>0</v>
      </c>
      <c r="F179" s="413">
        <f>F180</f>
        <v>0</v>
      </c>
      <c r="G179" s="413">
        <v>0</v>
      </c>
      <c r="H179" s="413">
        <v>0</v>
      </c>
      <c r="I179" s="413">
        <v>0</v>
      </c>
      <c r="J179" s="413">
        <v>11568.4</v>
      </c>
      <c r="K179" s="413">
        <f t="shared" si="52"/>
        <v>11518.4</v>
      </c>
      <c r="L179" s="413">
        <v>0</v>
      </c>
      <c r="M179" s="413">
        <v>0</v>
      </c>
      <c r="N179" s="413">
        <v>50</v>
      </c>
      <c r="O179" s="413">
        <f>O180</f>
        <v>0</v>
      </c>
      <c r="P179" s="413">
        <f t="shared" si="53"/>
        <v>11568.4</v>
      </c>
      <c r="R179" s="411"/>
      <c r="S179" s="411"/>
      <c r="T179" s="411"/>
      <c r="U179" s="411"/>
      <c r="V179" s="411"/>
    </row>
    <row r="180" spans="1:16384" s="508" customFormat="1" ht="33" customHeight="1">
      <c r="A180" s="500"/>
      <c r="B180" s="500"/>
      <c r="C180" s="500"/>
      <c r="D180" s="501" t="s">
        <v>170</v>
      </c>
      <c r="E180" s="502">
        <v>0</v>
      </c>
      <c r="F180" s="502">
        <v>0</v>
      </c>
      <c r="G180" s="413">
        <v>0</v>
      </c>
      <c r="H180" s="413">
        <v>0</v>
      </c>
      <c r="I180" s="413">
        <v>0</v>
      </c>
      <c r="J180" s="502">
        <v>0</v>
      </c>
      <c r="K180" s="502">
        <f t="shared" si="52"/>
        <v>0</v>
      </c>
      <c r="L180" s="502">
        <v>0</v>
      </c>
      <c r="M180" s="502">
        <v>0</v>
      </c>
      <c r="N180" s="502">
        <v>0</v>
      </c>
      <c r="O180" s="502">
        <v>0</v>
      </c>
      <c r="P180" s="502">
        <f t="shared" si="53"/>
        <v>0</v>
      </c>
      <c r="Q180" s="503"/>
      <c r="R180" s="504"/>
      <c r="S180" s="505"/>
      <c r="T180" s="506"/>
      <c r="U180" s="234"/>
      <c r="V180" s="506"/>
      <c r="W180" s="507"/>
    </row>
    <row r="181" spans="1:16384" s="383" customFormat="1" ht="30">
      <c r="A181" s="322" t="s">
        <v>450</v>
      </c>
      <c r="B181" s="322" t="s">
        <v>451</v>
      </c>
      <c r="C181" s="322" t="s">
        <v>213</v>
      </c>
      <c r="D181" s="323" t="s">
        <v>454</v>
      </c>
      <c r="E181" s="413">
        <f>215000+E182</f>
        <v>221152.5</v>
      </c>
      <c r="F181" s="413">
        <f t="shared" si="51"/>
        <v>221152.5</v>
      </c>
      <c r="G181" s="413">
        <v>0</v>
      </c>
      <c r="H181" s="413">
        <v>0</v>
      </c>
      <c r="I181" s="413">
        <v>0</v>
      </c>
      <c r="J181" s="413">
        <v>0</v>
      </c>
      <c r="K181" s="413">
        <f t="shared" si="52"/>
        <v>0</v>
      </c>
      <c r="L181" s="413">
        <f>L182</f>
        <v>0</v>
      </c>
      <c r="M181" s="413">
        <f>M182</f>
        <v>0</v>
      </c>
      <c r="N181" s="413">
        <f>N182</f>
        <v>0</v>
      </c>
      <c r="O181" s="413">
        <f>O182</f>
        <v>0</v>
      </c>
      <c r="P181" s="413">
        <f t="shared" si="53"/>
        <v>221152.5</v>
      </c>
      <c r="R181" s="411"/>
      <c r="S181" s="411"/>
      <c r="T181" s="411"/>
      <c r="U181" s="411"/>
      <c r="V181" s="411"/>
    </row>
    <row r="182" spans="1:16384" s="508" customFormat="1" ht="33.75" customHeight="1">
      <c r="A182" s="500"/>
      <c r="B182" s="500"/>
      <c r="C182" s="500"/>
      <c r="D182" s="501" t="s">
        <v>170</v>
      </c>
      <c r="E182" s="502">
        <v>6152.5</v>
      </c>
      <c r="F182" s="502">
        <f t="shared" si="51"/>
        <v>6152.5</v>
      </c>
      <c r="G182" s="413">
        <v>0</v>
      </c>
      <c r="H182" s="413">
        <v>0</v>
      </c>
      <c r="I182" s="413">
        <v>0</v>
      </c>
      <c r="J182" s="502">
        <v>0</v>
      </c>
      <c r="K182" s="502">
        <f t="shared" si="52"/>
        <v>0</v>
      </c>
      <c r="L182" s="502">
        <v>0</v>
      </c>
      <c r="M182" s="502">
        <v>0</v>
      </c>
      <c r="N182" s="502">
        <v>0</v>
      </c>
      <c r="O182" s="502">
        <v>0</v>
      </c>
      <c r="P182" s="502">
        <f t="shared" si="53"/>
        <v>6152.5</v>
      </c>
      <c r="Q182" s="503"/>
      <c r="R182" s="504"/>
      <c r="S182" s="505"/>
      <c r="T182" s="506"/>
      <c r="U182" s="234"/>
      <c r="V182" s="506"/>
      <c r="W182" s="507"/>
    </row>
    <row r="183" spans="1:16384" s="383" customFormat="1" ht="16.5">
      <c r="A183" s="322" t="s">
        <v>699</v>
      </c>
      <c r="B183" s="322" t="s">
        <v>697</v>
      </c>
      <c r="C183" s="322" t="s">
        <v>243</v>
      </c>
      <c r="D183" s="551" t="s">
        <v>698</v>
      </c>
      <c r="E183" s="413">
        <v>0</v>
      </c>
      <c r="F183" s="413">
        <f t="shared" si="51"/>
        <v>0</v>
      </c>
      <c r="G183" s="413">
        <v>0</v>
      </c>
      <c r="H183" s="413">
        <v>0</v>
      </c>
      <c r="I183" s="413">
        <v>0</v>
      </c>
      <c r="J183" s="413">
        <v>1000</v>
      </c>
      <c r="K183" s="413">
        <f t="shared" si="52"/>
        <v>0</v>
      </c>
      <c r="L183" s="413">
        <v>0</v>
      </c>
      <c r="M183" s="413">
        <v>0</v>
      </c>
      <c r="N183" s="413">
        <v>1000</v>
      </c>
      <c r="O183" s="413">
        <v>0</v>
      </c>
      <c r="P183" s="413">
        <f t="shared" si="53"/>
        <v>1000</v>
      </c>
      <c r="R183" s="411"/>
      <c r="S183" s="411"/>
      <c r="T183" s="411"/>
      <c r="U183" s="411"/>
      <c r="V183" s="411"/>
    </row>
    <row r="184" spans="1:16384" s="383" customFormat="1" ht="16.5">
      <c r="A184" s="407" t="s">
        <v>364</v>
      </c>
      <c r="B184" s="407"/>
      <c r="C184" s="407"/>
      <c r="D184" s="408" t="s">
        <v>188</v>
      </c>
      <c r="E184" s="409">
        <f>E186+E188+E189+E190+E192+E193+E195+E197</f>
        <v>54957.600000000006</v>
      </c>
      <c r="F184" s="409">
        <f t="shared" si="51"/>
        <v>54957.600000000006</v>
      </c>
      <c r="G184" s="409">
        <f t="shared" ref="G184:O184" si="60">G186+G188+G189+G190+G192+G193+G195+G197</f>
        <v>10049</v>
      </c>
      <c r="H184" s="409">
        <f t="shared" si="60"/>
        <v>647.79999999999995</v>
      </c>
      <c r="I184" s="409">
        <f t="shared" si="60"/>
        <v>0</v>
      </c>
      <c r="J184" s="409">
        <f t="shared" si="60"/>
        <v>0</v>
      </c>
      <c r="K184" s="409">
        <f t="shared" si="52"/>
        <v>0</v>
      </c>
      <c r="L184" s="409">
        <f t="shared" si="60"/>
        <v>0</v>
      </c>
      <c r="M184" s="409">
        <f t="shared" si="60"/>
        <v>0</v>
      </c>
      <c r="N184" s="409">
        <f t="shared" si="60"/>
        <v>0</v>
      </c>
      <c r="O184" s="409">
        <f t="shared" si="60"/>
        <v>0</v>
      </c>
      <c r="P184" s="409">
        <f t="shared" si="53"/>
        <v>54957.600000000006</v>
      </c>
      <c r="R184" s="411"/>
      <c r="S184" s="411"/>
      <c r="T184" s="411"/>
      <c r="U184" s="411"/>
      <c r="V184" s="411"/>
    </row>
    <row r="185" spans="1:16384" s="383" customFormat="1" ht="16.5">
      <c r="A185" s="407" t="s">
        <v>365</v>
      </c>
      <c r="B185" s="407"/>
      <c r="C185" s="407"/>
      <c r="D185" s="412" t="s">
        <v>188</v>
      </c>
      <c r="E185" s="409"/>
      <c r="F185" s="409"/>
      <c r="G185" s="409"/>
      <c r="H185" s="409"/>
      <c r="I185" s="409"/>
      <c r="J185" s="409"/>
      <c r="K185" s="409"/>
      <c r="L185" s="409"/>
      <c r="M185" s="409"/>
      <c r="N185" s="409"/>
      <c r="O185" s="409"/>
      <c r="P185" s="409"/>
      <c r="R185" s="411"/>
      <c r="S185" s="411"/>
      <c r="T185" s="411"/>
      <c r="U185" s="411"/>
      <c r="V185" s="411"/>
    </row>
    <row r="186" spans="1:16384" s="383" customFormat="1" ht="30">
      <c r="A186" s="322" t="s">
        <v>393</v>
      </c>
      <c r="B186" s="322" t="s">
        <v>387</v>
      </c>
      <c r="C186" s="322" t="s">
        <v>30</v>
      </c>
      <c r="D186" s="323" t="s">
        <v>273</v>
      </c>
      <c r="E186" s="413">
        <v>3022.6</v>
      </c>
      <c r="F186" s="413">
        <f t="shared" si="51"/>
        <v>3022.6</v>
      </c>
      <c r="G186" s="413">
        <v>2242.3000000000002</v>
      </c>
      <c r="H186" s="413">
        <v>0</v>
      </c>
      <c r="I186" s="413">
        <v>0</v>
      </c>
      <c r="J186" s="413">
        <v>0</v>
      </c>
      <c r="K186" s="413">
        <f t="shared" si="52"/>
        <v>0</v>
      </c>
      <c r="L186" s="413">
        <v>0</v>
      </c>
      <c r="M186" s="413">
        <v>0</v>
      </c>
      <c r="N186" s="413">
        <f>J186</f>
        <v>0</v>
      </c>
      <c r="O186" s="413">
        <f>N186</f>
        <v>0</v>
      </c>
      <c r="P186" s="413">
        <f t="shared" si="53"/>
        <v>3022.6</v>
      </c>
      <c r="R186" s="411"/>
      <c r="S186" s="411"/>
      <c r="T186" s="411"/>
      <c r="U186" s="411"/>
      <c r="V186" s="411"/>
    </row>
    <row r="187" spans="1:16384" s="20" customFormat="1" ht="15">
      <c r="A187" s="322" t="s">
        <v>799</v>
      </c>
      <c r="B187" s="322" t="s">
        <v>430</v>
      </c>
      <c r="C187" s="322"/>
      <c r="D187" s="551" t="s">
        <v>431</v>
      </c>
      <c r="E187" s="413">
        <f>E188+E189+E190</f>
        <v>11351.3</v>
      </c>
      <c r="F187" s="413">
        <f t="shared" ref="F187:P187" si="61">F188+F189+F190</f>
        <v>11351.3</v>
      </c>
      <c r="G187" s="413">
        <f t="shared" si="61"/>
        <v>5308.2</v>
      </c>
      <c r="H187" s="413">
        <f t="shared" si="61"/>
        <v>616.5</v>
      </c>
      <c r="I187" s="413">
        <f t="shared" si="61"/>
        <v>0</v>
      </c>
      <c r="J187" s="413">
        <f t="shared" si="61"/>
        <v>0</v>
      </c>
      <c r="K187" s="413">
        <f t="shared" si="61"/>
        <v>0</v>
      </c>
      <c r="L187" s="413">
        <f t="shared" si="61"/>
        <v>0</v>
      </c>
      <c r="M187" s="413">
        <f t="shared" si="61"/>
        <v>0</v>
      </c>
      <c r="N187" s="413">
        <f t="shared" si="61"/>
        <v>0</v>
      </c>
      <c r="O187" s="413">
        <f t="shared" si="61"/>
        <v>0</v>
      </c>
      <c r="P187" s="413">
        <f t="shared" si="61"/>
        <v>11351.3</v>
      </c>
      <c r="Q187" s="427"/>
      <c r="R187" s="428"/>
      <c r="S187" s="433"/>
      <c r="T187" s="433"/>
      <c r="U187" s="234"/>
      <c r="V187" s="490"/>
    </row>
    <row r="188" spans="1:16384" s="247" customFormat="1" ht="15">
      <c r="A188" s="371" t="s">
        <v>432</v>
      </c>
      <c r="B188" s="371" t="s">
        <v>217</v>
      </c>
      <c r="C188" s="371" t="s">
        <v>200</v>
      </c>
      <c r="D188" s="555" t="s">
        <v>433</v>
      </c>
      <c r="E188" s="373">
        <v>8529.7999999999993</v>
      </c>
      <c r="F188" s="373">
        <f t="shared" si="51"/>
        <v>8529.7999999999993</v>
      </c>
      <c r="G188" s="373">
        <v>5308.2</v>
      </c>
      <c r="H188" s="373">
        <f>338.2+13.3+169.2+95.8</f>
        <v>616.5</v>
      </c>
      <c r="I188" s="373">
        <v>0</v>
      </c>
      <c r="J188" s="373">
        <v>0</v>
      </c>
      <c r="K188" s="373">
        <f t="shared" si="52"/>
        <v>0</v>
      </c>
      <c r="L188" s="373">
        <v>0</v>
      </c>
      <c r="M188" s="373">
        <v>0</v>
      </c>
      <c r="N188" s="373">
        <v>0</v>
      </c>
      <c r="O188" s="373">
        <v>0</v>
      </c>
      <c r="P188" s="373">
        <f t="shared" si="53"/>
        <v>8529.7999999999993</v>
      </c>
      <c r="Q188" s="509"/>
      <c r="R188" s="420"/>
      <c r="S188" s="420"/>
      <c r="T188" s="415"/>
      <c r="U188" s="421"/>
      <c r="V188" s="421"/>
      <c r="W188" s="422"/>
      <c r="X188" s="374"/>
      <c r="Y188" s="374"/>
      <c r="Z188" s="374"/>
      <c r="AA188" s="373"/>
      <c r="AB188" s="374"/>
      <c r="AC188" s="374"/>
      <c r="AD188" s="374"/>
      <c r="AE188" s="374"/>
      <c r="AF188" s="373"/>
      <c r="AG188" s="371"/>
      <c r="AH188" s="371"/>
      <c r="AI188" s="371"/>
      <c r="AJ188" s="372"/>
      <c r="AK188" s="373"/>
      <c r="AL188" s="373"/>
      <c r="AM188" s="373"/>
      <c r="AN188" s="374"/>
      <c r="AO188" s="374"/>
      <c r="AP188" s="374"/>
      <c r="AQ188" s="373"/>
      <c r="AR188" s="374"/>
      <c r="AS188" s="374"/>
      <c r="AT188" s="374"/>
      <c r="AU188" s="374"/>
      <c r="AV188" s="373"/>
      <c r="AW188" s="371"/>
      <c r="AX188" s="371"/>
      <c r="AY188" s="371"/>
      <c r="AZ188" s="372"/>
      <c r="BA188" s="373"/>
      <c r="BB188" s="373"/>
      <c r="BC188" s="373"/>
      <c r="BD188" s="374"/>
      <c r="BE188" s="374"/>
      <c r="BF188" s="374"/>
      <c r="BG188" s="373"/>
      <c r="BH188" s="374"/>
      <c r="BI188" s="374"/>
      <c r="BJ188" s="374"/>
      <c r="BK188" s="374"/>
      <c r="BL188" s="373"/>
      <c r="BM188" s="371"/>
      <c r="BN188" s="371"/>
      <c r="BO188" s="371"/>
      <c r="BP188" s="372"/>
      <c r="BQ188" s="373"/>
      <c r="BR188" s="373"/>
      <c r="BS188" s="373"/>
      <c r="BT188" s="374"/>
      <c r="BU188" s="374"/>
      <c r="BV188" s="374"/>
      <c r="BW188" s="373"/>
      <c r="BX188" s="374"/>
      <c r="BY188" s="374"/>
      <c r="BZ188" s="374"/>
      <c r="CA188" s="374"/>
      <c r="CB188" s="373"/>
      <c r="CC188" s="371"/>
      <c r="CD188" s="371"/>
      <c r="CE188" s="371"/>
      <c r="CF188" s="372"/>
      <c r="CG188" s="373"/>
      <c r="CH188" s="373"/>
      <c r="CI188" s="373"/>
      <c r="CJ188" s="374"/>
      <c r="CK188" s="374"/>
      <c r="CL188" s="374"/>
      <c r="CM188" s="373"/>
      <c r="CN188" s="374"/>
      <c r="CO188" s="374"/>
      <c r="CP188" s="374"/>
      <c r="CQ188" s="374"/>
      <c r="CR188" s="373"/>
      <c r="CS188" s="371"/>
      <c r="CT188" s="371"/>
      <c r="CU188" s="371"/>
      <c r="CV188" s="372"/>
      <c r="CW188" s="373"/>
      <c r="CX188" s="373"/>
      <c r="CY188" s="373"/>
      <c r="CZ188" s="374"/>
      <c r="DA188" s="374"/>
      <c r="DB188" s="374"/>
      <c r="DC188" s="373"/>
      <c r="DD188" s="374"/>
      <c r="DE188" s="374"/>
      <c r="DF188" s="374"/>
      <c r="DG188" s="374"/>
      <c r="DH188" s="373"/>
      <c r="DI188" s="371"/>
      <c r="DJ188" s="371"/>
      <c r="DK188" s="371"/>
      <c r="DL188" s="372"/>
      <c r="DM188" s="373"/>
      <c r="DN188" s="373"/>
      <c r="DO188" s="373"/>
      <c r="DP188" s="374"/>
      <c r="DQ188" s="374"/>
      <c r="DR188" s="374"/>
      <c r="DS188" s="373"/>
      <c r="DT188" s="374"/>
      <c r="DU188" s="374"/>
      <c r="DV188" s="374"/>
      <c r="DW188" s="374"/>
      <c r="DX188" s="373"/>
      <c r="DY188" s="371"/>
      <c r="DZ188" s="371"/>
      <c r="EA188" s="371"/>
      <c r="EB188" s="372"/>
      <c r="EC188" s="373"/>
      <c r="ED188" s="373"/>
      <c r="EE188" s="373"/>
      <c r="EF188" s="374"/>
      <c r="EG188" s="374"/>
      <c r="EH188" s="374"/>
      <c r="EI188" s="373"/>
      <c r="EJ188" s="374"/>
      <c r="EK188" s="374"/>
      <c r="EL188" s="374"/>
      <c r="EM188" s="374"/>
      <c r="EN188" s="373"/>
      <c r="EO188" s="371"/>
      <c r="EP188" s="371"/>
      <c r="EQ188" s="371"/>
      <c r="ER188" s="372"/>
      <c r="ES188" s="373"/>
      <c r="ET188" s="373"/>
      <c r="EU188" s="373"/>
      <c r="EV188" s="374"/>
      <c r="EW188" s="374"/>
      <c r="EX188" s="374"/>
      <c r="EY188" s="373"/>
      <c r="EZ188" s="374"/>
      <c r="FA188" s="374"/>
      <c r="FB188" s="374"/>
      <c r="FC188" s="374"/>
      <c r="FD188" s="373"/>
      <c r="FE188" s="371"/>
      <c r="FF188" s="371"/>
      <c r="FG188" s="371"/>
      <c r="FH188" s="372"/>
      <c r="FI188" s="373"/>
      <c r="FJ188" s="373"/>
      <c r="FK188" s="373"/>
      <c r="FL188" s="374"/>
      <c r="FM188" s="374"/>
      <c r="FN188" s="374"/>
      <c r="FO188" s="373"/>
      <c r="FP188" s="374"/>
      <c r="FQ188" s="374"/>
      <c r="FR188" s="374"/>
      <c r="FS188" s="374"/>
      <c r="FT188" s="373"/>
      <c r="FU188" s="371"/>
      <c r="FV188" s="371"/>
      <c r="FW188" s="371"/>
      <c r="FX188" s="372"/>
      <c r="FY188" s="373"/>
      <c r="FZ188" s="373"/>
      <c r="GA188" s="373"/>
      <c r="GB188" s="374"/>
      <c r="GC188" s="374"/>
      <c r="GD188" s="374"/>
      <c r="GE188" s="373"/>
      <c r="GF188" s="374"/>
      <c r="GG188" s="374"/>
      <c r="GH188" s="374"/>
      <c r="GI188" s="374"/>
      <c r="GJ188" s="373"/>
      <c r="GK188" s="371"/>
      <c r="GL188" s="371"/>
      <c r="GM188" s="371"/>
      <c r="GN188" s="372"/>
      <c r="GO188" s="373"/>
      <c r="GP188" s="373"/>
      <c r="GQ188" s="373"/>
      <c r="GR188" s="374"/>
      <c r="GS188" s="374"/>
      <c r="GT188" s="374"/>
      <c r="GU188" s="373"/>
      <c r="GV188" s="374"/>
      <c r="GW188" s="374"/>
      <c r="GX188" s="374"/>
      <c r="GY188" s="374"/>
      <c r="GZ188" s="373"/>
      <c r="HA188" s="371"/>
      <c r="HB188" s="371"/>
      <c r="HC188" s="371"/>
      <c r="HD188" s="372"/>
      <c r="HE188" s="373"/>
      <c r="HF188" s="373"/>
      <c r="HG188" s="373"/>
      <c r="HH188" s="374"/>
      <c r="HI188" s="374"/>
      <c r="HJ188" s="374"/>
      <c r="HK188" s="373"/>
      <c r="HL188" s="374"/>
      <c r="HM188" s="374"/>
      <c r="HN188" s="374"/>
      <c r="HO188" s="374"/>
      <c r="HP188" s="373"/>
      <c r="HQ188" s="371"/>
      <c r="HR188" s="371"/>
      <c r="HS188" s="371"/>
      <c r="HT188" s="372"/>
      <c r="HU188" s="373"/>
      <c r="HV188" s="373"/>
      <c r="HW188" s="373"/>
      <c r="HX188" s="374"/>
      <c r="HY188" s="374"/>
      <c r="HZ188" s="374"/>
      <c r="IA188" s="373"/>
      <c r="IB188" s="374"/>
      <c r="IC188" s="374"/>
      <c r="ID188" s="374"/>
      <c r="IE188" s="374"/>
      <c r="IF188" s="373"/>
      <c r="IG188" s="371"/>
      <c r="IH188" s="371"/>
      <c r="II188" s="371"/>
      <c r="IJ188" s="372"/>
      <c r="IK188" s="373"/>
      <c r="IL188" s="373"/>
      <c r="IM188" s="373"/>
      <c r="IN188" s="374"/>
      <c r="IO188" s="374"/>
      <c r="IP188" s="374"/>
      <c r="IQ188" s="373"/>
      <c r="IR188" s="374"/>
      <c r="IS188" s="374"/>
      <c r="IT188" s="374"/>
      <c r="IU188" s="374"/>
      <c r="IV188" s="373"/>
      <c r="IW188" s="371"/>
      <c r="IX188" s="371"/>
      <c r="IY188" s="371"/>
      <c r="IZ188" s="372"/>
      <c r="JA188" s="373"/>
      <c r="JB188" s="373"/>
      <c r="JC188" s="373"/>
      <c r="JD188" s="374"/>
      <c r="JE188" s="374"/>
      <c r="JF188" s="374"/>
      <c r="JG188" s="373"/>
      <c r="JH188" s="374"/>
      <c r="JI188" s="374"/>
      <c r="JJ188" s="374"/>
      <c r="JK188" s="374"/>
      <c r="JL188" s="373"/>
      <c r="JM188" s="371"/>
      <c r="JN188" s="371"/>
      <c r="JO188" s="371"/>
      <c r="JP188" s="372"/>
      <c r="JQ188" s="373"/>
      <c r="JR188" s="373"/>
      <c r="JS188" s="373"/>
      <c r="JT188" s="374"/>
      <c r="JU188" s="374"/>
      <c r="JV188" s="374"/>
      <c r="JW188" s="373"/>
      <c r="JX188" s="374"/>
      <c r="JY188" s="374"/>
      <c r="JZ188" s="374"/>
      <c r="KA188" s="374"/>
      <c r="KB188" s="373"/>
      <c r="KC188" s="371"/>
      <c r="KD188" s="371"/>
      <c r="KE188" s="371"/>
      <c r="KF188" s="372"/>
      <c r="KG188" s="373"/>
      <c r="KH188" s="373"/>
      <c r="KI188" s="373"/>
      <c r="KJ188" s="374"/>
      <c r="KK188" s="374"/>
      <c r="KL188" s="374"/>
      <c r="KM188" s="373"/>
      <c r="KN188" s="374"/>
      <c r="KO188" s="374"/>
      <c r="KP188" s="374"/>
      <c r="KQ188" s="374"/>
      <c r="KR188" s="373"/>
      <c r="KS188" s="371"/>
      <c r="KT188" s="371"/>
      <c r="KU188" s="371"/>
      <c r="KV188" s="372"/>
      <c r="KW188" s="373"/>
      <c r="KX188" s="373"/>
      <c r="KY188" s="373"/>
      <c r="KZ188" s="374"/>
      <c r="LA188" s="374"/>
      <c r="LB188" s="374"/>
      <c r="LC188" s="373"/>
      <c r="LD188" s="374"/>
      <c r="LE188" s="374"/>
      <c r="LF188" s="374"/>
      <c r="LG188" s="374"/>
      <c r="LH188" s="373"/>
      <c r="LI188" s="371"/>
      <c r="LJ188" s="371"/>
      <c r="LK188" s="371"/>
      <c r="LL188" s="372"/>
      <c r="LM188" s="373"/>
      <c r="LN188" s="373"/>
      <c r="LO188" s="373"/>
      <c r="LP188" s="374"/>
      <c r="LQ188" s="374"/>
      <c r="LR188" s="374"/>
      <c r="LS188" s="373"/>
      <c r="LT188" s="374"/>
      <c r="LU188" s="374"/>
      <c r="LV188" s="374"/>
      <c r="LW188" s="374"/>
      <c r="LX188" s="373"/>
      <c r="LY188" s="371"/>
      <c r="LZ188" s="371"/>
      <c r="MA188" s="371"/>
      <c r="MB188" s="372"/>
      <c r="MC188" s="373"/>
      <c r="MD188" s="373"/>
      <c r="ME188" s="373"/>
      <c r="MF188" s="374"/>
      <c r="MG188" s="374"/>
      <c r="MH188" s="374"/>
      <c r="MI188" s="373"/>
      <c r="MJ188" s="374"/>
      <c r="MK188" s="374"/>
      <c r="ML188" s="374"/>
      <c r="MM188" s="374"/>
      <c r="MN188" s="373"/>
      <c r="MO188" s="371"/>
      <c r="MP188" s="371"/>
      <c r="MQ188" s="371"/>
      <c r="MR188" s="372"/>
      <c r="MS188" s="373"/>
      <c r="MT188" s="373"/>
      <c r="MU188" s="373"/>
      <c r="MV188" s="374"/>
      <c r="MW188" s="374"/>
      <c r="MX188" s="374"/>
      <c r="MY188" s="373"/>
      <c r="MZ188" s="374"/>
      <c r="NA188" s="374"/>
      <c r="NB188" s="374"/>
      <c r="NC188" s="374"/>
      <c r="ND188" s="373"/>
      <c r="NE188" s="371"/>
      <c r="NF188" s="371"/>
      <c r="NG188" s="371"/>
      <c r="NH188" s="372"/>
      <c r="NI188" s="373"/>
      <c r="NJ188" s="373"/>
      <c r="NK188" s="373"/>
      <c r="NL188" s="374"/>
      <c r="NM188" s="374"/>
      <c r="NN188" s="374"/>
      <c r="NO188" s="373"/>
      <c r="NP188" s="374"/>
      <c r="NQ188" s="374"/>
      <c r="NR188" s="374"/>
      <c r="NS188" s="374"/>
      <c r="NT188" s="373"/>
      <c r="NU188" s="371"/>
      <c r="NV188" s="371"/>
      <c r="NW188" s="371"/>
      <c r="NX188" s="372"/>
      <c r="NY188" s="373"/>
      <c r="NZ188" s="373"/>
      <c r="OA188" s="373"/>
      <c r="OB188" s="374"/>
      <c r="OC188" s="374"/>
      <c r="OD188" s="374"/>
      <c r="OE188" s="373"/>
      <c r="OF188" s="374"/>
      <c r="OG188" s="374"/>
      <c r="OH188" s="374"/>
      <c r="OI188" s="374"/>
      <c r="OJ188" s="373"/>
      <c r="OK188" s="371"/>
      <c r="OL188" s="371"/>
      <c r="OM188" s="371"/>
      <c r="ON188" s="372"/>
      <c r="OO188" s="373"/>
      <c r="OP188" s="373"/>
      <c r="OQ188" s="373"/>
      <c r="OR188" s="374"/>
      <c r="OS188" s="374"/>
      <c r="OT188" s="374"/>
      <c r="OU188" s="373"/>
      <c r="OV188" s="374"/>
      <c r="OW188" s="374"/>
      <c r="OX188" s="374"/>
      <c r="OY188" s="374"/>
      <c r="OZ188" s="373"/>
      <c r="PA188" s="371"/>
      <c r="PB188" s="371"/>
      <c r="PC188" s="371"/>
      <c r="PD188" s="372"/>
      <c r="PE188" s="373"/>
      <c r="PF188" s="373"/>
      <c r="PG188" s="373"/>
      <c r="PH188" s="374"/>
      <c r="PI188" s="374"/>
      <c r="PJ188" s="374"/>
      <c r="PK188" s="373"/>
      <c r="PL188" s="374"/>
      <c r="PM188" s="374"/>
      <c r="PN188" s="374"/>
      <c r="PO188" s="374"/>
      <c r="PP188" s="373"/>
      <c r="PQ188" s="371"/>
      <c r="PR188" s="371"/>
      <c r="PS188" s="371"/>
      <c r="PT188" s="372"/>
      <c r="PU188" s="373"/>
      <c r="PV188" s="373"/>
      <c r="PW188" s="373"/>
      <c r="PX188" s="374"/>
      <c r="PY188" s="374"/>
      <c r="PZ188" s="374"/>
      <c r="QA188" s="373"/>
      <c r="QB188" s="374"/>
      <c r="QC188" s="374"/>
      <c r="QD188" s="374"/>
      <c r="QE188" s="374"/>
      <c r="QF188" s="373"/>
      <c r="QG188" s="371"/>
      <c r="QH188" s="371"/>
      <c r="QI188" s="371"/>
      <c r="QJ188" s="372"/>
      <c r="QK188" s="373"/>
      <c r="QL188" s="373"/>
      <c r="QM188" s="373"/>
      <c r="QN188" s="374"/>
      <c r="QO188" s="374"/>
      <c r="QP188" s="374"/>
      <c r="QQ188" s="373"/>
      <c r="QR188" s="374"/>
      <c r="QS188" s="374"/>
      <c r="QT188" s="374"/>
      <c r="QU188" s="374"/>
      <c r="QV188" s="373"/>
      <c r="QW188" s="371"/>
      <c r="QX188" s="371"/>
      <c r="QY188" s="371"/>
      <c r="QZ188" s="372"/>
      <c r="RA188" s="373"/>
      <c r="RB188" s="373"/>
      <c r="RC188" s="373"/>
      <c r="RD188" s="374"/>
      <c r="RE188" s="374"/>
      <c r="RF188" s="374"/>
      <c r="RG188" s="373"/>
      <c r="RH188" s="374"/>
      <c r="RI188" s="374"/>
      <c r="RJ188" s="374"/>
      <c r="RK188" s="374"/>
      <c r="RL188" s="373"/>
      <c r="RM188" s="371"/>
      <c r="RN188" s="371"/>
      <c r="RO188" s="371"/>
      <c r="RP188" s="372"/>
      <c r="RQ188" s="373"/>
      <c r="RR188" s="373"/>
      <c r="RS188" s="373"/>
      <c r="RT188" s="374"/>
      <c r="RU188" s="374"/>
      <c r="RV188" s="374"/>
      <c r="RW188" s="373"/>
      <c r="RX188" s="374"/>
      <c r="RY188" s="374"/>
      <c r="RZ188" s="374"/>
      <c r="SA188" s="374"/>
      <c r="SB188" s="373"/>
      <c r="SC188" s="371"/>
      <c r="SD188" s="371"/>
      <c r="SE188" s="371"/>
      <c r="SF188" s="372"/>
      <c r="SG188" s="373"/>
      <c r="SH188" s="373"/>
      <c r="SI188" s="373"/>
      <c r="SJ188" s="374"/>
      <c r="SK188" s="374"/>
      <c r="SL188" s="374"/>
      <c r="SM188" s="373"/>
      <c r="SN188" s="374"/>
      <c r="SO188" s="374"/>
      <c r="SP188" s="374"/>
      <c r="SQ188" s="374"/>
      <c r="SR188" s="373"/>
      <c r="SS188" s="371"/>
      <c r="ST188" s="371"/>
      <c r="SU188" s="371"/>
      <c r="SV188" s="372"/>
      <c r="SW188" s="373"/>
      <c r="SX188" s="373"/>
      <c r="SY188" s="373"/>
      <c r="SZ188" s="374"/>
      <c r="TA188" s="374"/>
      <c r="TB188" s="374"/>
      <c r="TC188" s="373"/>
      <c r="TD188" s="374"/>
      <c r="TE188" s="374"/>
      <c r="TF188" s="374"/>
      <c r="TG188" s="374"/>
      <c r="TH188" s="373"/>
      <c r="TI188" s="371"/>
      <c r="TJ188" s="371"/>
      <c r="TK188" s="371"/>
      <c r="TL188" s="372"/>
      <c r="TM188" s="373"/>
      <c r="TN188" s="373"/>
      <c r="TO188" s="373"/>
      <c r="TP188" s="374"/>
      <c r="TQ188" s="374"/>
      <c r="TR188" s="374"/>
      <c r="TS188" s="373"/>
      <c r="TT188" s="374"/>
      <c r="TU188" s="374"/>
      <c r="TV188" s="374"/>
      <c r="TW188" s="374"/>
      <c r="TX188" s="373"/>
      <c r="TY188" s="371"/>
      <c r="TZ188" s="371"/>
      <c r="UA188" s="371"/>
      <c r="UB188" s="372"/>
      <c r="UC188" s="373"/>
      <c r="UD188" s="373"/>
      <c r="UE188" s="373"/>
      <c r="UF188" s="374"/>
      <c r="UG188" s="374"/>
      <c r="UH188" s="374"/>
      <c r="UI188" s="373"/>
      <c r="UJ188" s="374"/>
      <c r="UK188" s="374"/>
      <c r="UL188" s="374"/>
      <c r="UM188" s="374"/>
      <c r="UN188" s="373"/>
      <c r="UO188" s="371"/>
      <c r="UP188" s="371"/>
      <c r="UQ188" s="371"/>
      <c r="UR188" s="372"/>
      <c r="US188" s="373"/>
      <c r="UT188" s="373"/>
      <c r="UU188" s="373"/>
      <c r="UV188" s="374"/>
      <c r="UW188" s="374"/>
      <c r="UX188" s="374"/>
      <c r="UY188" s="373"/>
      <c r="UZ188" s="374"/>
      <c r="VA188" s="374"/>
      <c r="VB188" s="374"/>
      <c r="VC188" s="374"/>
      <c r="VD188" s="373"/>
      <c r="VE188" s="371"/>
      <c r="VF188" s="371"/>
      <c r="VG188" s="371"/>
      <c r="VH188" s="372"/>
      <c r="VI188" s="373"/>
      <c r="VJ188" s="373"/>
      <c r="VK188" s="373"/>
      <c r="VL188" s="374"/>
      <c r="VM188" s="374"/>
      <c r="VN188" s="374"/>
      <c r="VO188" s="373"/>
      <c r="VP188" s="374"/>
      <c r="VQ188" s="374"/>
      <c r="VR188" s="374"/>
      <c r="VS188" s="374"/>
      <c r="VT188" s="373"/>
      <c r="VU188" s="371"/>
      <c r="VV188" s="371"/>
      <c r="VW188" s="371"/>
      <c r="VX188" s="372"/>
      <c r="VY188" s="373"/>
      <c r="VZ188" s="373"/>
      <c r="WA188" s="373"/>
      <c r="WB188" s="374"/>
      <c r="WC188" s="374"/>
      <c r="WD188" s="374"/>
      <c r="WE188" s="373"/>
      <c r="WF188" s="374"/>
      <c r="WG188" s="374"/>
      <c r="WH188" s="374"/>
      <c r="WI188" s="374"/>
      <c r="WJ188" s="373"/>
      <c r="WK188" s="371"/>
      <c r="WL188" s="371"/>
      <c r="WM188" s="371"/>
      <c r="WN188" s="372"/>
      <c r="WO188" s="373"/>
      <c r="WP188" s="373"/>
      <c r="WQ188" s="373"/>
      <c r="WR188" s="374"/>
      <c r="WS188" s="374"/>
      <c r="WT188" s="374"/>
      <c r="WU188" s="373"/>
      <c r="WV188" s="374"/>
      <c r="WW188" s="374"/>
      <c r="WX188" s="374"/>
      <c r="WY188" s="374"/>
      <c r="WZ188" s="373"/>
      <c r="XA188" s="371"/>
      <c r="XB188" s="371"/>
      <c r="XC188" s="371"/>
      <c r="XD188" s="372"/>
      <c r="XE188" s="373"/>
      <c r="XF188" s="373"/>
      <c r="XG188" s="373"/>
      <c r="XH188" s="374"/>
      <c r="XI188" s="374"/>
      <c r="XJ188" s="374"/>
      <c r="XK188" s="373"/>
      <c r="XL188" s="374"/>
      <c r="XM188" s="374"/>
      <c r="XN188" s="374"/>
      <c r="XO188" s="374"/>
      <c r="XP188" s="373"/>
      <c r="XQ188" s="371"/>
      <c r="XR188" s="371"/>
      <c r="XS188" s="371"/>
      <c r="XT188" s="372"/>
      <c r="XU188" s="373"/>
      <c r="XV188" s="373"/>
      <c r="XW188" s="373"/>
      <c r="XX188" s="374"/>
      <c r="XY188" s="374"/>
      <c r="XZ188" s="374"/>
      <c r="YA188" s="373"/>
      <c r="YB188" s="374"/>
      <c r="YC188" s="374"/>
      <c r="YD188" s="374"/>
      <c r="YE188" s="374"/>
      <c r="YF188" s="373"/>
      <c r="YG188" s="371"/>
      <c r="YH188" s="371"/>
      <c r="YI188" s="371"/>
      <c r="YJ188" s="372"/>
      <c r="YK188" s="373"/>
      <c r="YL188" s="373"/>
      <c r="YM188" s="373"/>
      <c r="YN188" s="374"/>
      <c r="YO188" s="374"/>
      <c r="YP188" s="374"/>
      <c r="YQ188" s="373"/>
      <c r="YR188" s="374"/>
      <c r="YS188" s="374"/>
      <c r="YT188" s="374"/>
      <c r="YU188" s="374"/>
      <c r="YV188" s="373"/>
      <c r="YW188" s="371"/>
      <c r="YX188" s="371"/>
      <c r="YY188" s="371"/>
      <c r="YZ188" s="372"/>
      <c r="ZA188" s="373"/>
      <c r="ZB188" s="373"/>
      <c r="ZC188" s="373"/>
      <c r="ZD188" s="374"/>
      <c r="ZE188" s="374"/>
      <c r="ZF188" s="374"/>
      <c r="ZG188" s="373"/>
      <c r="ZH188" s="374"/>
      <c r="ZI188" s="374"/>
      <c r="ZJ188" s="374"/>
      <c r="ZK188" s="374"/>
      <c r="ZL188" s="373"/>
      <c r="ZM188" s="371"/>
      <c r="ZN188" s="371"/>
      <c r="ZO188" s="371"/>
      <c r="ZP188" s="372"/>
      <c r="ZQ188" s="373"/>
      <c r="ZR188" s="373"/>
      <c r="ZS188" s="373"/>
      <c r="ZT188" s="374"/>
      <c r="ZU188" s="374"/>
      <c r="ZV188" s="374"/>
      <c r="ZW188" s="373"/>
      <c r="ZX188" s="374"/>
      <c r="ZY188" s="374"/>
      <c r="ZZ188" s="374"/>
      <c r="AAA188" s="374"/>
      <c r="AAB188" s="373"/>
      <c r="AAC188" s="371"/>
      <c r="AAD188" s="371"/>
      <c r="AAE188" s="371"/>
      <c r="AAF188" s="372"/>
      <c r="AAG188" s="373"/>
      <c r="AAH188" s="373"/>
      <c r="AAI188" s="373"/>
      <c r="AAJ188" s="374"/>
      <c r="AAK188" s="374"/>
      <c r="AAL188" s="374"/>
      <c r="AAM188" s="373"/>
      <c r="AAN188" s="374"/>
      <c r="AAO188" s="374"/>
      <c r="AAP188" s="374"/>
      <c r="AAQ188" s="374"/>
      <c r="AAR188" s="373"/>
      <c r="AAS188" s="371"/>
      <c r="AAT188" s="371"/>
      <c r="AAU188" s="371"/>
      <c r="AAV188" s="372"/>
      <c r="AAW188" s="373"/>
      <c r="AAX188" s="373"/>
      <c r="AAY188" s="373"/>
      <c r="AAZ188" s="374"/>
      <c r="ABA188" s="374"/>
      <c r="ABB188" s="374"/>
      <c r="ABC188" s="373"/>
      <c r="ABD188" s="374"/>
      <c r="ABE188" s="374"/>
      <c r="ABF188" s="374"/>
      <c r="ABG188" s="374"/>
      <c r="ABH188" s="373"/>
      <c r="ABI188" s="371"/>
      <c r="ABJ188" s="371"/>
      <c r="ABK188" s="371"/>
      <c r="ABL188" s="372"/>
      <c r="ABM188" s="373"/>
      <c r="ABN188" s="373"/>
      <c r="ABO188" s="373"/>
      <c r="ABP188" s="374"/>
      <c r="ABQ188" s="374"/>
      <c r="ABR188" s="374"/>
      <c r="ABS188" s="373"/>
      <c r="ABT188" s="374"/>
      <c r="ABU188" s="374"/>
      <c r="ABV188" s="374"/>
      <c r="ABW188" s="374"/>
      <c r="ABX188" s="373"/>
      <c r="ABY188" s="371"/>
      <c r="ABZ188" s="371"/>
      <c r="ACA188" s="371"/>
      <c r="ACB188" s="372"/>
      <c r="ACC188" s="373"/>
      <c r="ACD188" s="373"/>
      <c r="ACE188" s="373"/>
      <c r="ACF188" s="374"/>
      <c r="ACG188" s="374"/>
      <c r="ACH188" s="374"/>
      <c r="ACI188" s="373"/>
      <c r="ACJ188" s="374"/>
      <c r="ACK188" s="374"/>
      <c r="ACL188" s="374"/>
      <c r="ACM188" s="374"/>
      <c r="ACN188" s="373"/>
      <c r="ACO188" s="371"/>
      <c r="ACP188" s="371"/>
      <c r="ACQ188" s="371"/>
      <c r="ACR188" s="372"/>
      <c r="ACS188" s="373"/>
      <c r="ACT188" s="373"/>
      <c r="ACU188" s="373"/>
      <c r="ACV188" s="374"/>
      <c r="ACW188" s="374"/>
      <c r="ACX188" s="374"/>
      <c r="ACY188" s="373"/>
      <c r="ACZ188" s="374"/>
      <c r="ADA188" s="374"/>
      <c r="ADB188" s="374"/>
      <c r="ADC188" s="374"/>
      <c r="ADD188" s="373"/>
      <c r="ADE188" s="371"/>
      <c r="ADF188" s="371"/>
      <c r="ADG188" s="371"/>
      <c r="ADH188" s="372"/>
      <c r="ADI188" s="373"/>
      <c r="ADJ188" s="373"/>
      <c r="ADK188" s="373"/>
      <c r="ADL188" s="374"/>
      <c r="ADM188" s="374"/>
      <c r="ADN188" s="374"/>
      <c r="ADO188" s="373"/>
      <c r="ADP188" s="374"/>
      <c r="ADQ188" s="374"/>
      <c r="ADR188" s="374"/>
      <c r="ADS188" s="374"/>
      <c r="ADT188" s="373"/>
      <c r="ADU188" s="371"/>
      <c r="ADV188" s="371"/>
      <c r="ADW188" s="371"/>
      <c r="ADX188" s="372"/>
      <c r="ADY188" s="373"/>
      <c r="ADZ188" s="373"/>
      <c r="AEA188" s="373"/>
      <c r="AEB188" s="374"/>
      <c r="AEC188" s="374"/>
      <c r="AED188" s="374"/>
      <c r="AEE188" s="373"/>
      <c r="AEF188" s="374"/>
      <c r="AEG188" s="374"/>
      <c r="AEH188" s="374"/>
      <c r="AEI188" s="374"/>
      <c r="AEJ188" s="373"/>
      <c r="AEK188" s="371"/>
      <c r="AEL188" s="371"/>
      <c r="AEM188" s="371"/>
      <c r="AEN188" s="372"/>
      <c r="AEO188" s="373"/>
      <c r="AEP188" s="373"/>
      <c r="AEQ188" s="373"/>
      <c r="AER188" s="374"/>
      <c r="AES188" s="374"/>
      <c r="AET188" s="374"/>
      <c r="AEU188" s="373"/>
      <c r="AEV188" s="374"/>
      <c r="AEW188" s="374"/>
      <c r="AEX188" s="374"/>
      <c r="AEY188" s="374"/>
      <c r="AEZ188" s="373"/>
      <c r="AFA188" s="371"/>
      <c r="AFB188" s="371"/>
      <c r="AFC188" s="371"/>
      <c r="AFD188" s="372"/>
      <c r="AFE188" s="373"/>
      <c r="AFF188" s="373"/>
      <c r="AFG188" s="373"/>
      <c r="AFH188" s="374"/>
      <c r="AFI188" s="374"/>
      <c r="AFJ188" s="374"/>
      <c r="AFK188" s="373"/>
      <c r="AFL188" s="374"/>
      <c r="AFM188" s="374"/>
      <c r="AFN188" s="374"/>
      <c r="AFO188" s="374"/>
      <c r="AFP188" s="373"/>
      <c r="AFQ188" s="371"/>
      <c r="AFR188" s="371"/>
      <c r="AFS188" s="371"/>
      <c r="AFT188" s="372"/>
      <c r="AFU188" s="373"/>
      <c r="AFV188" s="373"/>
      <c r="AFW188" s="373"/>
      <c r="AFX188" s="374"/>
      <c r="AFY188" s="374"/>
      <c r="AFZ188" s="374"/>
      <c r="AGA188" s="373"/>
      <c r="AGB188" s="374"/>
      <c r="AGC188" s="374"/>
      <c r="AGD188" s="374"/>
      <c r="AGE188" s="374"/>
      <c r="AGF188" s="373"/>
      <c r="AGG188" s="371"/>
      <c r="AGH188" s="371"/>
      <c r="AGI188" s="371"/>
      <c r="AGJ188" s="372"/>
      <c r="AGK188" s="373"/>
      <c r="AGL188" s="373"/>
      <c r="AGM188" s="373"/>
      <c r="AGN188" s="374"/>
      <c r="AGO188" s="374"/>
      <c r="AGP188" s="374"/>
      <c r="AGQ188" s="373"/>
      <c r="AGR188" s="374"/>
      <c r="AGS188" s="374"/>
      <c r="AGT188" s="374"/>
      <c r="AGU188" s="374"/>
      <c r="AGV188" s="373"/>
      <c r="AGW188" s="371"/>
      <c r="AGX188" s="371"/>
      <c r="AGY188" s="371"/>
      <c r="AGZ188" s="372"/>
      <c r="AHA188" s="373"/>
      <c r="AHB188" s="373"/>
      <c r="AHC188" s="373"/>
      <c r="AHD188" s="374"/>
      <c r="AHE188" s="374"/>
      <c r="AHF188" s="374"/>
      <c r="AHG188" s="373"/>
      <c r="AHH188" s="374"/>
      <c r="AHI188" s="374"/>
      <c r="AHJ188" s="374"/>
      <c r="AHK188" s="374"/>
      <c r="AHL188" s="373"/>
      <c r="AHM188" s="371"/>
      <c r="AHN188" s="371"/>
      <c r="AHO188" s="371"/>
      <c r="AHP188" s="372"/>
      <c r="AHQ188" s="373"/>
      <c r="AHR188" s="373"/>
      <c r="AHS188" s="373"/>
      <c r="AHT188" s="374"/>
      <c r="AHU188" s="374"/>
      <c r="AHV188" s="374"/>
      <c r="AHW188" s="373"/>
      <c r="AHX188" s="374"/>
      <c r="AHY188" s="374"/>
      <c r="AHZ188" s="374"/>
      <c r="AIA188" s="374"/>
      <c r="AIB188" s="373"/>
      <c r="AIC188" s="371"/>
      <c r="AID188" s="371"/>
      <c r="AIE188" s="371"/>
      <c r="AIF188" s="372"/>
      <c r="AIG188" s="373"/>
      <c r="AIH188" s="373"/>
      <c r="AII188" s="373"/>
      <c r="AIJ188" s="374"/>
      <c r="AIK188" s="374"/>
      <c r="AIL188" s="374"/>
      <c r="AIM188" s="373"/>
      <c r="AIN188" s="374"/>
      <c r="AIO188" s="374"/>
      <c r="AIP188" s="374"/>
      <c r="AIQ188" s="374"/>
      <c r="AIR188" s="373"/>
      <c r="AIS188" s="371"/>
      <c r="AIT188" s="371"/>
      <c r="AIU188" s="371"/>
      <c r="AIV188" s="372"/>
      <c r="AIW188" s="373"/>
      <c r="AIX188" s="373"/>
      <c r="AIY188" s="373"/>
      <c r="AIZ188" s="374"/>
      <c r="AJA188" s="374"/>
      <c r="AJB188" s="374"/>
      <c r="AJC188" s="373"/>
      <c r="AJD188" s="374"/>
      <c r="AJE188" s="374"/>
      <c r="AJF188" s="374"/>
      <c r="AJG188" s="374"/>
      <c r="AJH188" s="373"/>
      <c r="AJI188" s="371"/>
      <c r="AJJ188" s="371"/>
      <c r="AJK188" s="371"/>
      <c r="AJL188" s="372"/>
      <c r="AJM188" s="373"/>
      <c r="AJN188" s="373"/>
      <c r="AJO188" s="373"/>
      <c r="AJP188" s="374"/>
      <c r="AJQ188" s="374"/>
      <c r="AJR188" s="374"/>
      <c r="AJS188" s="373"/>
      <c r="AJT188" s="374"/>
      <c r="AJU188" s="374"/>
      <c r="AJV188" s="374"/>
      <c r="AJW188" s="374"/>
      <c r="AJX188" s="373"/>
      <c r="AJY188" s="371"/>
      <c r="AJZ188" s="371"/>
      <c r="AKA188" s="371"/>
      <c r="AKB188" s="372"/>
      <c r="AKC188" s="373"/>
      <c r="AKD188" s="373"/>
      <c r="AKE188" s="373"/>
      <c r="AKF188" s="374"/>
      <c r="AKG188" s="374"/>
      <c r="AKH188" s="374"/>
      <c r="AKI188" s="373"/>
      <c r="AKJ188" s="374"/>
      <c r="AKK188" s="374"/>
      <c r="AKL188" s="374"/>
      <c r="AKM188" s="374"/>
      <c r="AKN188" s="373"/>
      <c r="AKO188" s="371"/>
      <c r="AKP188" s="371"/>
      <c r="AKQ188" s="371"/>
      <c r="AKR188" s="372"/>
      <c r="AKS188" s="373"/>
      <c r="AKT188" s="373"/>
      <c r="AKU188" s="373"/>
      <c r="AKV188" s="374"/>
      <c r="AKW188" s="374"/>
      <c r="AKX188" s="374"/>
      <c r="AKY188" s="373"/>
      <c r="AKZ188" s="374"/>
      <c r="ALA188" s="374"/>
      <c r="ALB188" s="374"/>
      <c r="ALC188" s="374"/>
      <c r="ALD188" s="373"/>
      <c r="ALE188" s="371"/>
      <c r="ALF188" s="371"/>
      <c r="ALG188" s="371"/>
      <c r="ALH188" s="372"/>
      <c r="ALI188" s="373"/>
      <c r="ALJ188" s="373"/>
      <c r="ALK188" s="373"/>
      <c r="ALL188" s="374"/>
      <c r="ALM188" s="374"/>
      <c r="ALN188" s="374"/>
      <c r="ALO188" s="373"/>
      <c r="ALP188" s="374"/>
      <c r="ALQ188" s="374"/>
      <c r="ALR188" s="374"/>
      <c r="ALS188" s="374"/>
      <c r="ALT188" s="373"/>
      <c r="ALU188" s="371"/>
      <c r="ALV188" s="371"/>
      <c r="ALW188" s="371"/>
      <c r="ALX188" s="372"/>
      <c r="ALY188" s="373"/>
      <c r="ALZ188" s="373"/>
      <c r="AMA188" s="373"/>
      <c r="AMB188" s="374"/>
      <c r="AMC188" s="374"/>
      <c r="AMD188" s="374"/>
      <c r="AME188" s="373"/>
      <c r="AMF188" s="374"/>
      <c r="AMG188" s="374"/>
      <c r="AMH188" s="374"/>
      <c r="AMI188" s="374"/>
      <c r="AMJ188" s="373"/>
      <c r="AMK188" s="371"/>
      <c r="AML188" s="371"/>
      <c r="AMM188" s="371"/>
      <c r="AMN188" s="372"/>
      <c r="AMO188" s="373"/>
      <c r="AMP188" s="373"/>
      <c r="AMQ188" s="373"/>
      <c r="AMR188" s="374"/>
      <c r="AMS188" s="374"/>
      <c r="AMT188" s="374"/>
      <c r="AMU188" s="373"/>
      <c r="AMV188" s="374"/>
      <c r="AMW188" s="374"/>
      <c r="AMX188" s="374"/>
      <c r="AMY188" s="374"/>
      <c r="AMZ188" s="373"/>
      <c r="ANA188" s="371"/>
      <c r="ANB188" s="371"/>
      <c r="ANC188" s="371"/>
      <c r="AND188" s="372"/>
      <c r="ANE188" s="373"/>
      <c r="ANF188" s="373"/>
      <c r="ANG188" s="373"/>
      <c r="ANH188" s="374"/>
      <c r="ANI188" s="374"/>
      <c r="ANJ188" s="374"/>
      <c r="ANK188" s="373"/>
      <c r="ANL188" s="374"/>
      <c r="ANM188" s="374"/>
      <c r="ANN188" s="374"/>
      <c r="ANO188" s="374"/>
      <c r="ANP188" s="373"/>
      <c r="ANQ188" s="371"/>
      <c r="ANR188" s="371"/>
      <c r="ANS188" s="371"/>
      <c r="ANT188" s="372"/>
      <c r="ANU188" s="373"/>
      <c r="ANV188" s="373"/>
      <c r="ANW188" s="373"/>
      <c r="ANX188" s="374"/>
      <c r="ANY188" s="374"/>
      <c r="ANZ188" s="374"/>
      <c r="AOA188" s="373"/>
      <c r="AOB188" s="374"/>
      <c r="AOC188" s="374"/>
      <c r="AOD188" s="374"/>
      <c r="AOE188" s="374"/>
      <c r="AOF188" s="373"/>
      <c r="AOG188" s="371"/>
      <c r="AOH188" s="371"/>
      <c r="AOI188" s="371"/>
      <c r="AOJ188" s="372"/>
      <c r="AOK188" s="373"/>
      <c r="AOL188" s="373"/>
      <c r="AOM188" s="373"/>
      <c r="AON188" s="374"/>
      <c r="AOO188" s="374"/>
      <c r="AOP188" s="374"/>
      <c r="AOQ188" s="373"/>
      <c r="AOR188" s="374"/>
      <c r="AOS188" s="374"/>
      <c r="AOT188" s="374"/>
      <c r="AOU188" s="374"/>
      <c r="AOV188" s="373"/>
      <c r="AOW188" s="371"/>
      <c r="AOX188" s="371"/>
      <c r="AOY188" s="371"/>
      <c r="AOZ188" s="372"/>
      <c r="APA188" s="373"/>
      <c r="APB188" s="373"/>
      <c r="APC188" s="373"/>
      <c r="APD188" s="374"/>
      <c r="APE188" s="374"/>
      <c r="APF188" s="374"/>
      <c r="APG188" s="373"/>
      <c r="APH188" s="374"/>
      <c r="API188" s="374"/>
      <c r="APJ188" s="374"/>
      <c r="APK188" s="374"/>
      <c r="APL188" s="373"/>
      <c r="APM188" s="371"/>
      <c r="APN188" s="371"/>
      <c r="APO188" s="371"/>
      <c r="APP188" s="372"/>
      <c r="APQ188" s="373"/>
      <c r="APR188" s="373"/>
      <c r="APS188" s="373"/>
      <c r="APT188" s="374"/>
      <c r="APU188" s="374"/>
      <c r="APV188" s="374"/>
      <c r="APW188" s="373"/>
      <c r="APX188" s="374"/>
      <c r="APY188" s="374"/>
      <c r="APZ188" s="374"/>
      <c r="AQA188" s="374"/>
      <c r="AQB188" s="373"/>
      <c r="AQC188" s="371"/>
      <c r="AQD188" s="371"/>
      <c r="AQE188" s="371"/>
      <c r="AQF188" s="372"/>
      <c r="AQG188" s="373"/>
      <c r="AQH188" s="373"/>
      <c r="AQI188" s="373"/>
      <c r="AQJ188" s="374"/>
      <c r="AQK188" s="374"/>
      <c r="AQL188" s="374"/>
      <c r="AQM188" s="373"/>
      <c r="AQN188" s="374"/>
      <c r="AQO188" s="374"/>
      <c r="AQP188" s="374"/>
      <c r="AQQ188" s="374"/>
      <c r="AQR188" s="373"/>
      <c r="AQS188" s="371"/>
      <c r="AQT188" s="371"/>
      <c r="AQU188" s="371"/>
      <c r="AQV188" s="372"/>
      <c r="AQW188" s="373"/>
      <c r="AQX188" s="373"/>
      <c r="AQY188" s="373"/>
      <c r="AQZ188" s="374"/>
      <c r="ARA188" s="374"/>
      <c r="ARB188" s="374"/>
      <c r="ARC188" s="373"/>
      <c r="ARD188" s="374"/>
      <c r="ARE188" s="374"/>
      <c r="ARF188" s="374"/>
      <c r="ARG188" s="374"/>
      <c r="ARH188" s="373"/>
      <c r="ARI188" s="371"/>
      <c r="ARJ188" s="371"/>
      <c r="ARK188" s="371"/>
      <c r="ARL188" s="372"/>
      <c r="ARM188" s="373"/>
      <c r="ARN188" s="373"/>
      <c r="ARO188" s="373"/>
      <c r="ARP188" s="374"/>
      <c r="ARQ188" s="374"/>
      <c r="ARR188" s="374"/>
      <c r="ARS188" s="373"/>
      <c r="ART188" s="374"/>
      <c r="ARU188" s="374"/>
      <c r="ARV188" s="374"/>
      <c r="ARW188" s="374"/>
      <c r="ARX188" s="373"/>
      <c r="ARY188" s="371"/>
      <c r="ARZ188" s="371"/>
      <c r="ASA188" s="371"/>
      <c r="ASB188" s="372"/>
      <c r="ASC188" s="373"/>
      <c r="ASD188" s="373"/>
      <c r="ASE188" s="373"/>
      <c r="ASF188" s="374"/>
      <c r="ASG188" s="374"/>
      <c r="ASH188" s="374"/>
      <c r="ASI188" s="373"/>
      <c r="ASJ188" s="374"/>
      <c r="ASK188" s="374"/>
      <c r="ASL188" s="374"/>
      <c r="ASM188" s="374"/>
      <c r="ASN188" s="373"/>
      <c r="ASO188" s="371"/>
      <c r="ASP188" s="371"/>
      <c r="ASQ188" s="371"/>
      <c r="ASR188" s="372"/>
      <c r="ASS188" s="373"/>
      <c r="AST188" s="373"/>
      <c r="ASU188" s="373"/>
      <c r="ASV188" s="374"/>
      <c r="ASW188" s="374"/>
      <c r="ASX188" s="374"/>
      <c r="ASY188" s="373"/>
      <c r="ASZ188" s="374"/>
      <c r="ATA188" s="374"/>
      <c r="ATB188" s="374"/>
      <c r="ATC188" s="374"/>
      <c r="ATD188" s="373"/>
      <c r="ATE188" s="371"/>
      <c r="ATF188" s="371"/>
      <c r="ATG188" s="371"/>
      <c r="ATH188" s="372"/>
      <c r="ATI188" s="373"/>
      <c r="ATJ188" s="373"/>
      <c r="ATK188" s="373"/>
      <c r="ATL188" s="374"/>
      <c r="ATM188" s="374"/>
      <c r="ATN188" s="374"/>
      <c r="ATO188" s="373"/>
      <c r="ATP188" s="374"/>
      <c r="ATQ188" s="374"/>
      <c r="ATR188" s="374"/>
      <c r="ATS188" s="374"/>
      <c r="ATT188" s="373"/>
      <c r="ATU188" s="371"/>
      <c r="ATV188" s="371"/>
      <c r="ATW188" s="371"/>
      <c r="ATX188" s="372"/>
      <c r="ATY188" s="373"/>
      <c r="ATZ188" s="373"/>
      <c r="AUA188" s="373"/>
      <c r="AUB188" s="374"/>
      <c r="AUC188" s="374"/>
      <c r="AUD188" s="374"/>
      <c r="AUE188" s="373"/>
      <c r="AUF188" s="374"/>
      <c r="AUG188" s="374"/>
      <c r="AUH188" s="374"/>
      <c r="AUI188" s="374"/>
      <c r="AUJ188" s="373"/>
      <c r="AUK188" s="371"/>
      <c r="AUL188" s="371"/>
      <c r="AUM188" s="371"/>
      <c r="AUN188" s="372"/>
      <c r="AUO188" s="373"/>
      <c r="AUP188" s="373"/>
      <c r="AUQ188" s="373"/>
      <c r="AUR188" s="374"/>
      <c r="AUS188" s="374"/>
      <c r="AUT188" s="374"/>
      <c r="AUU188" s="373"/>
      <c r="AUV188" s="374"/>
      <c r="AUW188" s="374"/>
      <c r="AUX188" s="374"/>
      <c r="AUY188" s="374"/>
      <c r="AUZ188" s="373"/>
      <c r="AVA188" s="371"/>
      <c r="AVB188" s="371"/>
      <c r="AVC188" s="371"/>
      <c r="AVD188" s="372"/>
      <c r="AVE188" s="373"/>
      <c r="AVF188" s="373"/>
      <c r="AVG188" s="373"/>
      <c r="AVH188" s="374"/>
      <c r="AVI188" s="374"/>
      <c r="AVJ188" s="374"/>
      <c r="AVK188" s="373"/>
      <c r="AVL188" s="374"/>
      <c r="AVM188" s="374"/>
      <c r="AVN188" s="374"/>
      <c r="AVO188" s="374"/>
      <c r="AVP188" s="373"/>
      <c r="AVQ188" s="371"/>
      <c r="AVR188" s="371"/>
      <c r="AVS188" s="371"/>
      <c r="AVT188" s="372"/>
      <c r="AVU188" s="373"/>
      <c r="AVV188" s="373"/>
      <c r="AVW188" s="373"/>
      <c r="AVX188" s="374"/>
      <c r="AVY188" s="374"/>
      <c r="AVZ188" s="374"/>
      <c r="AWA188" s="373"/>
      <c r="AWB188" s="374"/>
      <c r="AWC188" s="374"/>
      <c r="AWD188" s="374"/>
      <c r="AWE188" s="374"/>
      <c r="AWF188" s="373"/>
      <c r="AWG188" s="371"/>
      <c r="AWH188" s="371"/>
      <c r="AWI188" s="371"/>
      <c r="AWJ188" s="372"/>
      <c r="AWK188" s="373"/>
      <c r="AWL188" s="373"/>
      <c r="AWM188" s="373"/>
      <c r="AWN188" s="374"/>
      <c r="AWO188" s="374"/>
      <c r="AWP188" s="374"/>
      <c r="AWQ188" s="373"/>
      <c r="AWR188" s="374"/>
      <c r="AWS188" s="374"/>
      <c r="AWT188" s="374"/>
      <c r="AWU188" s="374"/>
      <c r="AWV188" s="373"/>
      <c r="AWW188" s="371"/>
      <c r="AWX188" s="371"/>
      <c r="AWY188" s="371"/>
      <c r="AWZ188" s="372"/>
      <c r="AXA188" s="373"/>
      <c r="AXB188" s="373"/>
      <c r="AXC188" s="373"/>
      <c r="AXD188" s="374"/>
      <c r="AXE188" s="374"/>
      <c r="AXF188" s="374"/>
      <c r="AXG188" s="373"/>
      <c r="AXH188" s="374"/>
      <c r="AXI188" s="374"/>
      <c r="AXJ188" s="374"/>
      <c r="AXK188" s="374"/>
      <c r="AXL188" s="373"/>
      <c r="AXM188" s="371"/>
      <c r="AXN188" s="371"/>
      <c r="AXO188" s="371"/>
      <c r="AXP188" s="372"/>
      <c r="AXQ188" s="373"/>
      <c r="AXR188" s="373"/>
      <c r="AXS188" s="373"/>
      <c r="AXT188" s="374"/>
      <c r="AXU188" s="374"/>
      <c r="AXV188" s="374"/>
      <c r="AXW188" s="373"/>
      <c r="AXX188" s="374"/>
      <c r="AXY188" s="374"/>
      <c r="AXZ188" s="374"/>
      <c r="AYA188" s="374"/>
      <c r="AYB188" s="373"/>
      <c r="AYC188" s="371"/>
      <c r="AYD188" s="371"/>
      <c r="AYE188" s="371"/>
      <c r="AYF188" s="372"/>
      <c r="AYG188" s="373"/>
      <c r="AYH188" s="373"/>
      <c r="AYI188" s="373"/>
      <c r="AYJ188" s="374"/>
      <c r="AYK188" s="374"/>
      <c r="AYL188" s="374"/>
      <c r="AYM188" s="373"/>
      <c r="AYN188" s="374"/>
      <c r="AYO188" s="374"/>
      <c r="AYP188" s="374"/>
      <c r="AYQ188" s="374"/>
      <c r="AYR188" s="373"/>
      <c r="AYS188" s="371"/>
      <c r="AYT188" s="371"/>
      <c r="AYU188" s="371"/>
      <c r="AYV188" s="372"/>
      <c r="AYW188" s="373"/>
      <c r="AYX188" s="373"/>
      <c r="AYY188" s="373"/>
      <c r="AYZ188" s="374"/>
      <c r="AZA188" s="374"/>
      <c r="AZB188" s="374"/>
      <c r="AZC188" s="373"/>
      <c r="AZD188" s="374"/>
      <c r="AZE188" s="374"/>
      <c r="AZF188" s="374"/>
      <c r="AZG188" s="374"/>
      <c r="AZH188" s="373"/>
      <c r="AZI188" s="371"/>
      <c r="AZJ188" s="371"/>
      <c r="AZK188" s="371"/>
      <c r="AZL188" s="372"/>
      <c r="AZM188" s="373"/>
      <c r="AZN188" s="373"/>
      <c r="AZO188" s="373"/>
      <c r="AZP188" s="374"/>
      <c r="AZQ188" s="374"/>
      <c r="AZR188" s="374"/>
      <c r="AZS188" s="373"/>
      <c r="AZT188" s="374"/>
      <c r="AZU188" s="374"/>
      <c r="AZV188" s="374"/>
      <c r="AZW188" s="374"/>
      <c r="AZX188" s="373"/>
      <c r="AZY188" s="371"/>
      <c r="AZZ188" s="371"/>
      <c r="BAA188" s="371"/>
      <c r="BAB188" s="372"/>
      <c r="BAC188" s="373"/>
      <c r="BAD188" s="373"/>
      <c r="BAE188" s="373"/>
      <c r="BAF188" s="374"/>
      <c r="BAG188" s="374"/>
      <c r="BAH188" s="374"/>
      <c r="BAI188" s="373"/>
      <c r="BAJ188" s="374"/>
      <c r="BAK188" s="374"/>
      <c r="BAL188" s="374"/>
      <c r="BAM188" s="374"/>
      <c r="BAN188" s="373"/>
      <c r="BAO188" s="371"/>
      <c r="BAP188" s="371"/>
      <c r="BAQ188" s="371"/>
      <c r="BAR188" s="372"/>
      <c r="BAS188" s="373"/>
      <c r="BAT188" s="373"/>
      <c r="BAU188" s="373"/>
      <c r="BAV188" s="374"/>
      <c r="BAW188" s="374"/>
      <c r="BAX188" s="374"/>
      <c r="BAY188" s="373"/>
      <c r="BAZ188" s="374"/>
      <c r="BBA188" s="374"/>
      <c r="BBB188" s="374"/>
      <c r="BBC188" s="374"/>
      <c r="BBD188" s="373"/>
      <c r="BBE188" s="371"/>
      <c r="BBF188" s="371"/>
      <c r="BBG188" s="371"/>
      <c r="BBH188" s="372"/>
      <c r="BBI188" s="373"/>
      <c r="BBJ188" s="373"/>
      <c r="BBK188" s="373"/>
      <c r="BBL188" s="374"/>
      <c r="BBM188" s="374"/>
      <c r="BBN188" s="374"/>
      <c r="BBO188" s="373"/>
      <c r="BBP188" s="374"/>
      <c r="BBQ188" s="374"/>
      <c r="BBR188" s="374"/>
      <c r="BBS188" s="374"/>
      <c r="BBT188" s="373"/>
      <c r="BBU188" s="371"/>
      <c r="BBV188" s="371"/>
      <c r="BBW188" s="371"/>
      <c r="BBX188" s="372"/>
      <c r="BBY188" s="373"/>
      <c r="BBZ188" s="373"/>
      <c r="BCA188" s="373"/>
      <c r="BCB188" s="374"/>
      <c r="BCC188" s="374"/>
      <c r="BCD188" s="374"/>
      <c r="BCE188" s="373"/>
      <c r="BCF188" s="374"/>
      <c r="BCG188" s="374"/>
      <c r="BCH188" s="374"/>
      <c r="BCI188" s="374"/>
      <c r="BCJ188" s="373"/>
      <c r="BCK188" s="371"/>
      <c r="BCL188" s="371"/>
      <c r="BCM188" s="371"/>
      <c r="BCN188" s="372"/>
      <c r="BCO188" s="373"/>
      <c r="BCP188" s="373"/>
      <c r="BCQ188" s="373"/>
      <c r="BCR188" s="374"/>
      <c r="BCS188" s="374"/>
      <c r="BCT188" s="374"/>
      <c r="BCU188" s="373"/>
      <c r="BCV188" s="374"/>
      <c r="BCW188" s="374"/>
      <c r="BCX188" s="374"/>
      <c r="BCY188" s="374"/>
      <c r="BCZ188" s="373"/>
      <c r="BDA188" s="371"/>
      <c r="BDB188" s="371"/>
      <c r="BDC188" s="371"/>
      <c r="BDD188" s="372"/>
      <c r="BDE188" s="373"/>
      <c r="BDF188" s="373"/>
      <c r="BDG188" s="373"/>
      <c r="BDH188" s="374"/>
      <c r="BDI188" s="374"/>
      <c r="BDJ188" s="374"/>
      <c r="BDK188" s="373"/>
      <c r="BDL188" s="374"/>
      <c r="BDM188" s="374"/>
      <c r="BDN188" s="374"/>
      <c r="BDO188" s="374"/>
      <c r="BDP188" s="373"/>
      <c r="BDQ188" s="371"/>
      <c r="BDR188" s="371"/>
      <c r="BDS188" s="371"/>
      <c r="BDT188" s="372"/>
      <c r="BDU188" s="373"/>
      <c r="BDV188" s="373"/>
      <c r="BDW188" s="373"/>
      <c r="BDX188" s="374"/>
      <c r="BDY188" s="374"/>
      <c r="BDZ188" s="374"/>
      <c r="BEA188" s="373"/>
      <c r="BEB188" s="374"/>
      <c r="BEC188" s="374"/>
      <c r="BED188" s="374"/>
      <c r="BEE188" s="374"/>
      <c r="BEF188" s="373"/>
      <c r="BEG188" s="371"/>
      <c r="BEH188" s="371"/>
      <c r="BEI188" s="371"/>
      <c r="BEJ188" s="372"/>
      <c r="BEK188" s="373"/>
      <c r="BEL188" s="373"/>
      <c r="BEM188" s="373"/>
      <c r="BEN188" s="374"/>
      <c r="BEO188" s="374"/>
      <c r="BEP188" s="374"/>
      <c r="BEQ188" s="373"/>
      <c r="BER188" s="374"/>
      <c r="BES188" s="374"/>
      <c r="BET188" s="374"/>
      <c r="BEU188" s="374"/>
      <c r="BEV188" s="373"/>
      <c r="BEW188" s="371"/>
      <c r="BEX188" s="371"/>
      <c r="BEY188" s="371"/>
      <c r="BEZ188" s="372"/>
      <c r="BFA188" s="373"/>
      <c r="BFB188" s="373"/>
      <c r="BFC188" s="373"/>
      <c r="BFD188" s="374"/>
      <c r="BFE188" s="374"/>
      <c r="BFF188" s="374"/>
      <c r="BFG188" s="373"/>
      <c r="BFH188" s="374"/>
      <c r="BFI188" s="374"/>
      <c r="BFJ188" s="374"/>
      <c r="BFK188" s="374"/>
      <c r="BFL188" s="373"/>
      <c r="BFM188" s="371"/>
      <c r="BFN188" s="371"/>
      <c r="BFO188" s="371"/>
      <c r="BFP188" s="372"/>
      <c r="BFQ188" s="373"/>
      <c r="BFR188" s="373"/>
      <c r="BFS188" s="373"/>
      <c r="BFT188" s="374"/>
      <c r="BFU188" s="374"/>
      <c r="BFV188" s="374"/>
      <c r="BFW188" s="373"/>
      <c r="BFX188" s="374"/>
      <c r="BFY188" s="374"/>
      <c r="BFZ188" s="374"/>
      <c r="BGA188" s="374"/>
      <c r="BGB188" s="373"/>
      <c r="BGC188" s="371"/>
      <c r="BGD188" s="371"/>
      <c r="BGE188" s="371"/>
      <c r="BGF188" s="372"/>
      <c r="BGG188" s="373"/>
      <c r="BGH188" s="373"/>
      <c r="BGI188" s="373"/>
      <c r="BGJ188" s="374"/>
      <c r="BGK188" s="374"/>
      <c r="BGL188" s="374"/>
      <c r="BGM188" s="373"/>
      <c r="BGN188" s="374"/>
      <c r="BGO188" s="374"/>
      <c r="BGP188" s="374"/>
      <c r="BGQ188" s="374"/>
      <c r="BGR188" s="373"/>
      <c r="BGS188" s="371"/>
      <c r="BGT188" s="371"/>
      <c r="BGU188" s="371"/>
      <c r="BGV188" s="372"/>
      <c r="BGW188" s="373"/>
      <c r="BGX188" s="373"/>
      <c r="BGY188" s="373"/>
      <c r="BGZ188" s="374"/>
      <c r="BHA188" s="374"/>
      <c r="BHB188" s="374"/>
      <c r="BHC188" s="373"/>
      <c r="BHD188" s="374"/>
      <c r="BHE188" s="374"/>
      <c r="BHF188" s="374"/>
      <c r="BHG188" s="374"/>
      <c r="BHH188" s="373"/>
      <c r="BHI188" s="371"/>
      <c r="BHJ188" s="371"/>
      <c r="BHK188" s="371"/>
      <c r="BHL188" s="372"/>
      <c r="BHM188" s="373"/>
      <c r="BHN188" s="373"/>
      <c r="BHO188" s="373"/>
      <c r="BHP188" s="374"/>
      <c r="BHQ188" s="374"/>
      <c r="BHR188" s="374"/>
      <c r="BHS188" s="373"/>
      <c r="BHT188" s="374"/>
      <c r="BHU188" s="374"/>
      <c r="BHV188" s="374"/>
      <c r="BHW188" s="374"/>
      <c r="BHX188" s="373"/>
      <c r="BHY188" s="371"/>
      <c r="BHZ188" s="371"/>
      <c r="BIA188" s="371"/>
      <c r="BIB188" s="372"/>
      <c r="BIC188" s="373"/>
      <c r="BID188" s="373"/>
      <c r="BIE188" s="373"/>
      <c r="BIF188" s="374"/>
      <c r="BIG188" s="374"/>
      <c r="BIH188" s="374"/>
      <c r="BII188" s="373"/>
      <c r="BIJ188" s="374"/>
      <c r="BIK188" s="374"/>
      <c r="BIL188" s="374"/>
      <c r="BIM188" s="374"/>
      <c r="BIN188" s="373"/>
      <c r="BIO188" s="371"/>
      <c r="BIP188" s="371"/>
      <c r="BIQ188" s="371"/>
      <c r="BIR188" s="372"/>
      <c r="BIS188" s="373"/>
      <c r="BIT188" s="373"/>
      <c r="BIU188" s="373"/>
      <c r="BIV188" s="374"/>
      <c r="BIW188" s="374"/>
      <c r="BIX188" s="374"/>
      <c r="BIY188" s="373"/>
      <c r="BIZ188" s="374"/>
      <c r="BJA188" s="374"/>
      <c r="BJB188" s="374"/>
      <c r="BJC188" s="374"/>
      <c r="BJD188" s="373"/>
      <c r="BJE188" s="371"/>
      <c r="BJF188" s="371"/>
      <c r="BJG188" s="371"/>
      <c r="BJH188" s="372"/>
      <c r="BJI188" s="373"/>
      <c r="BJJ188" s="373"/>
      <c r="BJK188" s="373"/>
      <c r="BJL188" s="374"/>
      <c r="BJM188" s="374"/>
      <c r="BJN188" s="374"/>
      <c r="BJO188" s="373"/>
      <c r="BJP188" s="374"/>
      <c r="BJQ188" s="374"/>
      <c r="BJR188" s="374"/>
      <c r="BJS188" s="374"/>
      <c r="BJT188" s="373"/>
      <c r="BJU188" s="371"/>
      <c r="BJV188" s="371"/>
      <c r="BJW188" s="371"/>
      <c r="BJX188" s="372"/>
      <c r="BJY188" s="373"/>
      <c r="BJZ188" s="373"/>
      <c r="BKA188" s="373"/>
      <c r="BKB188" s="374"/>
      <c r="BKC188" s="374"/>
      <c r="BKD188" s="374"/>
      <c r="BKE188" s="373"/>
      <c r="BKF188" s="374"/>
      <c r="BKG188" s="374"/>
      <c r="BKH188" s="374"/>
      <c r="BKI188" s="374"/>
      <c r="BKJ188" s="373"/>
      <c r="BKK188" s="371"/>
      <c r="BKL188" s="371"/>
      <c r="BKM188" s="371"/>
      <c r="BKN188" s="372"/>
      <c r="BKO188" s="373"/>
      <c r="BKP188" s="373"/>
      <c r="BKQ188" s="373"/>
      <c r="BKR188" s="374"/>
      <c r="BKS188" s="374"/>
      <c r="BKT188" s="374"/>
      <c r="BKU188" s="373"/>
      <c r="BKV188" s="374"/>
      <c r="BKW188" s="374"/>
      <c r="BKX188" s="374"/>
      <c r="BKY188" s="374"/>
      <c r="BKZ188" s="373"/>
      <c r="BLA188" s="371"/>
      <c r="BLB188" s="371"/>
      <c r="BLC188" s="371"/>
      <c r="BLD188" s="372"/>
      <c r="BLE188" s="373"/>
      <c r="BLF188" s="373"/>
      <c r="BLG188" s="373"/>
      <c r="BLH188" s="374"/>
      <c r="BLI188" s="374"/>
      <c r="BLJ188" s="374"/>
      <c r="BLK188" s="373"/>
      <c r="BLL188" s="374"/>
      <c r="BLM188" s="374"/>
      <c r="BLN188" s="374"/>
      <c r="BLO188" s="374"/>
      <c r="BLP188" s="373"/>
      <c r="BLQ188" s="371"/>
      <c r="BLR188" s="371"/>
      <c r="BLS188" s="371"/>
      <c r="BLT188" s="372"/>
      <c r="BLU188" s="373"/>
      <c r="BLV188" s="373"/>
      <c r="BLW188" s="373"/>
      <c r="BLX188" s="374"/>
      <c r="BLY188" s="374"/>
      <c r="BLZ188" s="374"/>
      <c r="BMA188" s="373"/>
      <c r="BMB188" s="374"/>
      <c r="BMC188" s="374"/>
      <c r="BMD188" s="374"/>
      <c r="BME188" s="374"/>
      <c r="BMF188" s="373"/>
      <c r="BMG188" s="371"/>
      <c r="BMH188" s="371"/>
      <c r="BMI188" s="371"/>
      <c r="BMJ188" s="372"/>
      <c r="BMK188" s="373"/>
      <c r="BML188" s="373"/>
      <c r="BMM188" s="373"/>
      <c r="BMN188" s="374"/>
      <c r="BMO188" s="374"/>
      <c r="BMP188" s="374"/>
      <c r="BMQ188" s="373"/>
      <c r="BMR188" s="374"/>
      <c r="BMS188" s="374"/>
      <c r="BMT188" s="374"/>
      <c r="BMU188" s="374"/>
      <c r="BMV188" s="373"/>
      <c r="BMW188" s="371"/>
      <c r="BMX188" s="371"/>
      <c r="BMY188" s="371"/>
      <c r="BMZ188" s="372"/>
      <c r="BNA188" s="373"/>
      <c r="BNB188" s="373"/>
      <c r="BNC188" s="373"/>
      <c r="BND188" s="374"/>
      <c r="BNE188" s="374"/>
      <c r="BNF188" s="374"/>
      <c r="BNG188" s="373"/>
      <c r="BNH188" s="374"/>
      <c r="BNI188" s="374"/>
      <c r="BNJ188" s="374"/>
      <c r="BNK188" s="374"/>
      <c r="BNL188" s="373"/>
      <c r="BNM188" s="371"/>
      <c r="BNN188" s="371"/>
      <c r="BNO188" s="371"/>
      <c r="BNP188" s="372"/>
      <c r="BNQ188" s="373"/>
      <c r="BNR188" s="373"/>
      <c r="BNS188" s="373"/>
      <c r="BNT188" s="374"/>
      <c r="BNU188" s="374"/>
      <c r="BNV188" s="374"/>
      <c r="BNW188" s="373"/>
      <c r="BNX188" s="374"/>
      <c r="BNY188" s="374"/>
      <c r="BNZ188" s="374"/>
      <c r="BOA188" s="374"/>
      <c r="BOB188" s="373"/>
      <c r="BOC188" s="371"/>
      <c r="BOD188" s="371"/>
      <c r="BOE188" s="371"/>
      <c r="BOF188" s="372"/>
      <c r="BOG188" s="373"/>
      <c r="BOH188" s="373"/>
      <c r="BOI188" s="373"/>
      <c r="BOJ188" s="374"/>
      <c r="BOK188" s="374"/>
      <c r="BOL188" s="374"/>
      <c r="BOM188" s="373"/>
      <c r="BON188" s="374"/>
      <c r="BOO188" s="374"/>
      <c r="BOP188" s="374"/>
      <c r="BOQ188" s="374"/>
      <c r="BOR188" s="373"/>
      <c r="BOS188" s="371"/>
      <c r="BOT188" s="371"/>
      <c r="BOU188" s="371"/>
      <c r="BOV188" s="372"/>
      <c r="BOW188" s="373"/>
      <c r="BOX188" s="373"/>
      <c r="BOY188" s="373"/>
      <c r="BOZ188" s="374"/>
      <c r="BPA188" s="374"/>
      <c r="BPB188" s="374"/>
      <c r="BPC188" s="373"/>
      <c r="BPD188" s="374"/>
      <c r="BPE188" s="374"/>
      <c r="BPF188" s="374"/>
      <c r="BPG188" s="374"/>
      <c r="BPH188" s="373"/>
      <c r="BPI188" s="371"/>
      <c r="BPJ188" s="371"/>
      <c r="BPK188" s="371"/>
      <c r="BPL188" s="372"/>
      <c r="BPM188" s="373"/>
      <c r="BPN188" s="373"/>
      <c r="BPO188" s="373"/>
      <c r="BPP188" s="374"/>
      <c r="BPQ188" s="374"/>
      <c r="BPR188" s="374"/>
      <c r="BPS188" s="373"/>
      <c r="BPT188" s="374"/>
      <c r="BPU188" s="374"/>
      <c r="BPV188" s="374"/>
      <c r="BPW188" s="374"/>
      <c r="BPX188" s="373"/>
      <c r="BPY188" s="371"/>
      <c r="BPZ188" s="371"/>
      <c r="BQA188" s="371"/>
      <c r="BQB188" s="372"/>
      <c r="BQC188" s="373"/>
      <c r="BQD188" s="373"/>
      <c r="BQE188" s="373"/>
      <c r="BQF188" s="374"/>
      <c r="BQG188" s="374"/>
      <c r="BQH188" s="374"/>
      <c r="BQI188" s="373"/>
      <c r="BQJ188" s="374"/>
      <c r="BQK188" s="374"/>
      <c r="BQL188" s="374"/>
      <c r="BQM188" s="374"/>
      <c r="BQN188" s="373"/>
      <c r="BQO188" s="371"/>
      <c r="BQP188" s="371"/>
      <c r="BQQ188" s="371"/>
      <c r="BQR188" s="372"/>
      <c r="BQS188" s="373"/>
      <c r="BQT188" s="373"/>
      <c r="BQU188" s="373"/>
      <c r="BQV188" s="374"/>
      <c r="BQW188" s="374"/>
      <c r="BQX188" s="374"/>
      <c r="BQY188" s="373"/>
      <c r="BQZ188" s="374"/>
      <c r="BRA188" s="374"/>
      <c r="BRB188" s="374"/>
      <c r="BRC188" s="374"/>
      <c r="BRD188" s="373"/>
      <c r="BRE188" s="371"/>
      <c r="BRF188" s="371"/>
      <c r="BRG188" s="371"/>
      <c r="BRH188" s="372"/>
      <c r="BRI188" s="373"/>
      <c r="BRJ188" s="373"/>
      <c r="BRK188" s="373"/>
      <c r="BRL188" s="374"/>
      <c r="BRM188" s="374"/>
      <c r="BRN188" s="374"/>
      <c r="BRO188" s="373"/>
      <c r="BRP188" s="374"/>
      <c r="BRQ188" s="374"/>
      <c r="BRR188" s="374"/>
      <c r="BRS188" s="374"/>
      <c r="BRT188" s="373"/>
      <c r="BRU188" s="371"/>
      <c r="BRV188" s="371"/>
      <c r="BRW188" s="371"/>
      <c r="BRX188" s="372"/>
      <c r="BRY188" s="373"/>
      <c r="BRZ188" s="373"/>
      <c r="BSA188" s="373"/>
      <c r="BSB188" s="374"/>
      <c r="BSC188" s="374"/>
      <c r="BSD188" s="374"/>
      <c r="BSE188" s="373"/>
      <c r="BSF188" s="374"/>
      <c r="BSG188" s="374"/>
      <c r="BSH188" s="374"/>
      <c r="BSI188" s="374"/>
      <c r="BSJ188" s="373"/>
      <c r="BSK188" s="371"/>
      <c r="BSL188" s="371"/>
      <c r="BSM188" s="371"/>
      <c r="BSN188" s="372"/>
      <c r="BSO188" s="373"/>
      <c r="BSP188" s="373"/>
      <c r="BSQ188" s="373"/>
      <c r="BSR188" s="374"/>
      <c r="BSS188" s="374"/>
      <c r="BST188" s="374"/>
      <c r="BSU188" s="373"/>
      <c r="BSV188" s="374"/>
      <c r="BSW188" s="374"/>
      <c r="BSX188" s="374"/>
      <c r="BSY188" s="374"/>
      <c r="BSZ188" s="373"/>
      <c r="BTA188" s="371"/>
      <c r="BTB188" s="371"/>
      <c r="BTC188" s="371"/>
      <c r="BTD188" s="372"/>
      <c r="BTE188" s="373"/>
      <c r="BTF188" s="373"/>
      <c r="BTG188" s="373"/>
      <c r="BTH188" s="374"/>
      <c r="BTI188" s="374"/>
      <c r="BTJ188" s="374"/>
      <c r="BTK188" s="373"/>
      <c r="BTL188" s="374"/>
      <c r="BTM188" s="374"/>
      <c r="BTN188" s="374"/>
      <c r="BTO188" s="374"/>
      <c r="BTP188" s="373"/>
      <c r="BTQ188" s="371"/>
      <c r="BTR188" s="371"/>
      <c r="BTS188" s="371"/>
      <c r="BTT188" s="372"/>
      <c r="BTU188" s="373"/>
      <c r="BTV188" s="373"/>
      <c r="BTW188" s="373"/>
      <c r="BTX188" s="374"/>
      <c r="BTY188" s="374"/>
      <c r="BTZ188" s="374"/>
      <c r="BUA188" s="373"/>
      <c r="BUB188" s="374"/>
      <c r="BUC188" s="374"/>
      <c r="BUD188" s="374"/>
      <c r="BUE188" s="374"/>
      <c r="BUF188" s="373"/>
      <c r="BUG188" s="371"/>
      <c r="BUH188" s="371"/>
      <c r="BUI188" s="371"/>
      <c r="BUJ188" s="372"/>
      <c r="BUK188" s="373"/>
      <c r="BUL188" s="373"/>
      <c r="BUM188" s="373"/>
      <c r="BUN188" s="374"/>
      <c r="BUO188" s="374"/>
      <c r="BUP188" s="374"/>
      <c r="BUQ188" s="373"/>
      <c r="BUR188" s="374"/>
      <c r="BUS188" s="374"/>
      <c r="BUT188" s="374"/>
      <c r="BUU188" s="374"/>
      <c r="BUV188" s="373"/>
      <c r="BUW188" s="371"/>
      <c r="BUX188" s="371"/>
      <c r="BUY188" s="371"/>
      <c r="BUZ188" s="372"/>
      <c r="BVA188" s="373"/>
      <c r="BVB188" s="373"/>
      <c r="BVC188" s="373"/>
      <c r="BVD188" s="374"/>
      <c r="BVE188" s="374"/>
      <c r="BVF188" s="374"/>
      <c r="BVG188" s="373"/>
      <c r="BVH188" s="374"/>
      <c r="BVI188" s="374"/>
      <c r="BVJ188" s="374"/>
      <c r="BVK188" s="374"/>
      <c r="BVL188" s="373"/>
      <c r="BVM188" s="371"/>
      <c r="BVN188" s="371"/>
      <c r="BVO188" s="371"/>
      <c r="BVP188" s="372"/>
      <c r="BVQ188" s="373"/>
      <c r="BVR188" s="373"/>
      <c r="BVS188" s="373"/>
      <c r="BVT188" s="374"/>
      <c r="BVU188" s="374"/>
      <c r="BVV188" s="374"/>
      <c r="BVW188" s="373"/>
      <c r="BVX188" s="374"/>
      <c r="BVY188" s="374"/>
      <c r="BVZ188" s="374"/>
      <c r="BWA188" s="374"/>
      <c r="BWB188" s="373"/>
      <c r="BWC188" s="371"/>
      <c r="BWD188" s="371"/>
      <c r="BWE188" s="371"/>
      <c r="BWF188" s="372"/>
      <c r="BWG188" s="373"/>
      <c r="BWH188" s="373"/>
      <c r="BWI188" s="373"/>
      <c r="BWJ188" s="374"/>
      <c r="BWK188" s="374"/>
      <c r="BWL188" s="374"/>
      <c r="BWM188" s="373"/>
      <c r="BWN188" s="374"/>
      <c r="BWO188" s="374"/>
      <c r="BWP188" s="374"/>
      <c r="BWQ188" s="374"/>
      <c r="BWR188" s="373"/>
      <c r="BWS188" s="371"/>
      <c r="BWT188" s="371"/>
      <c r="BWU188" s="371"/>
      <c r="BWV188" s="372"/>
      <c r="BWW188" s="373"/>
      <c r="BWX188" s="373"/>
      <c r="BWY188" s="373"/>
      <c r="BWZ188" s="374"/>
      <c r="BXA188" s="374"/>
      <c r="BXB188" s="374"/>
      <c r="BXC188" s="373"/>
      <c r="BXD188" s="374"/>
      <c r="BXE188" s="374"/>
      <c r="BXF188" s="374"/>
      <c r="BXG188" s="374"/>
      <c r="BXH188" s="373"/>
      <c r="BXI188" s="371"/>
      <c r="BXJ188" s="371"/>
      <c r="BXK188" s="371"/>
      <c r="BXL188" s="372"/>
      <c r="BXM188" s="373"/>
      <c r="BXN188" s="373"/>
      <c r="BXO188" s="373"/>
      <c r="BXP188" s="374"/>
      <c r="BXQ188" s="374"/>
      <c r="BXR188" s="374"/>
      <c r="BXS188" s="373"/>
      <c r="BXT188" s="374"/>
      <c r="BXU188" s="374"/>
      <c r="BXV188" s="374"/>
      <c r="BXW188" s="374"/>
      <c r="BXX188" s="373"/>
      <c r="BXY188" s="371"/>
      <c r="BXZ188" s="371"/>
      <c r="BYA188" s="371"/>
      <c r="BYB188" s="372"/>
      <c r="BYC188" s="373"/>
      <c r="BYD188" s="373"/>
      <c r="BYE188" s="373"/>
      <c r="BYF188" s="374"/>
      <c r="BYG188" s="374"/>
      <c r="BYH188" s="374"/>
      <c r="BYI188" s="373"/>
      <c r="BYJ188" s="374"/>
      <c r="BYK188" s="374"/>
      <c r="BYL188" s="374"/>
      <c r="BYM188" s="374"/>
      <c r="BYN188" s="373"/>
      <c r="BYO188" s="371"/>
      <c r="BYP188" s="371"/>
      <c r="BYQ188" s="371"/>
      <c r="BYR188" s="372"/>
      <c r="BYS188" s="373"/>
      <c r="BYT188" s="373"/>
      <c r="BYU188" s="373"/>
      <c r="BYV188" s="374"/>
      <c r="BYW188" s="374"/>
      <c r="BYX188" s="374"/>
      <c r="BYY188" s="373"/>
      <c r="BYZ188" s="374"/>
      <c r="BZA188" s="374"/>
      <c r="BZB188" s="374"/>
      <c r="BZC188" s="374"/>
      <c r="BZD188" s="373"/>
      <c r="BZE188" s="371"/>
      <c r="BZF188" s="371"/>
      <c r="BZG188" s="371"/>
      <c r="BZH188" s="372"/>
      <c r="BZI188" s="373"/>
      <c r="BZJ188" s="373"/>
      <c r="BZK188" s="373"/>
      <c r="BZL188" s="374"/>
      <c r="BZM188" s="374"/>
      <c r="BZN188" s="374"/>
      <c r="BZO188" s="373"/>
      <c r="BZP188" s="374"/>
      <c r="BZQ188" s="374"/>
      <c r="BZR188" s="374"/>
      <c r="BZS188" s="374"/>
      <c r="BZT188" s="373"/>
      <c r="BZU188" s="371"/>
      <c r="BZV188" s="371"/>
      <c r="BZW188" s="371"/>
      <c r="BZX188" s="372"/>
      <c r="BZY188" s="373"/>
      <c r="BZZ188" s="373"/>
      <c r="CAA188" s="373"/>
      <c r="CAB188" s="374"/>
      <c r="CAC188" s="374"/>
      <c r="CAD188" s="374"/>
      <c r="CAE188" s="373"/>
      <c r="CAF188" s="374"/>
      <c r="CAG188" s="374"/>
      <c r="CAH188" s="374"/>
      <c r="CAI188" s="374"/>
      <c r="CAJ188" s="373"/>
      <c r="CAK188" s="371"/>
      <c r="CAL188" s="371"/>
      <c r="CAM188" s="371"/>
      <c r="CAN188" s="372"/>
      <c r="CAO188" s="373"/>
      <c r="CAP188" s="373"/>
      <c r="CAQ188" s="373"/>
      <c r="CAR188" s="374"/>
      <c r="CAS188" s="374"/>
      <c r="CAT188" s="374"/>
      <c r="CAU188" s="373"/>
      <c r="CAV188" s="374"/>
      <c r="CAW188" s="374"/>
      <c r="CAX188" s="374"/>
      <c r="CAY188" s="374"/>
      <c r="CAZ188" s="373"/>
      <c r="CBA188" s="371"/>
      <c r="CBB188" s="371"/>
      <c r="CBC188" s="371"/>
      <c r="CBD188" s="372"/>
      <c r="CBE188" s="373"/>
      <c r="CBF188" s="373"/>
      <c r="CBG188" s="373"/>
      <c r="CBH188" s="374"/>
      <c r="CBI188" s="374"/>
      <c r="CBJ188" s="374"/>
      <c r="CBK188" s="373"/>
      <c r="CBL188" s="374"/>
      <c r="CBM188" s="374"/>
      <c r="CBN188" s="374"/>
      <c r="CBO188" s="374"/>
      <c r="CBP188" s="373"/>
      <c r="CBQ188" s="371"/>
      <c r="CBR188" s="371"/>
      <c r="CBS188" s="371"/>
      <c r="CBT188" s="372"/>
      <c r="CBU188" s="373"/>
      <c r="CBV188" s="373"/>
      <c r="CBW188" s="373"/>
      <c r="CBX188" s="374"/>
      <c r="CBY188" s="374"/>
      <c r="CBZ188" s="374"/>
      <c r="CCA188" s="373"/>
      <c r="CCB188" s="374"/>
      <c r="CCC188" s="374"/>
      <c r="CCD188" s="374"/>
      <c r="CCE188" s="374"/>
      <c r="CCF188" s="373"/>
      <c r="CCG188" s="371"/>
      <c r="CCH188" s="371"/>
      <c r="CCI188" s="371"/>
      <c r="CCJ188" s="372"/>
      <c r="CCK188" s="373"/>
      <c r="CCL188" s="373"/>
      <c r="CCM188" s="373"/>
      <c r="CCN188" s="374"/>
      <c r="CCO188" s="374"/>
      <c r="CCP188" s="374"/>
      <c r="CCQ188" s="373"/>
      <c r="CCR188" s="374"/>
      <c r="CCS188" s="374"/>
      <c r="CCT188" s="374"/>
      <c r="CCU188" s="374"/>
      <c r="CCV188" s="373"/>
      <c r="CCW188" s="371"/>
      <c r="CCX188" s="371"/>
      <c r="CCY188" s="371"/>
      <c r="CCZ188" s="372"/>
      <c r="CDA188" s="373"/>
      <c r="CDB188" s="373"/>
      <c r="CDC188" s="373"/>
      <c r="CDD188" s="374"/>
      <c r="CDE188" s="374"/>
      <c r="CDF188" s="374"/>
      <c r="CDG188" s="373"/>
      <c r="CDH188" s="374"/>
      <c r="CDI188" s="374"/>
      <c r="CDJ188" s="374"/>
      <c r="CDK188" s="374"/>
      <c r="CDL188" s="373"/>
      <c r="CDM188" s="371"/>
      <c r="CDN188" s="371"/>
      <c r="CDO188" s="371"/>
      <c r="CDP188" s="372"/>
      <c r="CDQ188" s="373"/>
      <c r="CDR188" s="373"/>
      <c r="CDS188" s="373"/>
      <c r="CDT188" s="374"/>
      <c r="CDU188" s="374"/>
      <c r="CDV188" s="374"/>
      <c r="CDW188" s="373"/>
      <c r="CDX188" s="374"/>
      <c r="CDY188" s="374"/>
      <c r="CDZ188" s="374"/>
      <c r="CEA188" s="374"/>
      <c r="CEB188" s="373"/>
      <c r="CEC188" s="371"/>
      <c r="CED188" s="371"/>
      <c r="CEE188" s="371"/>
      <c r="CEF188" s="372"/>
      <c r="CEG188" s="373"/>
      <c r="CEH188" s="373"/>
      <c r="CEI188" s="373"/>
      <c r="CEJ188" s="374"/>
      <c r="CEK188" s="374"/>
      <c r="CEL188" s="374"/>
      <c r="CEM188" s="373"/>
      <c r="CEN188" s="374"/>
      <c r="CEO188" s="374"/>
      <c r="CEP188" s="374"/>
      <c r="CEQ188" s="374"/>
      <c r="CER188" s="373"/>
      <c r="CES188" s="371"/>
      <c r="CET188" s="371"/>
      <c r="CEU188" s="371"/>
      <c r="CEV188" s="372"/>
      <c r="CEW188" s="373"/>
      <c r="CEX188" s="373"/>
      <c r="CEY188" s="373"/>
      <c r="CEZ188" s="374"/>
      <c r="CFA188" s="374"/>
      <c r="CFB188" s="374"/>
      <c r="CFC188" s="373"/>
      <c r="CFD188" s="374"/>
      <c r="CFE188" s="374"/>
      <c r="CFF188" s="374"/>
      <c r="CFG188" s="374"/>
      <c r="CFH188" s="373"/>
      <c r="CFI188" s="371"/>
      <c r="CFJ188" s="371"/>
      <c r="CFK188" s="371"/>
      <c r="CFL188" s="372"/>
      <c r="CFM188" s="373"/>
      <c r="CFN188" s="373"/>
      <c r="CFO188" s="373"/>
      <c r="CFP188" s="374"/>
      <c r="CFQ188" s="374"/>
      <c r="CFR188" s="374"/>
      <c r="CFS188" s="373"/>
      <c r="CFT188" s="374"/>
      <c r="CFU188" s="374"/>
      <c r="CFV188" s="374"/>
      <c r="CFW188" s="374"/>
      <c r="CFX188" s="373"/>
      <c r="CFY188" s="371"/>
      <c r="CFZ188" s="371"/>
      <c r="CGA188" s="371"/>
      <c r="CGB188" s="372"/>
      <c r="CGC188" s="373"/>
      <c r="CGD188" s="373"/>
      <c r="CGE188" s="373"/>
      <c r="CGF188" s="374"/>
      <c r="CGG188" s="374"/>
      <c r="CGH188" s="374"/>
      <c r="CGI188" s="373"/>
      <c r="CGJ188" s="374"/>
      <c r="CGK188" s="374"/>
      <c r="CGL188" s="374"/>
      <c r="CGM188" s="374"/>
      <c r="CGN188" s="373"/>
      <c r="CGO188" s="371"/>
      <c r="CGP188" s="371"/>
      <c r="CGQ188" s="371"/>
      <c r="CGR188" s="372"/>
      <c r="CGS188" s="373"/>
      <c r="CGT188" s="373"/>
      <c r="CGU188" s="373"/>
      <c r="CGV188" s="374"/>
      <c r="CGW188" s="374"/>
      <c r="CGX188" s="374"/>
      <c r="CGY188" s="373"/>
      <c r="CGZ188" s="374"/>
      <c r="CHA188" s="374"/>
      <c r="CHB188" s="374"/>
      <c r="CHC188" s="374"/>
      <c r="CHD188" s="373"/>
      <c r="CHE188" s="371"/>
      <c r="CHF188" s="371"/>
      <c r="CHG188" s="371"/>
      <c r="CHH188" s="372"/>
      <c r="CHI188" s="373"/>
      <c r="CHJ188" s="373"/>
      <c r="CHK188" s="373"/>
      <c r="CHL188" s="374"/>
      <c r="CHM188" s="374"/>
      <c r="CHN188" s="374"/>
      <c r="CHO188" s="373"/>
      <c r="CHP188" s="374"/>
      <c r="CHQ188" s="374"/>
      <c r="CHR188" s="374"/>
      <c r="CHS188" s="374"/>
      <c r="CHT188" s="373"/>
      <c r="CHU188" s="371"/>
      <c r="CHV188" s="371"/>
      <c r="CHW188" s="371"/>
      <c r="CHX188" s="372"/>
      <c r="CHY188" s="373"/>
      <c r="CHZ188" s="373"/>
      <c r="CIA188" s="373"/>
      <c r="CIB188" s="374"/>
      <c r="CIC188" s="374"/>
      <c r="CID188" s="374"/>
      <c r="CIE188" s="373"/>
      <c r="CIF188" s="374"/>
      <c r="CIG188" s="374"/>
      <c r="CIH188" s="374"/>
      <c r="CII188" s="374"/>
      <c r="CIJ188" s="373"/>
      <c r="CIK188" s="371"/>
      <c r="CIL188" s="371"/>
      <c r="CIM188" s="371"/>
      <c r="CIN188" s="372"/>
      <c r="CIO188" s="373"/>
      <c r="CIP188" s="373"/>
      <c r="CIQ188" s="373"/>
      <c r="CIR188" s="374"/>
      <c r="CIS188" s="374"/>
      <c r="CIT188" s="374"/>
      <c r="CIU188" s="373"/>
      <c r="CIV188" s="374"/>
      <c r="CIW188" s="374"/>
      <c r="CIX188" s="374"/>
      <c r="CIY188" s="374"/>
      <c r="CIZ188" s="373"/>
      <c r="CJA188" s="371"/>
      <c r="CJB188" s="371"/>
      <c r="CJC188" s="371"/>
      <c r="CJD188" s="372"/>
      <c r="CJE188" s="373"/>
      <c r="CJF188" s="373"/>
      <c r="CJG188" s="373"/>
      <c r="CJH188" s="374"/>
      <c r="CJI188" s="374"/>
      <c r="CJJ188" s="374"/>
      <c r="CJK188" s="373"/>
      <c r="CJL188" s="374"/>
      <c r="CJM188" s="374"/>
      <c r="CJN188" s="374"/>
      <c r="CJO188" s="374"/>
      <c r="CJP188" s="373"/>
      <c r="CJQ188" s="371"/>
      <c r="CJR188" s="371"/>
      <c r="CJS188" s="371"/>
      <c r="CJT188" s="372"/>
      <c r="CJU188" s="373"/>
      <c r="CJV188" s="373"/>
      <c r="CJW188" s="373"/>
      <c r="CJX188" s="374"/>
      <c r="CJY188" s="374"/>
      <c r="CJZ188" s="374"/>
      <c r="CKA188" s="373"/>
      <c r="CKB188" s="374"/>
      <c r="CKC188" s="374"/>
      <c r="CKD188" s="374"/>
      <c r="CKE188" s="374"/>
      <c r="CKF188" s="373"/>
      <c r="CKG188" s="371"/>
      <c r="CKH188" s="371"/>
      <c r="CKI188" s="371"/>
      <c r="CKJ188" s="372"/>
      <c r="CKK188" s="373"/>
      <c r="CKL188" s="373"/>
      <c r="CKM188" s="373"/>
      <c r="CKN188" s="374"/>
      <c r="CKO188" s="374"/>
      <c r="CKP188" s="374"/>
      <c r="CKQ188" s="373"/>
      <c r="CKR188" s="374"/>
      <c r="CKS188" s="374"/>
      <c r="CKT188" s="374"/>
      <c r="CKU188" s="374"/>
      <c r="CKV188" s="373"/>
      <c r="CKW188" s="371"/>
      <c r="CKX188" s="371"/>
      <c r="CKY188" s="371"/>
      <c r="CKZ188" s="372"/>
      <c r="CLA188" s="373"/>
      <c r="CLB188" s="373"/>
      <c r="CLC188" s="373"/>
      <c r="CLD188" s="374"/>
      <c r="CLE188" s="374"/>
      <c r="CLF188" s="374"/>
      <c r="CLG188" s="373"/>
      <c r="CLH188" s="374"/>
      <c r="CLI188" s="374"/>
      <c r="CLJ188" s="374"/>
      <c r="CLK188" s="374"/>
      <c r="CLL188" s="373"/>
      <c r="CLM188" s="371"/>
      <c r="CLN188" s="371"/>
      <c r="CLO188" s="371"/>
      <c r="CLP188" s="372"/>
      <c r="CLQ188" s="373"/>
      <c r="CLR188" s="373"/>
      <c r="CLS188" s="373"/>
      <c r="CLT188" s="374"/>
      <c r="CLU188" s="374"/>
      <c r="CLV188" s="374"/>
      <c r="CLW188" s="373"/>
      <c r="CLX188" s="374"/>
      <c r="CLY188" s="374"/>
      <c r="CLZ188" s="374"/>
      <c r="CMA188" s="374"/>
      <c r="CMB188" s="373"/>
      <c r="CMC188" s="371"/>
      <c r="CMD188" s="371"/>
      <c r="CME188" s="371"/>
      <c r="CMF188" s="372"/>
      <c r="CMG188" s="373"/>
      <c r="CMH188" s="373"/>
      <c r="CMI188" s="373"/>
      <c r="CMJ188" s="374"/>
      <c r="CMK188" s="374"/>
      <c r="CML188" s="374"/>
      <c r="CMM188" s="373"/>
      <c r="CMN188" s="374"/>
      <c r="CMO188" s="374"/>
      <c r="CMP188" s="374"/>
      <c r="CMQ188" s="374"/>
      <c r="CMR188" s="373"/>
      <c r="CMS188" s="371"/>
      <c r="CMT188" s="371"/>
      <c r="CMU188" s="371"/>
      <c r="CMV188" s="372"/>
      <c r="CMW188" s="373"/>
      <c r="CMX188" s="373"/>
      <c r="CMY188" s="373"/>
      <c r="CMZ188" s="374"/>
      <c r="CNA188" s="374"/>
      <c r="CNB188" s="374"/>
      <c r="CNC188" s="373"/>
      <c r="CND188" s="374"/>
      <c r="CNE188" s="374"/>
      <c r="CNF188" s="374"/>
      <c r="CNG188" s="374"/>
      <c r="CNH188" s="373"/>
      <c r="CNI188" s="371"/>
      <c r="CNJ188" s="371"/>
      <c r="CNK188" s="371"/>
      <c r="CNL188" s="372"/>
      <c r="CNM188" s="373"/>
      <c r="CNN188" s="373"/>
      <c r="CNO188" s="373"/>
      <c r="CNP188" s="374"/>
      <c r="CNQ188" s="374"/>
      <c r="CNR188" s="374"/>
      <c r="CNS188" s="373"/>
      <c r="CNT188" s="374"/>
      <c r="CNU188" s="374"/>
      <c r="CNV188" s="374"/>
      <c r="CNW188" s="374"/>
      <c r="CNX188" s="373"/>
      <c r="CNY188" s="371"/>
      <c r="CNZ188" s="371"/>
      <c r="COA188" s="371"/>
      <c r="COB188" s="372"/>
      <c r="COC188" s="373"/>
      <c r="COD188" s="373"/>
      <c r="COE188" s="373"/>
      <c r="COF188" s="374"/>
      <c r="COG188" s="374"/>
      <c r="COH188" s="374"/>
      <c r="COI188" s="373"/>
      <c r="COJ188" s="374"/>
      <c r="COK188" s="374"/>
      <c r="COL188" s="374"/>
      <c r="COM188" s="374"/>
      <c r="CON188" s="373"/>
      <c r="COO188" s="371"/>
      <c r="COP188" s="371"/>
      <c r="COQ188" s="371"/>
      <c r="COR188" s="372"/>
      <c r="COS188" s="373"/>
      <c r="COT188" s="373"/>
      <c r="COU188" s="373"/>
      <c r="COV188" s="374"/>
      <c r="COW188" s="374"/>
      <c r="COX188" s="374"/>
      <c r="COY188" s="373"/>
      <c r="COZ188" s="374"/>
      <c r="CPA188" s="374"/>
      <c r="CPB188" s="374"/>
      <c r="CPC188" s="374"/>
      <c r="CPD188" s="373"/>
      <c r="CPE188" s="371"/>
      <c r="CPF188" s="371"/>
      <c r="CPG188" s="371"/>
      <c r="CPH188" s="372"/>
      <c r="CPI188" s="373"/>
      <c r="CPJ188" s="373"/>
      <c r="CPK188" s="373"/>
      <c r="CPL188" s="374"/>
      <c r="CPM188" s="374"/>
      <c r="CPN188" s="374"/>
      <c r="CPO188" s="373"/>
      <c r="CPP188" s="374"/>
      <c r="CPQ188" s="374"/>
      <c r="CPR188" s="374"/>
      <c r="CPS188" s="374"/>
      <c r="CPT188" s="373"/>
      <c r="CPU188" s="371"/>
      <c r="CPV188" s="371"/>
      <c r="CPW188" s="371"/>
      <c r="CPX188" s="372"/>
      <c r="CPY188" s="373"/>
      <c r="CPZ188" s="373"/>
      <c r="CQA188" s="373"/>
      <c r="CQB188" s="374"/>
      <c r="CQC188" s="374"/>
      <c r="CQD188" s="374"/>
      <c r="CQE188" s="373"/>
      <c r="CQF188" s="374"/>
      <c r="CQG188" s="374"/>
      <c r="CQH188" s="374"/>
      <c r="CQI188" s="374"/>
      <c r="CQJ188" s="373"/>
      <c r="CQK188" s="371"/>
      <c r="CQL188" s="371"/>
      <c r="CQM188" s="371"/>
      <c r="CQN188" s="372"/>
      <c r="CQO188" s="373"/>
      <c r="CQP188" s="373"/>
      <c r="CQQ188" s="373"/>
      <c r="CQR188" s="374"/>
      <c r="CQS188" s="374"/>
      <c r="CQT188" s="374"/>
      <c r="CQU188" s="373"/>
      <c r="CQV188" s="374"/>
      <c r="CQW188" s="374"/>
      <c r="CQX188" s="374"/>
      <c r="CQY188" s="374"/>
      <c r="CQZ188" s="373"/>
      <c r="CRA188" s="371"/>
      <c r="CRB188" s="371"/>
      <c r="CRC188" s="371"/>
      <c r="CRD188" s="372"/>
      <c r="CRE188" s="373"/>
      <c r="CRF188" s="373"/>
      <c r="CRG188" s="373"/>
      <c r="CRH188" s="374"/>
      <c r="CRI188" s="374"/>
      <c r="CRJ188" s="374"/>
      <c r="CRK188" s="373"/>
      <c r="CRL188" s="374"/>
      <c r="CRM188" s="374"/>
      <c r="CRN188" s="374"/>
      <c r="CRO188" s="374"/>
      <c r="CRP188" s="373"/>
      <c r="CRQ188" s="371"/>
      <c r="CRR188" s="371"/>
      <c r="CRS188" s="371"/>
      <c r="CRT188" s="372"/>
      <c r="CRU188" s="373"/>
      <c r="CRV188" s="373"/>
      <c r="CRW188" s="373"/>
      <c r="CRX188" s="374"/>
      <c r="CRY188" s="374"/>
      <c r="CRZ188" s="374"/>
      <c r="CSA188" s="373"/>
      <c r="CSB188" s="374"/>
      <c r="CSC188" s="374"/>
      <c r="CSD188" s="374"/>
      <c r="CSE188" s="374"/>
      <c r="CSF188" s="373"/>
      <c r="CSG188" s="371"/>
      <c r="CSH188" s="371"/>
      <c r="CSI188" s="371"/>
      <c r="CSJ188" s="372"/>
      <c r="CSK188" s="373"/>
      <c r="CSL188" s="373"/>
      <c r="CSM188" s="373"/>
      <c r="CSN188" s="374"/>
      <c r="CSO188" s="374"/>
      <c r="CSP188" s="374"/>
      <c r="CSQ188" s="373"/>
      <c r="CSR188" s="374"/>
      <c r="CSS188" s="374"/>
      <c r="CST188" s="374"/>
      <c r="CSU188" s="374"/>
      <c r="CSV188" s="373"/>
      <c r="CSW188" s="371"/>
      <c r="CSX188" s="371"/>
      <c r="CSY188" s="371"/>
      <c r="CSZ188" s="372"/>
      <c r="CTA188" s="373"/>
      <c r="CTB188" s="373"/>
      <c r="CTC188" s="373"/>
      <c r="CTD188" s="374"/>
      <c r="CTE188" s="374"/>
      <c r="CTF188" s="374"/>
      <c r="CTG188" s="373"/>
      <c r="CTH188" s="374"/>
      <c r="CTI188" s="374"/>
      <c r="CTJ188" s="374"/>
      <c r="CTK188" s="374"/>
      <c r="CTL188" s="373"/>
      <c r="CTM188" s="371"/>
      <c r="CTN188" s="371"/>
      <c r="CTO188" s="371"/>
      <c r="CTP188" s="372"/>
      <c r="CTQ188" s="373"/>
      <c r="CTR188" s="373"/>
      <c r="CTS188" s="373"/>
      <c r="CTT188" s="374"/>
      <c r="CTU188" s="374"/>
      <c r="CTV188" s="374"/>
      <c r="CTW188" s="373"/>
      <c r="CTX188" s="374"/>
      <c r="CTY188" s="374"/>
      <c r="CTZ188" s="374"/>
      <c r="CUA188" s="374"/>
      <c r="CUB188" s="373"/>
      <c r="CUC188" s="371"/>
      <c r="CUD188" s="371"/>
      <c r="CUE188" s="371"/>
      <c r="CUF188" s="372"/>
      <c r="CUG188" s="373"/>
      <c r="CUH188" s="373"/>
      <c r="CUI188" s="373"/>
      <c r="CUJ188" s="374"/>
      <c r="CUK188" s="374"/>
      <c r="CUL188" s="374"/>
      <c r="CUM188" s="373"/>
      <c r="CUN188" s="374"/>
      <c r="CUO188" s="374"/>
      <c r="CUP188" s="374"/>
      <c r="CUQ188" s="374"/>
      <c r="CUR188" s="373"/>
      <c r="CUS188" s="371"/>
      <c r="CUT188" s="371"/>
      <c r="CUU188" s="371"/>
      <c r="CUV188" s="372"/>
      <c r="CUW188" s="373"/>
      <c r="CUX188" s="373"/>
      <c r="CUY188" s="373"/>
      <c r="CUZ188" s="374"/>
      <c r="CVA188" s="374"/>
      <c r="CVB188" s="374"/>
      <c r="CVC188" s="373"/>
      <c r="CVD188" s="374"/>
      <c r="CVE188" s="374"/>
      <c r="CVF188" s="374"/>
      <c r="CVG188" s="374"/>
      <c r="CVH188" s="373"/>
      <c r="CVI188" s="371"/>
      <c r="CVJ188" s="371"/>
      <c r="CVK188" s="371"/>
      <c r="CVL188" s="372"/>
      <c r="CVM188" s="373"/>
      <c r="CVN188" s="373"/>
      <c r="CVO188" s="373"/>
      <c r="CVP188" s="374"/>
      <c r="CVQ188" s="374"/>
      <c r="CVR188" s="374"/>
      <c r="CVS188" s="373"/>
      <c r="CVT188" s="374"/>
      <c r="CVU188" s="374"/>
      <c r="CVV188" s="374"/>
      <c r="CVW188" s="374"/>
      <c r="CVX188" s="373"/>
      <c r="CVY188" s="371"/>
      <c r="CVZ188" s="371"/>
      <c r="CWA188" s="371"/>
      <c r="CWB188" s="372"/>
      <c r="CWC188" s="373"/>
      <c r="CWD188" s="373"/>
      <c r="CWE188" s="373"/>
      <c r="CWF188" s="374"/>
      <c r="CWG188" s="374"/>
      <c r="CWH188" s="374"/>
      <c r="CWI188" s="373"/>
      <c r="CWJ188" s="374"/>
      <c r="CWK188" s="374"/>
      <c r="CWL188" s="374"/>
      <c r="CWM188" s="374"/>
      <c r="CWN188" s="373"/>
      <c r="CWO188" s="371"/>
      <c r="CWP188" s="371"/>
      <c r="CWQ188" s="371"/>
      <c r="CWR188" s="372"/>
      <c r="CWS188" s="373"/>
      <c r="CWT188" s="373"/>
      <c r="CWU188" s="373"/>
      <c r="CWV188" s="374"/>
      <c r="CWW188" s="374"/>
      <c r="CWX188" s="374"/>
      <c r="CWY188" s="373"/>
      <c r="CWZ188" s="374"/>
      <c r="CXA188" s="374"/>
      <c r="CXB188" s="374"/>
      <c r="CXC188" s="374"/>
      <c r="CXD188" s="373"/>
      <c r="CXE188" s="371"/>
      <c r="CXF188" s="371"/>
      <c r="CXG188" s="371"/>
      <c r="CXH188" s="372"/>
      <c r="CXI188" s="373"/>
      <c r="CXJ188" s="373"/>
      <c r="CXK188" s="373"/>
      <c r="CXL188" s="374"/>
      <c r="CXM188" s="374"/>
      <c r="CXN188" s="374"/>
      <c r="CXO188" s="373"/>
      <c r="CXP188" s="374"/>
      <c r="CXQ188" s="374"/>
      <c r="CXR188" s="374"/>
      <c r="CXS188" s="374"/>
      <c r="CXT188" s="373"/>
      <c r="CXU188" s="371"/>
      <c r="CXV188" s="371"/>
      <c r="CXW188" s="371"/>
      <c r="CXX188" s="372"/>
      <c r="CXY188" s="373"/>
      <c r="CXZ188" s="373"/>
      <c r="CYA188" s="373"/>
      <c r="CYB188" s="374"/>
      <c r="CYC188" s="374"/>
      <c r="CYD188" s="374"/>
      <c r="CYE188" s="373"/>
      <c r="CYF188" s="374"/>
      <c r="CYG188" s="374"/>
      <c r="CYH188" s="374"/>
      <c r="CYI188" s="374"/>
      <c r="CYJ188" s="373"/>
      <c r="CYK188" s="371"/>
      <c r="CYL188" s="371"/>
      <c r="CYM188" s="371"/>
      <c r="CYN188" s="372"/>
      <c r="CYO188" s="373"/>
      <c r="CYP188" s="373"/>
      <c r="CYQ188" s="373"/>
      <c r="CYR188" s="374"/>
      <c r="CYS188" s="374"/>
      <c r="CYT188" s="374"/>
      <c r="CYU188" s="373"/>
      <c r="CYV188" s="374"/>
      <c r="CYW188" s="374"/>
      <c r="CYX188" s="374"/>
      <c r="CYY188" s="374"/>
      <c r="CYZ188" s="373"/>
      <c r="CZA188" s="371"/>
      <c r="CZB188" s="371"/>
      <c r="CZC188" s="371"/>
      <c r="CZD188" s="372"/>
      <c r="CZE188" s="373"/>
      <c r="CZF188" s="373"/>
      <c r="CZG188" s="373"/>
      <c r="CZH188" s="374"/>
      <c r="CZI188" s="374"/>
      <c r="CZJ188" s="374"/>
      <c r="CZK188" s="373"/>
      <c r="CZL188" s="374"/>
      <c r="CZM188" s="374"/>
      <c r="CZN188" s="374"/>
      <c r="CZO188" s="374"/>
      <c r="CZP188" s="373"/>
      <c r="CZQ188" s="371"/>
      <c r="CZR188" s="371"/>
      <c r="CZS188" s="371"/>
      <c r="CZT188" s="372"/>
      <c r="CZU188" s="373"/>
      <c r="CZV188" s="373"/>
      <c r="CZW188" s="373"/>
      <c r="CZX188" s="374"/>
      <c r="CZY188" s="374"/>
      <c r="CZZ188" s="374"/>
      <c r="DAA188" s="373"/>
      <c r="DAB188" s="374"/>
      <c r="DAC188" s="374"/>
      <c r="DAD188" s="374"/>
      <c r="DAE188" s="374"/>
      <c r="DAF188" s="373"/>
      <c r="DAG188" s="371"/>
      <c r="DAH188" s="371"/>
      <c r="DAI188" s="371"/>
      <c r="DAJ188" s="372"/>
      <c r="DAK188" s="373"/>
      <c r="DAL188" s="373"/>
      <c r="DAM188" s="373"/>
      <c r="DAN188" s="374"/>
      <c r="DAO188" s="374"/>
      <c r="DAP188" s="374"/>
      <c r="DAQ188" s="373"/>
      <c r="DAR188" s="374"/>
      <c r="DAS188" s="374"/>
      <c r="DAT188" s="374"/>
      <c r="DAU188" s="374"/>
      <c r="DAV188" s="373"/>
      <c r="DAW188" s="371"/>
      <c r="DAX188" s="371"/>
      <c r="DAY188" s="371"/>
      <c r="DAZ188" s="372"/>
      <c r="DBA188" s="373"/>
      <c r="DBB188" s="373"/>
      <c r="DBC188" s="373"/>
      <c r="DBD188" s="374"/>
      <c r="DBE188" s="374"/>
      <c r="DBF188" s="374"/>
      <c r="DBG188" s="373"/>
      <c r="DBH188" s="374"/>
      <c r="DBI188" s="374"/>
      <c r="DBJ188" s="374"/>
      <c r="DBK188" s="374"/>
      <c r="DBL188" s="373"/>
      <c r="DBM188" s="371"/>
      <c r="DBN188" s="371"/>
      <c r="DBO188" s="371"/>
      <c r="DBP188" s="372"/>
      <c r="DBQ188" s="373"/>
      <c r="DBR188" s="373"/>
      <c r="DBS188" s="373"/>
      <c r="DBT188" s="374"/>
      <c r="DBU188" s="374"/>
      <c r="DBV188" s="374"/>
      <c r="DBW188" s="373"/>
      <c r="DBX188" s="374"/>
      <c r="DBY188" s="374"/>
      <c r="DBZ188" s="374"/>
      <c r="DCA188" s="374"/>
      <c r="DCB188" s="373"/>
      <c r="DCC188" s="371"/>
      <c r="DCD188" s="371"/>
      <c r="DCE188" s="371"/>
      <c r="DCF188" s="372"/>
      <c r="DCG188" s="373"/>
      <c r="DCH188" s="373"/>
      <c r="DCI188" s="373"/>
      <c r="DCJ188" s="374"/>
      <c r="DCK188" s="374"/>
      <c r="DCL188" s="374"/>
      <c r="DCM188" s="373"/>
      <c r="DCN188" s="374"/>
      <c r="DCO188" s="374"/>
      <c r="DCP188" s="374"/>
      <c r="DCQ188" s="374"/>
      <c r="DCR188" s="373"/>
      <c r="DCS188" s="371"/>
      <c r="DCT188" s="371"/>
      <c r="DCU188" s="371"/>
      <c r="DCV188" s="372"/>
      <c r="DCW188" s="373"/>
      <c r="DCX188" s="373"/>
      <c r="DCY188" s="373"/>
      <c r="DCZ188" s="374"/>
      <c r="DDA188" s="374"/>
      <c r="DDB188" s="374"/>
      <c r="DDC188" s="373"/>
      <c r="DDD188" s="374"/>
      <c r="DDE188" s="374"/>
      <c r="DDF188" s="374"/>
      <c r="DDG188" s="374"/>
      <c r="DDH188" s="373"/>
      <c r="DDI188" s="371"/>
      <c r="DDJ188" s="371"/>
      <c r="DDK188" s="371"/>
      <c r="DDL188" s="372"/>
      <c r="DDM188" s="373"/>
      <c r="DDN188" s="373"/>
      <c r="DDO188" s="373"/>
      <c r="DDP188" s="374"/>
      <c r="DDQ188" s="374"/>
      <c r="DDR188" s="374"/>
      <c r="DDS188" s="373"/>
      <c r="DDT188" s="374"/>
      <c r="DDU188" s="374"/>
      <c r="DDV188" s="374"/>
      <c r="DDW188" s="374"/>
      <c r="DDX188" s="373"/>
      <c r="DDY188" s="371"/>
      <c r="DDZ188" s="371"/>
      <c r="DEA188" s="371"/>
      <c r="DEB188" s="372"/>
      <c r="DEC188" s="373"/>
      <c r="DED188" s="373"/>
      <c r="DEE188" s="373"/>
      <c r="DEF188" s="374"/>
      <c r="DEG188" s="374"/>
      <c r="DEH188" s="374"/>
      <c r="DEI188" s="373"/>
      <c r="DEJ188" s="374"/>
      <c r="DEK188" s="374"/>
      <c r="DEL188" s="374"/>
      <c r="DEM188" s="374"/>
      <c r="DEN188" s="373"/>
      <c r="DEO188" s="371"/>
      <c r="DEP188" s="371"/>
      <c r="DEQ188" s="371"/>
      <c r="DER188" s="372"/>
      <c r="DES188" s="373"/>
      <c r="DET188" s="373"/>
      <c r="DEU188" s="373"/>
      <c r="DEV188" s="374"/>
      <c r="DEW188" s="374"/>
      <c r="DEX188" s="374"/>
      <c r="DEY188" s="373"/>
      <c r="DEZ188" s="374"/>
      <c r="DFA188" s="374"/>
      <c r="DFB188" s="374"/>
      <c r="DFC188" s="374"/>
      <c r="DFD188" s="373"/>
      <c r="DFE188" s="371"/>
      <c r="DFF188" s="371"/>
      <c r="DFG188" s="371"/>
      <c r="DFH188" s="372"/>
      <c r="DFI188" s="373"/>
      <c r="DFJ188" s="373"/>
      <c r="DFK188" s="373"/>
      <c r="DFL188" s="374"/>
      <c r="DFM188" s="374"/>
      <c r="DFN188" s="374"/>
      <c r="DFO188" s="373"/>
      <c r="DFP188" s="374"/>
      <c r="DFQ188" s="374"/>
      <c r="DFR188" s="374"/>
      <c r="DFS188" s="374"/>
      <c r="DFT188" s="373"/>
      <c r="DFU188" s="371"/>
      <c r="DFV188" s="371"/>
      <c r="DFW188" s="371"/>
      <c r="DFX188" s="372"/>
      <c r="DFY188" s="373"/>
      <c r="DFZ188" s="373"/>
      <c r="DGA188" s="373"/>
      <c r="DGB188" s="374"/>
      <c r="DGC188" s="374"/>
      <c r="DGD188" s="374"/>
      <c r="DGE188" s="373"/>
      <c r="DGF188" s="374"/>
      <c r="DGG188" s="374"/>
      <c r="DGH188" s="374"/>
      <c r="DGI188" s="374"/>
      <c r="DGJ188" s="373"/>
      <c r="DGK188" s="371"/>
      <c r="DGL188" s="371"/>
      <c r="DGM188" s="371"/>
      <c r="DGN188" s="372"/>
      <c r="DGO188" s="373"/>
      <c r="DGP188" s="373"/>
      <c r="DGQ188" s="373"/>
      <c r="DGR188" s="374"/>
      <c r="DGS188" s="374"/>
      <c r="DGT188" s="374"/>
      <c r="DGU188" s="373"/>
      <c r="DGV188" s="374"/>
      <c r="DGW188" s="374"/>
      <c r="DGX188" s="374"/>
      <c r="DGY188" s="374"/>
      <c r="DGZ188" s="373"/>
      <c r="DHA188" s="371"/>
      <c r="DHB188" s="371"/>
      <c r="DHC188" s="371"/>
      <c r="DHD188" s="372"/>
      <c r="DHE188" s="373"/>
      <c r="DHF188" s="373"/>
      <c r="DHG188" s="373"/>
      <c r="DHH188" s="374"/>
      <c r="DHI188" s="374"/>
      <c r="DHJ188" s="374"/>
      <c r="DHK188" s="373"/>
      <c r="DHL188" s="374"/>
      <c r="DHM188" s="374"/>
      <c r="DHN188" s="374"/>
      <c r="DHO188" s="374"/>
      <c r="DHP188" s="373"/>
      <c r="DHQ188" s="371"/>
      <c r="DHR188" s="371"/>
      <c r="DHS188" s="371"/>
      <c r="DHT188" s="372"/>
      <c r="DHU188" s="373"/>
      <c r="DHV188" s="373"/>
      <c r="DHW188" s="373"/>
      <c r="DHX188" s="374"/>
      <c r="DHY188" s="374"/>
      <c r="DHZ188" s="374"/>
      <c r="DIA188" s="373"/>
      <c r="DIB188" s="374"/>
      <c r="DIC188" s="374"/>
      <c r="DID188" s="374"/>
      <c r="DIE188" s="374"/>
      <c r="DIF188" s="373"/>
      <c r="DIG188" s="371"/>
      <c r="DIH188" s="371"/>
      <c r="DII188" s="371"/>
      <c r="DIJ188" s="372"/>
      <c r="DIK188" s="373"/>
      <c r="DIL188" s="373"/>
      <c r="DIM188" s="373"/>
      <c r="DIN188" s="374"/>
      <c r="DIO188" s="374"/>
      <c r="DIP188" s="374"/>
      <c r="DIQ188" s="373"/>
      <c r="DIR188" s="374"/>
      <c r="DIS188" s="374"/>
      <c r="DIT188" s="374"/>
      <c r="DIU188" s="374"/>
      <c r="DIV188" s="373"/>
      <c r="DIW188" s="371"/>
      <c r="DIX188" s="371"/>
      <c r="DIY188" s="371"/>
      <c r="DIZ188" s="372"/>
      <c r="DJA188" s="373"/>
      <c r="DJB188" s="373"/>
      <c r="DJC188" s="373"/>
      <c r="DJD188" s="374"/>
      <c r="DJE188" s="374"/>
      <c r="DJF188" s="374"/>
      <c r="DJG188" s="373"/>
      <c r="DJH188" s="374"/>
      <c r="DJI188" s="374"/>
      <c r="DJJ188" s="374"/>
      <c r="DJK188" s="374"/>
      <c r="DJL188" s="373"/>
      <c r="DJM188" s="371"/>
      <c r="DJN188" s="371"/>
      <c r="DJO188" s="371"/>
      <c r="DJP188" s="372"/>
      <c r="DJQ188" s="373"/>
      <c r="DJR188" s="373"/>
      <c r="DJS188" s="373"/>
      <c r="DJT188" s="374"/>
      <c r="DJU188" s="374"/>
      <c r="DJV188" s="374"/>
      <c r="DJW188" s="373"/>
      <c r="DJX188" s="374"/>
      <c r="DJY188" s="374"/>
      <c r="DJZ188" s="374"/>
      <c r="DKA188" s="374"/>
      <c r="DKB188" s="373"/>
      <c r="DKC188" s="371"/>
      <c r="DKD188" s="371"/>
      <c r="DKE188" s="371"/>
      <c r="DKF188" s="372"/>
      <c r="DKG188" s="373"/>
      <c r="DKH188" s="373"/>
      <c r="DKI188" s="373"/>
      <c r="DKJ188" s="374"/>
      <c r="DKK188" s="374"/>
      <c r="DKL188" s="374"/>
      <c r="DKM188" s="373"/>
      <c r="DKN188" s="374"/>
      <c r="DKO188" s="374"/>
      <c r="DKP188" s="374"/>
      <c r="DKQ188" s="374"/>
      <c r="DKR188" s="373"/>
      <c r="DKS188" s="371"/>
      <c r="DKT188" s="371"/>
      <c r="DKU188" s="371"/>
      <c r="DKV188" s="372"/>
      <c r="DKW188" s="373"/>
      <c r="DKX188" s="373"/>
      <c r="DKY188" s="373"/>
      <c r="DKZ188" s="374"/>
      <c r="DLA188" s="374"/>
      <c r="DLB188" s="374"/>
      <c r="DLC188" s="373"/>
      <c r="DLD188" s="374"/>
      <c r="DLE188" s="374"/>
      <c r="DLF188" s="374"/>
      <c r="DLG188" s="374"/>
      <c r="DLH188" s="373"/>
      <c r="DLI188" s="371"/>
      <c r="DLJ188" s="371"/>
      <c r="DLK188" s="371"/>
      <c r="DLL188" s="372"/>
      <c r="DLM188" s="373"/>
      <c r="DLN188" s="373"/>
      <c r="DLO188" s="373"/>
      <c r="DLP188" s="374"/>
      <c r="DLQ188" s="374"/>
      <c r="DLR188" s="374"/>
      <c r="DLS188" s="373"/>
      <c r="DLT188" s="374"/>
      <c r="DLU188" s="374"/>
      <c r="DLV188" s="374"/>
      <c r="DLW188" s="374"/>
      <c r="DLX188" s="373"/>
      <c r="DLY188" s="371"/>
      <c r="DLZ188" s="371"/>
      <c r="DMA188" s="371"/>
      <c r="DMB188" s="372"/>
      <c r="DMC188" s="373"/>
      <c r="DMD188" s="373"/>
      <c r="DME188" s="373"/>
      <c r="DMF188" s="374"/>
      <c r="DMG188" s="374"/>
      <c r="DMH188" s="374"/>
      <c r="DMI188" s="373"/>
      <c r="DMJ188" s="374"/>
      <c r="DMK188" s="374"/>
      <c r="DML188" s="374"/>
      <c r="DMM188" s="374"/>
      <c r="DMN188" s="373"/>
      <c r="DMO188" s="371"/>
      <c r="DMP188" s="371"/>
      <c r="DMQ188" s="371"/>
      <c r="DMR188" s="372"/>
      <c r="DMS188" s="373"/>
      <c r="DMT188" s="373"/>
      <c r="DMU188" s="373"/>
      <c r="DMV188" s="374"/>
      <c r="DMW188" s="374"/>
      <c r="DMX188" s="374"/>
      <c r="DMY188" s="373"/>
      <c r="DMZ188" s="374"/>
      <c r="DNA188" s="374"/>
      <c r="DNB188" s="374"/>
      <c r="DNC188" s="374"/>
      <c r="DND188" s="373"/>
      <c r="DNE188" s="371"/>
      <c r="DNF188" s="371"/>
      <c r="DNG188" s="371"/>
      <c r="DNH188" s="372"/>
      <c r="DNI188" s="373"/>
      <c r="DNJ188" s="373"/>
      <c r="DNK188" s="373"/>
      <c r="DNL188" s="374"/>
      <c r="DNM188" s="374"/>
      <c r="DNN188" s="374"/>
      <c r="DNO188" s="373"/>
      <c r="DNP188" s="374"/>
      <c r="DNQ188" s="374"/>
      <c r="DNR188" s="374"/>
      <c r="DNS188" s="374"/>
      <c r="DNT188" s="373"/>
      <c r="DNU188" s="371"/>
      <c r="DNV188" s="371"/>
      <c r="DNW188" s="371"/>
      <c r="DNX188" s="372"/>
      <c r="DNY188" s="373"/>
      <c r="DNZ188" s="373"/>
      <c r="DOA188" s="373"/>
      <c r="DOB188" s="374"/>
      <c r="DOC188" s="374"/>
      <c r="DOD188" s="374"/>
      <c r="DOE188" s="373"/>
      <c r="DOF188" s="374"/>
      <c r="DOG188" s="374"/>
      <c r="DOH188" s="374"/>
      <c r="DOI188" s="374"/>
      <c r="DOJ188" s="373"/>
      <c r="DOK188" s="371"/>
      <c r="DOL188" s="371"/>
      <c r="DOM188" s="371"/>
      <c r="DON188" s="372"/>
      <c r="DOO188" s="373"/>
      <c r="DOP188" s="373"/>
      <c r="DOQ188" s="373"/>
      <c r="DOR188" s="374"/>
      <c r="DOS188" s="374"/>
      <c r="DOT188" s="374"/>
      <c r="DOU188" s="373"/>
      <c r="DOV188" s="374"/>
      <c r="DOW188" s="374"/>
      <c r="DOX188" s="374"/>
      <c r="DOY188" s="374"/>
      <c r="DOZ188" s="373"/>
      <c r="DPA188" s="371"/>
      <c r="DPB188" s="371"/>
      <c r="DPC188" s="371"/>
      <c r="DPD188" s="372"/>
      <c r="DPE188" s="373"/>
      <c r="DPF188" s="373"/>
      <c r="DPG188" s="373"/>
      <c r="DPH188" s="374"/>
      <c r="DPI188" s="374"/>
      <c r="DPJ188" s="374"/>
      <c r="DPK188" s="373"/>
      <c r="DPL188" s="374"/>
      <c r="DPM188" s="374"/>
      <c r="DPN188" s="374"/>
      <c r="DPO188" s="374"/>
      <c r="DPP188" s="373"/>
      <c r="DPQ188" s="371"/>
      <c r="DPR188" s="371"/>
      <c r="DPS188" s="371"/>
      <c r="DPT188" s="372"/>
      <c r="DPU188" s="373"/>
      <c r="DPV188" s="373"/>
      <c r="DPW188" s="373"/>
      <c r="DPX188" s="374"/>
      <c r="DPY188" s="374"/>
      <c r="DPZ188" s="374"/>
      <c r="DQA188" s="373"/>
      <c r="DQB188" s="374"/>
      <c r="DQC188" s="374"/>
      <c r="DQD188" s="374"/>
      <c r="DQE188" s="374"/>
      <c r="DQF188" s="373"/>
      <c r="DQG188" s="371"/>
      <c r="DQH188" s="371"/>
      <c r="DQI188" s="371"/>
      <c r="DQJ188" s="372"/>
      <c r="DQK188" s="373"/>
      <c r="DQL188" s="373"/>
      <c r="DQM188" s="373"/>
      <c r="DQN188" s="374"/>
      <c r="DQO188" s="374"/>
      <c r="DQP188" s="374"/>
      <c r="DQQ188" s="373"/>
      <c r="DQR188" s="374"/>
      <c r="DQS188" s="374"/>
      <c r="DQT188" s="374"/>
      <c r="DQU188" s="374"/>
      <c r="DQV188" s="373"/>
      <c r="DQW188" s="371"/>
      <c r="DQX188" s="371"/>
      <c r="DQY188" s="371"/>
      <c r="DQZ188" s="372"/>
      <c r="DRA188" s="373"/>
      <c r="DRB188" s="373"/>
      <c r="DRC188" s="373"/>
      <c r="DRD188" s="374"/>
      <c r="DRE188" s="374"/>
      <c r="DRF188" s="374"/>
      <c r="DRG188" s="373"/>
      <c r="DRH188" s="374"/>
      <c r="DRI188" s="374"/>
      <c r="DRJ188" s="374"/>
      <c r="DRK188" s="374"/>
      <c r="DRL188" s="373"/>
      <c r="DRM188" s="371"/>
      <c r="DRN188" s="371"/>
      <c r="DRO188" s="371"/>
      <c r="DRP188" s="372"/>
      <c r="DRQ188" s="373"/>
      <c r="DRR188" s="373"/>
      <c r="DRS188" s="373"/>
      <c r="DRT188" s="374"/>
      <c r="DRU188" s="374"/>
      <c r="DRV188" s="374"/>
      <c r="DRW188" s="373"/>
      <c r="DRX188" s="374"/>
      <c r="DRY188" s="374"/>
      <c r="DRZ188" s="374"/>
      <c r="DSA188" s="374"/>
      <c r="DSB188" s="373"/>
      <c r="DSC188" s="371"/>
      <c r="DSD188" s="371"/>
      <c r="DSE188" s="371"/>
      <c r="DSF188" s="372"/>
      <c r="DSG188" s="373"/>
      <c r="DSH188" s="373"/>
      <c r="DSI188" s="373"/>
      <c r="DSJ188" s="374"/>
      <c r="DSK188" s="374"/>
      <c r="DSL188" s="374"/>
      <c r="DSM188" s="373"/>
      <c r="DSN188" s="374"/>
      <c r="DSO188" s="374"/>
      <c r="DSP188" s="374"/>
      <c r="DSQ188" s="374"/>
      <c r="DSR188" s="373"/>
      <c r="DSS188" s="371"/>
      <c r="DST188" s="371"/>
      <c r="DSU188" s="371"/>
      <c r="DSV188" s="372"/>
      <c r="DSW188" s="373"/>
      <c r="DSX188" s="373"/>
      <c r="DSY188" s="373"/>
      <c r="DSZ188" s="374"/>
      <c r="DTA188" s="374"/>
      <c r="DTB188" s="374"/>
      <c r="DTC188" s="373"/>
      <c r="DTD188" s="374"/>
      <c r="DTE188" s="374"/>
      <c r="DTF188" s="374"/>
      <c r="DTG188" s="374"/>
      <c r="DTH188" s="373"/>
      <c r="DTI188" s="371"/>
      <c r="DTJ188" s="371"/>
      <c r="DTK188" s="371"/>
      <c r="DTL188" s="372"/>
      <c r="DTM188" s="373"/>
      <c r="DTN188" s="373"/>
      <c r="DTO188" s="373"/>
      <c r="DTP188" s="374"/>
      <c r="DTQ188" s="374"/>
      <c r="DTR188" s="374"/>
      <c r="DTS188" s="373"/>
      <c r="DTT188" s="374"/>
      <c r="DTU188" s="374"/>
      <c r="DTV188" s="374"/>
      <c r="DTW188" s="374"/>
      <c r="DTX188" s="373"/>
      <c r="DTY188" s="371"/>
      <c r="DTZ188" s="371"/>
      <c r="DUA188" s="371"/>
      <c r="DUB188" s="372"/>
      <c r="DUC188" s="373"/>
      <c r="DUD188" s="373"/>
      <c r="DUE188" s="373"/>
      <c r="DUF188" s="374"/>
      <c r="DUG188" s="374"/>
      <c r="DUH188" s="374"/>
      <c r="DUI188" s="373"/>
      <c r="DUJ188" s="374"/>
      <c r="DUK188" s="374"/>
      <c r="DUL188" s="374"/>
      <c r="DUM188" s="374"/>
      <c r="DUN188" s="373"/>
      <c r="DUO188" s="371"/>
      <c r="DUP188" s="371"/>
      <c r="DUQ188" s="371"/>
      <c r="DUR188" s="372"/>
      <c r="DUS188" s="373"/>
      <c r="DUT188" s="373"/>
      <c r="DUU188" s="373"/>
      <c r="DUV188" s="374"/>
      <c r="DUW188" s="374"/>
      <c r="DUX188" s="374"/>
      <c r="DUY188" s="373"/>
      <c r="DUZ188" s="374"/>
      <c r="DVA188" s="374"/>
      <c r="DVB188" s="374"/>
      <c r="DVC188" s="374"/>
      <c r="DVD188" s="373"/>
      <c r="DVE188" s="371"/>
      <c r="DVF188" s="371"/>
      <c r="DVG188" s="371"/>
      <c r="DVH188" s="372"/>
      <c r="DVI188" s="373"/>
      <c r="DVJ188" s="373"/>
      <c r="DVK188" s="373"/>
      <c r="DVL188" s="374"/>
      <c r="DVM188" s="374"/>
      <c r="DVN188" s="374"/>
      <c r="DVO188" s="373"/>
      <c r="DVP188" s="374"/>
      <c r="DVQ188" s="374"/>
      <c r="DVR188" s="374"/>
      <c r="DVS188" s="374"/>
      <c r="DVT188" s="373"/>
      <c r="DVU188" s="371"/>
      <c r="DVV188" s="371"/>
      <c r="DVW188" s="371"/>
      <c r="DVX188" s="372"/>
      <c r="DVY188" s="373"/>
      <c r="DVZ188" s="373"/>
      <c r="DWA188" s="373"/>
      <c r="DWB188" s="374"/>
      <c r="DWC188" s="374"/>
      <c r="DWD188" s="374"/>
      <c r="DWE188" s="373"/>
      <c r="DWF188" s="374"/>
      <c r="DWG188" s="374"/>
      <c r="DWH188" s="374"/>
      <c r="DWI188" s="374"/>
      <c r="DWJ188" s="373"/>
      <c r="DWK188" s="371"/>
      <c r="DWL188" s="371"/>
      <c r="DWM188" s="371"/>
      <c r="DWN188" s="372"/>
      <c r="DWO188" s="373"/>
      <c r="DWP188" s="373"/>
      <c r="DWQ188" s="373"/>
      <c r="DWR188" s="374"/>
      <c r="DWS188" s="374"/>
      <c r="DWT188" s="374"/>
      <c r="DWU188" s="373"/>
      <c r="DWV188" s="374"/>
      <c r="DWW188" s="374"/>
      <c r="DWX188" s="374"/>
      <c r="DWY188" s="374"/>
      <c r="DWZ188" s="373"/>
      <c r="DXA188" s="371"/>
      <c r="DXB188" s="371"/>
      <c r="DXC188" s="371"/>
      <c r="DXD188" s="372"/>
      <c r="DXE188" s="373"/>
      <c r="DXF188" s="373"/>
      <c r="DXG188" s="373"/>
      <c r="DXH188" s="374"/>
      <c r="DXI188" s="374"/>
      <c r="DXJ188" s="374"/>
      <c r="DXK188" s="373"/>
      <c r="DXL188" s="374"/>
      <c r="DXM188" s="374"/>
      <c r="DXN188" s="374"/>
      <c r="DXO188" s="374"/>
      <c r="DXP188" s="373"/>
      <c r="DXQ188" s="371"/>
      <c r="DXR188" s="371"/>
      <c r="DXS188" s="371"/>
      <c r="DXT188" s="372"/>
      <c r="DXU188" s="373"/>
      <c r="DXV188" s="373"/>
      <c r="DXW188" s="373"/>
      <c r="DXX188" s="374"/>
      <c r="DXY188" s="374"/>
      <c r="DXZ188" s="374"/>
      <c r="DYA188" s="373"/>
      <c r="DYB188" s="374"/>
      <c r="DYC188" s="374"/>
      <c r="DYD188" s="374"/>
      <c r="DYE188" s="374"/>
      <c r="DYF188" s="373"/>
      <c r="DYG188" s="371"/>
      <c r="DYH188" s="371"/>
      <c r="DYI188" s="371"/>
      <c r="DYJ188" s="372"/>
      <c r="DYK188" s="373"/>
      <c r="DYL188" s="373"/>
      <c r="DYM188" s="373"/>
      <c r="DYN188" s="374"/>
      <c r="DYO188" s="374"/>
      <c r="DYP188" s="374"/>
      <c r="DYQ188" s="373"/>
      <c r="DYR188" s="374"/>
      <c r="DYS188" s="374"/>
      <c r="DYT188" s="374"/>
      <c r="DYU188" s="374"/>
      <c r="DYV188" s="373"/>
      <c r="DYW188" s="371"/>
      <c r="DYX188" s="371"/>
      <c r="DYY188" s="371"/>
      <c r="DYZ188" s="372"/>
      <c r="DZA188" s="373"/>
      <c r="DZB188" s="373"/>
      <c r="DZC188" s="373"/>
      <c r="DZD188" s="374"/>
      <c r="DZE188" s="374"/>
      <c r="DZF188" s="374"/>
      <c r="DZG188" s="373"/>
      <c r="DZH188" s="374"/>
      <c r="DZI188" s="374"/>
      <c r="DZJ188" s="374"/>
      <c r="DZK188" s="374"/>
      <c r="DZL188" s="373"/>
      <c r="DZM188" s="371"/>
      <c r="DZN188" s="371"/>
      <c r="DZO188" s="371"/>
      <c r="DZP188" s="372"/>
      <c r="DZQ188" s="373"/>
      <c r="DZR188" s="373"/>
      <c r="DZS188" s="373"/>
      <c r="DZT188" s="374"/>
      <c r="DZU188" s="374"/>
      <c r="DZV188" s="374"/>
      <c r="DZW188" s="373"/>
      <c r="DZX188" s="374"/>
      <c r="DZY188" s="374"/>
      <c r="DZZ188" s="374"/>
      <c r="EAA188" s="374"/>
      <c r="EAB188" s="373"/>
      <c r="EAC188" s="371"/>
      <c r="EAD188" s="371"/>
      <c r="EAE188" s="371"/>
      <c r="EAF188" s="372"/>
      <c r="EAG188" s="373"/>
      <c r="EAH188" s="373"/>
      <c r="EAI188" s="373"/>
      <c r="EAJ188" s="374"/>
      <c r="EAK188" s="374"/>
      <c r="EAL188" s="374"/>
      <c r="EAM188" s="373"/>
      <c r="EAN188" s="374"/>
      <c r="EAO188" s="374"/>
      <c r="EAP188" s="374"/>
      <c r="EAQ188" s="374"/>
      <c r="EAR188" s="373"/>
      <c r="EAS188" s="371"/>
      <c r="EAT188" s="371"/>
      <c r="EAU188" s="371"/>
      <c r="EAV188" s="372"/>
      <c r="EAW188" s="373"/>
      <c r="EAX188" s="373"/>
      <c r="EAY188" s="373"/>
      <c r="EAZ188" s="374"/>
      <c r="EBA188" s="374"/>
      <c r="EBB188" s="374"/>
      <c r="EBC188" s="373"/>
      <c r="EBD188" s="374"/>
      <c r="EBE188" s="374"/>
      <c r="EBF188" s="374"/>
      <c r="EBG188" s="374"/>
      <c r="EBH188" s="373"/>
      <c r="EBI188" s="371"/>
      <c r="EBJ188" s="371"/>
      <c r="EBK188" s="371"/>
      <c r="EBL188" s="372"/>
      <c r="EBM188" s="373"/>
      <c r="EBN188" s="373"/>
      <c r="EBO188" s="373"/>
      <c r="EBP188" s="374"/>
      <c r="EBQ188" s="374"/>
      <c r="EBR188" s="374"/>
      <c r="EBS188" s="373"/>
      <c r="EBT188" s="374"/>
      <c r="EBU188" s="374"/>
      <c r="EBV188" s="374"/>
      <c r="EBW188" s="374"/>
      <c r="EBX188" s="373"/>
      <c r="EBY188" s="371"/>
      <c r="EBZ188" s="371"/>
      <c r="ECA188" s="371"/>
      <c r="ECB188" s="372"/>
      <c r="ECC188" s="373"/>
      <c r="ECD188" s="373"/>
      <c r="ECE188" s="373"/>
      <c r="ECF188" s="374"/>
      <c r="ECG188" s="374"/>
      <c r="ECH188" s="374"/>
      <c r="ECI188" s="373"/>
      <c r="ECJ188" s="374"/>
      <c r="ECK188" s="374"/>
      <c r="ECL188" s="374"/>
      <c r="ECM188" s="374"/>
      <c r="ECN188" s="373"/>
      <c r="ECO188" s="371"/>
      <c r="ECP188" s="371"/>
      <c r="ECQ188" s="371"/>
      <c r="ECR188" s="372"/>
      <c r="ECS188" s="373"/>
      <c r="ECT188" s="373"/>
      <c r="ECU188" s="373"/>
      <c r="ECV188" s="374"/>
      <c r="ECW188" s="374"/>
      <c r="ECX188" s="374"/>
      <c r="ECY188" s="373"/>
      <c r="ECZ188" s="374"/>
      <c r="EDA188" s="374"/>
      <c r="EDB188" s="374"/>
      <c r="EDC188" s="374"/>
      <c r="EDD188" s="373"/>
      <c r="EDE188" s="371"/>
      <c r="EDF188" s="371"/>
      <c r="EDG188" s="371"/>
      <c r="EDH188" s="372"/>
      <c r="EDI188" s="373"/>
      <c r="EDJ188" s="373"/>
      <c r="EDK188" s="373"/>
      <c r="EDL188" s="374"/>
      <c r="EDM188" s="374"/>
      <c r="EDN188" s="374"/>
      <c r="EDO188" s="373"/>
      <c r="EDP188" s="374"/>
      <c r="EDQ188" s="374"/>
      <c r="EDR188" s="374"/>
      <c r="EDS188" s="374"/>
      <c r="EDT188" s="373"/>
      <c r="EDU188" s="371"/>
      <c r="EDV188" s="371"/>
      <c r="EDW188" s="371"/>
      <c r="EDX188" s="372"/>
      <c r="EDY188" s="373"/>
      <c r="EDZ188" s="373"/>
      <c r="EEA188" s="373"/>
      <c r="EEB188" s="374"/>
      <c r="EEC188" s="374"/>
      <c r="EED188" s="374"/>
      <c r="EEE188" s="373"/>
      <c r="EEF188" s="374"/>
      <c r="EEG188" s="374"/>
      <c r="EEH188" s="374"/>
      <c r="EEI188" s="374"/>
      <c r="EEJ188" s="373"/>
      <c r="EEK188" s="371"/>
      <c r="EEL188" s="371"/>
      <c r="EEM188" s="371"/>
      <c r="EEN188" s="372"/>
      <c r="EEO188" s="373"/>
      <c r="EEP188" s="373"/>
      <c r="EEQ188" s="373"/>
      <c r="EER188" s="374"/>
      <c r="EES188" s="374"/>
      <c r="EET188" s="374"/>
      <c r="EEU188" s="373"/>
      <c r="EEV188" s="374"/>
      <c r="EEW188" s="374"/>
      <c r="EEX188" s="374"/>
      <c r="EEY188" s="374"/>
      <c r="EEZ188" s="373"/>
      <c r="EFA188" s="371"/>
      <c r="EFB188" s="371"/>
      <c r="EFC188" s="371"/>
      <c r="EFD188" s="372"/>
      <c r="EFE188" s="373"/>
      <c r="EFF188" s="373"/>
      <c r="EFG188" s="373"/>
      <c r="EFH188" s="374"/>
      <c r="EFI188" s="374"/>
      <c r="EFJ188" s="374"/>
      <c r="EFK188" s="373"/>
      <c r="EFL188" s="374"/>
      <c r="EFM188" s="374"/>
      <c r="EFN188" s="374"/>
      <c r="EFO188" s="374"/>
      <c r="EFP188" s="373"/>
      <c r="EFQ188" s="371"/>
      <c r="EFR188" s="371"/>
      <c r="EFS188" s="371"/>
      <c r="EFT188" s="372"/>
      <c r="EFU188" s="373"/>
      <c r="EFV188" s="373"/>
      <c r="EFW188" s="373"/>
      <c r="EFX188" s="374"/>
      <c r="EFY188" s="374"/>
      <c r="EFZ188" s="374"/>
      <c r="EGA188" s="373"/>
      <c r="EGB188" s="374"/>
      <c r="EGC188" s="374"/>
      <c r="EGD188" s="374"/>
      <c r="EGE188" s="374"/>
      <c r="EGF188" s="373"/>
      <c r="EGG188" s="371"/>
      <c r="EGH188" s="371"/>
      <c r="EGI188" s="371"/>
      <c r="EGJ188" s="372"/>
      <c r="EGK188" s="373"/>
      <c r="EGL188" s="373"/>
      <c r="EGM188" s="373"/>
      <c r="EGN188" s="374"/>
      <c r="EGO188" s="374"/>
      <c r="EGP188" s="374"/>
      <c r="EGQ188" s="373"/>
      <c r="EGR188" s="374"/>
      <c r="EGS188" s="374"/>
      <c r="EGT188" s="374"/>
      <c r="EGU188" s="374"/>
      <c r="EGV188" s="373"/>
      <c r="EGW188" s="371"/>
      <c r="EGX188" s="371"/>
      <c r="EGY188" s="371"/>
      <c r="EGZ188" s="372"/>
      <c r="EHA188" s="373"/>
      <c r="EHB188" s="373"/>
      <c r="EHC188" s="373"/>
      <c r="EHD188" s="374"/>
      <c r="EHE188" s="374"/>
      <c r="EHF188" s="374"/>
      <c r="EHG188" s="373"/>
      <c r="EHH188" s="374"/>
      <c r="EHI188" s="374"/>
      <c r="EHJ188" s="374"/>
      <c r="EHK188" s="374"/>
      <c r="EHL188" s="373"/>
      <c r="EHM188" s="371"/>
      <c r="EHN188" s="371"/>
      <c r="EHO188" s="371"/>
      <c r="EHP188" s="372"/>
      <c r="EHQ188" s="373"/>
      <c r="EHR188" s="373"/>
      <c r="EHS188" s="373"/>
      <c r="EHT188" s="374"/>
      <c r="EHU188" s="374"/>
      <c r="EHV188" s="374"/>
      <c r="EHW188" s="373"/>
      <c r="EHX188" s="374"/>
      <c r="EHY188" s="374"/>
      <c r="EHZ188" s="374"/>
      <c r="EIA188" s="374"/>
      <c r="EIB188" s="373"/>
      <c r="EIC188" s="371"/>
      <c r="EID188" s="371"/>
      <c r="EIE188" s="371"/>
      <c r="EIF188" s="372"/>
      <c r="EIG188" s="373"/>
      <c r="EIH188" s="373"/>
      <c r="EII188" s="373"/>
      <c r="EIJ188" s="374"/>
      <c r="EIK188" s="374"/>
      <c r="EIL188" s="374"/>
      <c r="EIM188" s="373"/>
      <c r="EIN188" s="374"/>
      <c r="EIO188" s="374"/>
      <c r="EIP188" s="374"/>
      <c r="EIQ188" s="374"/>
      <c r="EIR188" s="373"/>
      <c r="EIS188" s="371"/>
      <c r="EIT188" s="371"/>
      <c r="EIU188" s="371"/>
      <c r="EIV188" s="372"/>
      <c r="EIW188" s="373"/>
      <c r="EIX188" s="373"/>
      <c r="EIY188" s="373"/>
      <c r="EIZ188" s="374"/>
      <c r="EJA188" s="374"/>
      <c r="EJB188" s="374"/>
      <c r="EJC188" s="373"/>
      <c r="EJD188" s="374"/>
      <c r="EJE188" s="374"/>
      <c r="EJF188" s="374"/>
      <c r="EJG188" s="374"/>
      <c r="EJH188" s="373"/>
      <c r="EJI188" s="371"/>
      <c r="EJJ188" s="371"/>
      <c r="EJK188" s="371"/>
      <c r="EJL188" s="372"/>
      <c r="EJM188" s="373"/>
      <c r="EJN188" s="373"/>
      <c r="EJO188" s="373"/>
      <c r="EJP188" s="374"/>
      <c r="EJQ188" s="374"/>
      <c r="EJR188" s="374"/>
      <c r="EJS188" s="373"/>
      <c r="EJT188" s="374"/>
      <c r="EJU188" s="374"/>
      <c r="EJV188" s="374"/>
      <c r="EJW188" s="374"/>
      <c r="EJX188" s="373"/>
      <c r="EJY188" s="371"/>
      <c r="EJZ188" s="371"/>
      <c r="EKA188" s="371"/>
      <c r="EKB188" s="372"/>
      <c r="EKC188" s="373"/>
      <c r="EKD188" s="373"/>
      <c r="EKE188" s="373"/>
      <c r="EKF188" s="374"/>
      <c r="EKG188" s="374"/>
      <c r="EKH188" s="374"/>
      <c r="EKI188" s="373"/>
      <c r="EKJ188" s="374"/>
      <c r="EKK188" s="374"/>
      <c r="EKL188" s="374"/>
      <c r="EKM188" s="374"/>
      <c r="EKN188" s="373"/>
      <c r="EKO188" s="371"/>
      <c r="EKP188" s="371"/>
      <c r="EKQ188" s="371"/>
      <c r="EKR188" s="372"/>
      <c r="EKS188" s="373"/>
      <c r="EKT188" s="373"/>
      <c r="EKU188" s="373"/>
      <c r="EKV188" s="374"/>
      <c r="EKW188" s="374"/>
      <c r="EKX188" s="374"/>
      <c r="EKY188" s="373"/>
      <c r="EKZ188" s="374"/>
      <c r="ELA188" s="374"/>
      <c r="ELB188" s="374"/>
      <c r="ELC188" s="374"/>
      <c r="ELD188" s="373"/>
      <c r="ELE188" s="371"/>
      <c r="ELF188" s="371"/>
      <c r="ELG188" s="371"/>
      <c r="ELH188" s="372"/>
      <c r="ELI188" s="373"/>
      <c r="ELJ188" s="373"/>
      <c r="ELK188" s="373"/>
      <c r="ELL188" s="374"/>
      <c r="ELM188" s="374"/>
      <c r="ELN188" s="374"/>
      <c r="ELO188" s="373"/>
      <c r="ELP188" s="374"/>
      <c r="ELQ188" s="374"/>
      <c r="ELR188" s="374"/>
      <c r="ELS188" s="374"/>
      <c r="ELT188" s="373"/>
      <c r="ELU188" s="371"/>
      <c r="ELV188" s="371"/>
      <c r="ELW188" s="371"/>
      <c r="ELX188" s="372"/>
      <c r="ELY188" s="373"/>
      <c r="ELZ188" s="373"/>
      <c r="EMA188" s="373"/>
      <c r="EMB188" s="374"/>
      <c r="EMC188" s="374"/>
      <c r="EMD188" s="374"/>
      <c r="EME188" s="373"/>
      <c r="EMF188" s="374"/>
      <c r="EMG188" s="374"/>
      <c r="EMH188" s="374"/>
      <c r="EMI188" s="374"/>
      <c r="EMJ188" s="373"/>
      <c r="EMK188" s="371"/>
      <c r="EML188" s="371"/>
      <c r="EMM188" s="371"/>
      <c r="EMN188" s="372"/>
      <c r="EMO188" s="373"/>
      <c r="EMP188" s="373"/>
      <c r="EMQ188" s="373"/>
      <c r="EMR188" s="374"/>
      <c r="EMS188" s="374"/>
      <c r="EMT188" s="374"/>
      <c r="EMU188" s="373"/>
      <c r="EMV188" s="374"/>
      <c r="EMW188" s="374"/>
      <c r="EMX188" s="374"/>
      <c r="EMY188" s="374"/>
      <c r="EMZ188" s="373"/>
      <c r="ENA188" s="371"/>
      <c r="ENB188" s="371"/>
      <c r="ENC188" s="371"/>
      <c r="END188" s="372"/>
      <c r="ENE188" s="373"/>
      <c r="ENF188" s="373"/>
      <c r="ENG188" s="373"/>
      <c r="ENH188" s="374"/>
      <c r="ENI188" s="374"/>
      <c r="ENJ188" s="374"/>
      <c r="ENK188" s="373"/>
      <c r="ENL188" s="374"/>
      <c r="ENM188" s="374"/>
      <c r="ENN188" s="374"/>
      <c r="ENO188" s="374"/>
      <c r="ENP188" s="373"/>
      <c r="ENQ188" s="371"/>
      <c r="ENR188" s="371"/>
      <c r="ENS188" s="371"/>
      <c r="ENT188" s="372"/>
      <c r="ENU188" s="373"/>
      <c r="ENV188" s="373"/>
      <c r="ENW188" s="373"/>
      <c r="ENX188" s="374"/>
      <c r="ENY188" s="374"/>
      <c r="ENZ188" s="374"/>
      <c r="EOA188" s="373"/>
      <c r="EOB188" s="374"/>
      <c r="EOC188" s="374"/>
      <c r="EOD188" s="374"/>
      <c r="EOE188" s="374"/>
      <c r="EOF188" s="373"/>
      <c r="EOG188" s="371"/>
      <c r="EOH188" s="371"/>
      <c r="EOI188" s="371"/>
      <c r="EOJ188" s="372"/>
      <c r="EOK188" s="373"/>
      <c r="EOL188" s="373"/>
      <c r="EOM188" s="373"/>
      <c r="EON188" s="374"/>
      <c r="EOO188" s="374"/>
      <c r="EOP188" s="374"/>
      <c r="EOQ188" s="373"/>
      <c r="EOR188" s="374"/>
      <c r="EOS188" s="374"/>
      <c r="EOT188" s="374"/>
      <c r="EOU188" s="374"/>
      <c r="EOV188" s="373"/>
      <c r="EOW188" s="371"/>
      <c r="EOX188" s="371"/>
      <c r="EOY188" s="371"/>
      <c r="EOZ188" s="372"/>
      <c r="EPA188" s="373"/>
      <c r="EPB188" s="373"/>
      <c r="EPC188" s="373"/>
      <c r="EPD188" s="374"/>
      <c r="EPE188" s="374"/>
      <c r="EPF188" s="374"/>
      <c r="EPG188" s="373"/>
      <c r="EPH188" s="374"/>
      <c r="EPI188" s="374"/>
      <c r="EPJ188" s="374"/>
      <c r="EPK188" s="374"/>
      <c r="EPL188" s="373"/>
      <c r="EPM188" s="371"/>
      <c r="EPN188" s="371"/>
      <c r="EPO188" s="371"/>
      <c r="EPP188" s="372"/>
      <c r="EPQ188" s="373"/>
      <c r="EPR188" s="373"/>
      <c r="EPS188" s="373"/>
      <c r="EPT188" s="374"/>
      <c r="EPU188" s="374"/>
      <c r="EPV188" s="374"/>
      <c r="EPW188" s="373"/>
      <c r="EPX188" s="374"/>
      <c r="EPY188" s="374"/>
      <c r="EPZ188" s="374"/>
      <c r="EQA188" s="374"/>
      <c r="EQB188" s="373"/>
      <c r="EQC188" s="371"/>
      <c r="EQD188" s="371"/>
      <c r="EQE188" s="371"/>
      <c r="EQF188" s="372"/>
      <c r="EQG188" s="373"/>
      <c r="EQH188" s="373"/>
      <c r="EQI188" s="373"/>
      <c r="EQJ188" s="374"/>
      <c r="EQK188" s="374"/>
      <c r="EQL188" s="374"/>
      <c r="EQM188" s="373"/>
      <c r="EQN188" s="374"/>
      <c r="EQO188" s="374"/>
      <c r="EQP188" s="374"/>
      <c r="EQQ188" s="374"/>
      <c r="EQR188" s="373"/>
      <c r="EQS188" s="371"/>
      <c r="EQT188" s="371"/>
      <c r="EQU188" s="371"/>
      <c r="EQV188" s="372"/>
      <c r="EQW188" s="373"/>
      <c r="EQX188" s="373"/>
      <c r="EQY188" s="373"/>
      <c r="EQZ188" s="374"/>
      <c r="ERA188" s="374"/>
      <c r="ERB188" s="374"/>
      <c r="ERC188" s="373"/>
      <c r="ERD188" s="374"/>
      <c r="ERE188" s="374"/>
      <c r="ERF188" s="374"/>
      <c r="ERG188" s="374"/>
      <c r="ERH188" s="373"/>
      <c r="ERI188" s="371"/>
      <c r="ERJ188" s="371"/>
      <c r="ERK188" s="371"/>
      <c r="ERL188" s="372"/>
      <c r="ERM188" s="373"/>
      <c r="ERN188" s="373"/>
      <c r="ERO188" s="373"/>
      <c r="ERP188" s="374"/>
      <c r="ERQ188" s="374"/>
      <c r="ERR188" s="374"/>
      <c r="ERS188" s="373"/>
      <c r="ERT188" s="374"/>
      <c r="ERU188" s="374"/>
      <c r="ERV188" s="374"/>
      <c r="ERW188" s="374"/>
      <c r="ERX188" s="373"/>
      <c r="ERY188" s="371"/>
      <c r="ERZ188" s="371"/>
      <c r="ESA188" s="371"/>
      <c r="ESB188" s="372"/>
      <c r="ESC188" s="373"/>
      <c r="ESD188" s="373"/>
      <c r="ESE188" s="373"/>
      <c r="ESF188" s="374"/>
      <c r="ESG188" s="374"/>
      <c r="ESH188" s="374"/>
      <c r="ESI188" s="373"/>
      <c r="ESJ188" s="374"/>
      <c r="ESK188" s="374"/>
      <c r="ESL188" s="374"/>
      <c r="ESM188" s="374"/>
      <c r="ESN188" s="373"/>
      <c r="ESO188" s="371"/>
      <c r="ESP188" s="371"/>
      <c r="ESQ188" s="371"/>
      <c r="ESR188" s="372"/>
      <c r="ESS188" s="373"/>
      <c r="EST188" s="373"/>
      <c r="ESU188" s="373"/>
      <c r="ESV188" s="374"/>
      <c r="ESW188" s="374"/>
      <c r="ESX188" s="374"/>
      <c r="ESY188" s="373"/>
      <c r="ESZ188" s="374"/>
      <c r="ETA188" s="374"/>
      <c r="ETB188" s="374"/>
      <c r="ETC188" s="374"/>
      <c r="ETD188" s="373"/>
      <c r="ETE188" s="371"/>
      <c r="ETF188" s="371"/>
      <c r="ETG188" s="371"/>
      <c r="ETH188" s="372"/>
      <c r="ETI188" s="373"/>
      <c r="ETJ188" s="373"/>
      <c r="ETK188" s="373"/>
      <c r="ETL188" s="374"/>
      <c r="ETM188" s="374"/>
      <c r="ETN188" s="374"/>
      <c r="ETO188" s="373"/>
      <c r="ETP188" s="374"/>
      <c r="ETQ188" s="374"/>
      <c r="ETR188" s="374"/>
      <c r="ETS188" s="374"/>
      <c r="ETT188" s="373"/>
      <c r="ETU188" s="371"/>
      <c r="ETV188" s="371"/>
      <c r="ETW188" s="371"/>
      <c r="ETX188" s="372"/>
      <c r="ETY188" s="373"/>
      <c r="ETZ188" s="373"/>
      <c r="EUA188" s="373"/>
      <c r="EUB188" s="374"/>
      <c r="EUC188" s="374"/>
      <c r="EUD188" s="374"/>
      <c r="EUE188" s="373"/>
      <c r="EUF188" s="374"/>
      <c r="EUG188" s="374"/>
      <c r="EUH188" s="374"/>
      <c r="EUI188" s="374"/>
      <c r="EUJ188" s="373"/>
      <c r="EUK188" s="371"/>
      <c r="EUL188" s="371"/>
      <c r="EUM188" s="371"/>
      <c r="EUN188" s="372"/>
      <c r="EUO188" s="373"/>
      <c r="EUP188" s="373"/>
      <c r="EUQ188" s="373"/>
      <c r="EUR188" s="374"/>
      <c r="EUS188" s="374"/>
      <c r="EUT188" s="374"/>
      <c r="EUU188" s="373"/>
      <c r="EUV188" s="374"/>
      <c r="EUW188" s="374"/>
      <c r="EUX188" s="374"/>
      <c r="EUY188" s="374"/>
      <c r="EUZ188" s="373"/>
      <c r="EVA188" s="371"/>
      <c r="EVB188" s="371"/>
      <c r="EVC188" s="371"/>
      <c r="EVD188" s="372"/>
      <c r="EVE188" s="373"/>
      <c r="EVF188" s="373"/>
      <c r="EVG188" s="373"/>
      <c r="EVH188" s="374"/>
      <c r="EVI188" s="374"/>
      <c r="EVJ188" s="374"/>
      <c r="EVK188" s="373"/>
      <c r="EVL188" s="374"/>
      <c r="EVM188" s="374"/>
      <c r="EVN188" s="374"/>
      <c r="EVO188" s="374"/>
      <c r="EVP188" s="373"/>
      <c r="EVQ188" s="371"/>
      <c r="EVR188" s="371"/>
      <c r="EVS188" s="371"/>
      <c r="EVT188" s="372"/>
      <c r="EVU188" s="373"/>
      <c r="EVV188" s="373"/>
      <c r="EVW188" s="373"/>
      <c r="EVX188" s="374"/>
      <c r="EVY188" s="374"/>
      <c r="EVZ188" s="374"/>
      <c r="EWA188" s="373"/>
      <c r="EWB188" s="374"/>
      <c r="EWC188" s="374"/>
      <c r="EWD188" s="374"/>
      <c r="EWE188" s="374"/>
      <c r="EWF188" s="373"/>
      <c r="EWG188" s="371"/>
      <c r="EWH188" s="371"/>
      <c r="EWI188" s="371"/>
      <c r="EWJ188" s="372"/>
      <c r="EWK188" s="373"/>
      <c r="EWL188" s="373"/>
      <c r="EWM188" s="373"/>
      <c r="EWN188" s="374"/>
      <c r="EWO188" s="374"/>
      <c r="EWP188" s="374"/>
      <c r="EWQ188" s="373"/>
      <c r="EWR188" s="374"/>
      <c r="EWS188" s="374"/>
      <c r="EWT188" s="374"/>
      <c r="EWU188" s="374"/>
      <c r="EWV188" s="373"/>
      <c r="EWW188" s="371"/>
      <c r="EWX188" s="371"/>
      <c r="EWY188" s="371"/>
      <c r="EWZ188" s="372"/>
      <c r="EXA188" s="373"/>
      <c r="EXB188" s="373"/>
      <c r="EXC188" s="373"/>
      <c r="EXD188" s="374"/>
      <c r="EXE188" s="374"/>
      <c r="EXF188" s="374"/>
      <c r="EXG188" s="373"/>
      <c r="EXH188" s="374"/>
      <c r="EXI188" s="374"/>
      <c r="EXJ188" s="374"/>
      <c r="EXK188" s="374"/>
      <c r="EXL188" s="373"/>
      <c r="EXM188" s="371"/>
      <c r="EXN188" s="371"/>
      <c r="EXO188" s="371"/>
      <c r="EXP188" s="372"/>
      <c r="EXQ188" s="373"/>
      <c r="EXR188" s="373"/>
      <c r="EXS188" s="373"/>
      <c r="EXT188" s="374"/>
      <c r="EXU188" s="374"/>
      <c r="EXV188" s="374"/>
      <c r="EXW188" s="373"/>
      <c r="EXX188" s="374"/>
      <c r="EXY188" s="374"/>
      <c r="EXZ188" s="374"/>
      <c r="EYA188" s="374"/>
      <c r="EYB188" s="373"/>
      <c r="EYC188" s="371"/>
      <c r="EYD188" s="371"/>
      <c r="EYE188" s="371"/>
      <c r="EYF188" s="372"/>
      <c r="EYG188" s="373"/>
      <c r="EYH188" s="373"/>
      <c r="EYI188" s="373"/>
      <c r="EYJ188" s="374"/>
      <c r="EYK188" s="374"/>
      <c r="EYL188" s="374"/>
      <c r="EYM188" s="373"/>
      <c r="EYN188" s="374"/>
      <c r="EYO188" s="374"/>
      <c r="EYP188" s="374"/>
      <c r="EYQ188" s="374"/>
      <c r="EYR188" s="373"/>
      <c r="EYS188" s="371"/>
      <c r="EYT188" s="371"/>
      <c r="EYU188" s="371"/>
      <c r="EYV188" s="372"/>
      <c r="EYW188" s="373"/>
      <c r="EYX188" s="373"/>
      <c r="EYY188" s="373"/>
      <c r="EYZ188" s="374"/>
      <c r="EZA188" s="374"/>
      <c r="EZB188" s="374"/>
      <c r="EZC188" s="373"/>
      <c r="EZD188" s="374"/>
      <c r="EZE188" s="374"/>
      <c r="EZF188" s="374"/>
      <c r="EZG188" s="374"/>
      <c r="EZH188" s="373"/>
      <c r="EZI188" s="371"/>
      <c r="EZJ188" s="371"/>
      <c r="EZK188" s="371"/>
      <c r="EZL188" s="372"/>
      <c r="EZM188" s="373"/>
      <c r="EZN188" s="373"/>
      <c r="EZO188" s="373"/>
      <c r="EZP188" s="374"/>
      <c r="EZQ188" s="374"/>
      <c r="EZR188" s="374"/>
      <c r="EZS188" s="373"/>
      <c r="EZT188" s="374"/>
      <c r="EZU188" s="374"/>
      <c r="EZV188" s="374"/>
      <c r="EZW188" s="374"/>
      <c r="EZX188" s="373"/>
      <c r="EZY188" s="371"/>
      <c r="EZZ188" s="371"/>
      <c r="FAA188" s="371"/>
      <c r="FAB188" s="372"/>
      <c r="FAC188" s="373"/>
      <c r="FAD188" s="373"/>
      <c r="FAE188" s="373"/>
      <c r="FAF188" s="374"/>
      <c r="FAG188" s="374"/>
      <c r="FAH188" s="374"/>
      <c r="FAI188" s="373"/>
      <c r="FAJ188" s="374"/>
      <c r="FAK188" s="374"/>
      <c r="FAL188" s="374"/>
      <c r="FAM188" s="374"/>
      <c r="FAN188" s="373"/>
      <c r="FAO188" s="371"/>
      <c r="FAP188" s="371"/>
      <c r="FAQ188" s="371"/>
      <c r="FAR188" s="372"/>
      <c r="FAS188" s="373"/>
      <c r="FAT188" s="373"/>
      <c r="FAU188" s="373"/>
      <c r="FAV188" s="374"/>
      <c r="FAW188" s="374"/>
      <c r="FAX188" s="374"/>
      <c r="FAY188" s="373"/>
      <c r="FAZ188" s="374"/>
      <c r="FBA188" s="374"/>
      <c r="FBB188" s="374"/>
      <c r="FBC188" s="374"/>
      <c r="FBD188" s="373"/>
      <c r="FBE188" s="371"/>
      <c r="FBF188" s="371"/>
      <c r="FBG188" s="371"/>
      <c r="FBH188" s="372"/>
      <c r="FBI188" s="373"/>
      <c r="FBJ188" s="373"/>
      <c r="FBK188" s="373"/>
      <c r="FBL188" s="374"/>
      <c r="FBM188" s="374"/>
      <c r="FBN188" s="374"/>
      <c r="FBO188" s="373"/>
      <c r="FBP188" s="374"/>
      <c r="FBQ188" s="374"/>
      <c r="FBR188" s="374"/>
      <c r="FBS188" s="374"/>
      <c r="FBT188" s="373"/>
      <c r="FBU188" s="371"/>
      <c r="FBV188" s="371"/>
      <c r="FBW188" s="371"/>
      <c r="FBX188" s="372"/>
      <c r="FBY188" s="373"/>
      <c r="FBZ188" s="373"/>
      <c r="FCA188" s="373"/>
      <c r="FCB188" s="374"/>
      <c r="FCC188" s="374"/>
      <c r="FCD188" s="374"/>
      <c r="FCE188" s="373"/>
      <c r="FCF188" s="374"/>
      <c r="FCG188" s="374"/>
      <c r="FCH188" s="374"/>
      <c r="FCI188" s="374"/>
      <c r="FCJ188" s="373"/>
      <c r="FCK188" s="371"/>
      <c r="FCL188" s="371"/>
      <c r="FCM188" s="371"/>
      <c r="FCN188" s="372"/>
      <c r="FCO188" s="373"/>
      <c r="FCP188" s="373"/>
      <c r="FCQ188" s="373"/>
      <c r="FCR188" s="374"/>
      <c r="FCS188" s="374"/>
      <c r="FCT188" s="374"/>
      <c r="FCU188" s="373"/>
      <c r="FCV188" s="374"/>
      <c r="FCW188" s="374"/>
      <c r="FCX188" s="374"/>
      <c r="FCY188" s="374"/>
      <c r="FCZ188" s="373"/>
      <c r="FDA188" s="371"/>
      <c r="FDB188" s="371"/>
      <c r="FDC188" s="371"/>
      <c r="FDD188" s="372"/>
      <c r="FDE188" s="373"/>
      <c r="FDF188" s="373"/>
      <c r="FDG188" s="373"/>
      <c r="FDH188" s="374"/>
      <c r="FDI188" s="374"/>
      <c r="FDJ188" s="374"/>
      <c r="FDK188" s="373"/>
      <c r="FDL188" s="374"/>
      <c r="FDM188" s="374"/>
      <c r="FDN188" s="374"/>
      <c r="FDO188" s="374"/>
      <c r="FDP188" s="373"/>
      <c r="FDQ188" s="371"/>
      <c r="FDR188" s="371"/>
      <c r="FDS188" s="371"/>
      <c r="FDT188" s="372"/>
      <c r="FDU188" s="373"/>
      <c r="FDV188" s="373"/>
      <c r="FDW188" s="373"/>
      <c r="FDX188" s="374"/>
      <c r="FDY188" s="374"/>
      <c r="FDZ188" s="374"/>
      <c r="FEA188" s="373"/>
      <c r="FEB188" s="374"/>
      <c r="FEC188" s="374"/>
      <c r="FED188" s="374"/>
      <c r="FEE188" s="374"/>
      <c r="FEF188" s="373"/>
      <c r="FEG188" s="371"/>
      <c r="FEH188" s="371"/>
      <c r="FEI188" s="371"/>
      <c r="FEJ188" s="372"/>
      <c r="FEK188" s="373"/>
      <c r="FEL188" s="373"/>
      <c r="FEM188" s="373"/>
      <c r="FEN188" s="374"/>
      <c r="FEO188" s="374"/>
      <c r="FEP188" s="374"/>
      <c r="FEQ188" s="373"/>
      <c r="FER188" s="374"/>
      <c r="FES188" s="374"/>
      <c r="FET188" s="374"/>
      <c r="FEU188" s="374"/>
      <c r="FEV188" s="373"/>
      <c r="FEW188" s="371"/>
      <c r="FEX188" s="371"/>
      <c r="FEY188" s="371"/>
      <c r="FEZ188" s="372"/>
      <c r="FFA188" s="373"/>
      <c r="FFB188" s="373"/>
      <c r="FFC188" s="373"/>
      <c r="FFD188" s="374"/>
      <c r="FFE188" s="374"/>
      <c r="FFF188" s="374"/>
      <c r="FFG188" s="373"/>
      <c r="FFH188" s="374"/>
      <c r="FFI188" s="374"/>
      <c r="FFJ188" s="374"/>
      <c r="FFK188" s="374"/>
      <c r="FFL188" s="373"/>
      <c r="FFM188" s="371"/>
      <c r="FFN188" s="371"/>
      <c r="FFO188" s="371"/>
      <c r="FFP188" s="372"/>
      <c r="FFQ188" s="373"/>
      <c r="FFR188" s="373"/>
      <c r="FFS188" s="373"/>
      <c r="FFT188" s="374"/>
      <c r="FFU188" s="374"/>
      <c r="FFV188" s="374"/>
      <c r="FFW188" s="373"/>
      <c r="FFX188" s="374"/>
      <c r="FFY188" s="374"/>
      <c r="FFZ188" s="374"/>
      <c r="FGA188" s="374"/>
      <c r="FGB188" s="373"/>
      <c r="FGC188" s="371"/>
      <c r="FGD188" s="371"/>
      <c r="FGE188" s="371"/>
      <c r="FGF188" s="372"/>
      <c r="FGG188" s="373"/>
      <c r="FGH188" s="373"/>
      <c r="FGI188" s="373"/>
      <c r="FGJ188" s="374"/>
      <c r="FGK188" s="374"/>
      <c r="FGL188" s="374"/>
      <c r="FGM188" s="373"/>
      <c r="FGN188" s="374"/>
      <c r="FGO188" s="374"/>
      <c r="FGP188" s="374"/>
      <c r="FGQ188" s="374"/>
      <c r="FGR188" s="373"/>
      <c r="FGS188" s="371"/>
      <c r="FGT188" s="371"/>
      <c r="FGU188" s="371"/>
      <c r="FGV188" s="372"/>
      <c r="FGW188" s="373"/>
      <c r="FGX188" s="373"/>
      <c r="FGY188" s="373"/>
      <c r="FGZ188" s="374"/>
      <c r="FHA188" s="374"/>
      <c r="FHB188" s="374"/>
      <c r="FHC188" s="373"/>
      <c r="FHD188" s="374"/>
      <c r="FHE188" s="374"/>
      <c r="FHF188" s="374"/>
      <c r="FHG188" s="374"/>
      <c r="FHH188" s="373"/>
      <c r="FHI188" s="371"/>
      <c r="FHJ188" s="371"/>
      <c r="FHK188" s="371"/>
      <c r="FHL188" s="372"/>
      <c r="FHM188" s="373"/>
      <c r="FHN188" s="373"/>
      <c r="FHO188" s="373"/>
      <c r="FHP188" s="374"/>
      <c r="FHQ188" s="374"/>
      <c r="FHR188" s="374"/>
      <c r="FHS188" s="373"/>
      <c r="FHT188" s="374"/>
      <c r="FHU188" s="374"/>
      <c r="FHV188" s="374"/>
      <c r="FHW188" s="374"/>
      <c r="FHX188" s="373"/>
      <c r="FHY188" s="371"/>
      <c r="FHZ188" s="371"/>
      <c r="FIA188" s="371"/>
      <c r="FIB188" s="372"/>
      <c r="FIC188" s="373"/>
      <c r="FID188" s="373"/>
      <c r="FIE188" s="373"/>
      <c r="FIF188" s="374"/>
      <c r="FIG188" s="374"/>
      <c r="FIH188" s="374"/>
      <c r="FII188" s="373"/>
      <c r="FIJ188" s="374"/>
      <c r="FIK188" s="374"/>
      <c r="FIL188" s="374"/>
      <c r="FIM188" s="374"/>
      <c r="FIN188" s="373"/>
      <c r="FIO188" s="371"/>
      <c r="FIP188" s="371"/>
      <c r="FIQ188" s="371"/>
      <c r="FIR188" s="372"/>
      <c r="FIS188" s="373"/>
      <c r="FIT188" s="373"/>
      <c r="FIU188" s="373"/>
      <c r="FIV188" s="374"/>
      <c r="FIW188" s="374"/>
      <c r="FIX188" s="374"/>
      <c r="FIY188" s="373"/>
      <c r="FIZ188" s="374"/>
      <c r="FJA188" s="374"/>
      <c r="FJB188" s="374"/>
      <c r="FJC188" s="374"/>
      <c r="FJD188" s="373"/>
      <c r="FJE188" s="371"/>
      <c r="FJF188" s="371"/>
      <c r="FJG188" s="371"/>
      <c r="FJH188" s="372"/>
      <c r="FJI188" s="373"/>
      <c r="FJJ188" s="373"/>
      <c r="FJK188" s="373"/>
      <c r="FJL188" s="374"/>
      <c r="FJM188" s="374"/>
      <c r="FJN188" s="374"/>
      <c r="FJO188" s="373"/>
      <c r="FJP188" s="374"/>
      <c r="FJQ188" s="374"/>
      <c r="FJR188" s="374"/>
      <c r="FJS188" s="374"/>
      <c r="FJT188" s="373"/>
      <c r="FJU188" s="371"/>
      <c r="FJV188" s="371"/>
      <c r="FJW188" s="371"/>
      <c r="FJX188" s="372"/>
      <c r="FJY188" s="373"/>
      <c r="FJZ188" s="373"/>
      <c r="FKA188" s="373"/>
      <c r="FKB188" s="374"/>
      <c r="FKC188" s="374"/>
      <c r="FKD188" s="374"/>
      <c r="FKE188" s="373"/>
      <c r="FKF188" s="374"/>
      <c r="FKG188" s="374"/>
      <c r="FKH188" s="374"/>
      <c r="FKI188" s="374"/>
      <c r="FKJ188" s="373"/>
      <c r="FKK188" s="371"/>
      <c r="FKL188" s="371"/>
      <c r="FKM188" s="371"/>
      <c r="FKN188" s="372"/>
      <c r="FKO188" s="373"/>
      <c r="FKP188" s="373"/>
      <c r="FKQ188" s="373"/>
      <c r="FKR188" s="374"/>
      <c r="FKS188" s="374"/>
      <c r="FKT188" s="374"/>
      <c r="FKU188" s="373"/>
      <c r="FKV188" s="374"/>
      <c r="FKW188" s="374"/>
      <c r="FKX188" s="374"/>
      <c r="FKY188" s="374"/>
      <c r="FKZ188" s="373"/>
      <c r="FLA188" s="371"/>
      <c r="FLB188" s="371"/>
      <c r="FLC188" s="371"/>
      <c r="FLD188" s="372"/>
      <c r="FLE188" s="373"/>
      <c r="FLF188" s="373"/>
      <c r="FLG188" s="373"/>
      <c r="FLH188" s="374"/>
      <c r="FLI188" s="374"/>
      <c r="FLJ188" s="374"/>
      <c r="FLK188" s="373"/>
      <c r="FLL188" s="374"/>
      <c r="FLM188" s="374"/>
      <c r="FLN188" s="374"/>
      <c r="FLO188" s="374"/>
      <c r="FLP188" s="373"/>
      <c r="FLQ188" s="371"/>
      <c r="FLR188" s="371"/>
      <c r="FLS188" s="371"/>
      <c r="FLT188" s="372"/>
      <c r="FLU188" s="373"/>
      <c r="FLV188" s="373"/>
      <c r="FLW188" s="373"/>
      <c r="FLX188" s="374"/>
      <c r="FLY188" s="374"/>
      <c r="FLZ188" s="374"/>
      <c r="FMA188" s="373"/>
      <c r="FMB188" s="374"/>
      <c r="FMC188" s="374"/>
      <c r="FMD188" s="374"/>
      <c r="FME188" s="374"/>
      <c r="FMF188" s="373"/>
      <c r="FMG188" s="371"/>
      <c r="FMH188" s="371"/>
      <c r="FMI188" s="371"/>
      <c r="FMJ188" s="372"/>
      <c r="FMK188" s="373"/>
      <c r="FML188" s="373"/>
      <c r="FMM188" s="373"/>
      <c r="FMN188" s="374"/>
      <c r="FMO188" s="374"/>
      <c r="FMP188" s="374"/>
      <c r="FMQ188" s="373"/>
      <c r="FMR188" s="374"/>
      <c r="FMS188" s="374"/>
      <c r="FMT188" s="374"/>
      <c r="FMU188" s="374"/>
      <c r="FMV188" s="373"/>
      <c r="FMW188" s="371"/>
      <c r="FMX188" s="371"/>
      <c r="FMY188" s="371"/>
      <c r="FMZ188" s="372"/>
      <c r="FNA188" s="373"/>
      <c r="FNB188" s="373"/>
      <c r="FNC188" s="373"/>
      <c r="FND188" s="374"/>
      <c r="FNE188" s="374"/>
      <c r="FNF188" s="374"/>
      <c r="FNG188" s="373"/>
      <c r="FNH188" s="374"/>
      <c r="FNI188" s="374"/>
      <c r="FNJ188" s="374"/>
      <c r="FNK188" s="374"/>
      <c r="FNL188" s="373"/>
      <c r="FNM188" s="371"/>
      <c r="FNN188" s="371"/>
      <c r="FNO188" s="371"/>
      <c r="FNP188" s="372"/>
      <c r="FNQ188" s="373"/>
      <c r="FNR188" s="373"/>
      <c r="FNS188" s="373"/>
      <c r="FNT188" s="374"/>
      <c r="FNU188" s="374"/>
      <c r="FNV188" s="374"/>
      <c r="FNW188" s="373"/>
      <c r="FNX188" s="374"/>
      <c r="FNY188" s="374"/>
      <c r="FNZ188" s="374"/>
      <c r="FOA188" s="374"/>
      <c r="FOB188" s="373"/>
      <c r="FOC188" s="371"/>
      <c r="FOD188" s="371"/>
      <c r="FOE188" s="371"/>
      <c r="FOF188" s="372"/>
      <c r="FOG188" s="373"/>
      <c r="FOH188" s="373"/>
      <c r="FOI188" s="373"/>
      <c r="FOJ188" s="374"/>
      <c r="FOK188" s="374"/>
      <c r="FOL188" s="374"/>
      <c r="FOM188" s="373"/>
      <c r="FON188" s="374"/>
      <c r="FOO188" s="374"/>
      <c r="FOP188" s="374"/>
      <c r="FOQ188" s="374"/>
      <c r="FOR188" s="373"/>
      <c r="FOS188" s="371"/>
      <c r="FOT188" s="371"/>
      <c r="FOU188" s="371"/>
      <c r="FOV188" s="372"/>
      <c r="FOW188" s="373"/>
      <c r="FOX188" s="373"/>
      <c r="FOY188" s="373"/>
      <c r="FOZ188" s="374"/>
      <c r="FPA188" s="374"/>
      <c r="FPB188" s="374"/>
      <c r="FPC188" s="373"/>
      <c r="FPD188" s="374"/>
      <c r="FPE188" s="374"/>
      <c r="FPF188" s="374"/>
      <c r="FPG188" s="374"/>
      <c r="FPH188" s="373"/>
      <c r="FPI188" s="371"/>
      <c r="FPJ188" s="371"/>
      <c r="FPK188" s="371"/>
      <c r="FPL188" s="372"/>
      <c r="FPM188" s="373"/>
      <c r="FPN188" s="373"/>
      <c r="FPO188" s="373"/>
      <c r="FPP188" s="374"/>
      <c r="FPQ188" s="374"/>
      <c r="FPR188" s="374"/>
      <c r="FPS188" s="373"/>
      <c r="FPT188" s="374"/>
      <c r="FPU188" s="374"/>
      <c r="FPV188" s="374"/>
      <c r="FPW188" s="374"/>
      <c r="FPX188" s="373"/>
      <c r="FPY188" s="371"/>
      <c r="FPZ188" s="371"/>
      <c r="FQA188" s="371"/>
      <c r="FQB188" s="372"/>
      <c r="FQC188" s="373"/>
      <c r="FQD188" s="373"/>
      <c r="FQE188" s="373"/>
      <c r="FQF188" s="374"/>
      <c r="FQG188" s="374"/>
      <c r="FQH188" s="374"/>
      <c r="FQI188" s="373"/>
      <c r="FQJ188" s="374"/>
      <c r="FQK188" s="374"/>
      <c r="FQL188" s="374"/>
      <c r="FQM188" s="374"/>
      <c r="FQN188" s="373"/>
      <c r="FQO188" s="371"/>
      <c r="FQP188" s="371"/>
      <c r="FQQ188" s="371"/>
      <c r="FQR188" s="372"/>
      <c r="FQS188" s="373"/>
      <c r="FQT188" s="373"/>
      <c r="FQU188" s="373"/>
      <c r="FQV188" s="374"/>
      <c r="FQW188" s="374"/>
      <c r="FQX188" s="374"/>
      <c r="FQY188" s="373"/>
      <c r="FQZ188" s="374"/>
      <c r="FRA188" s="374"/>
      <c r="FRB188" s="374"/>
      <c r="FRC188" s="374"/>
      <c r="FRD188" s="373"/>
      <c r="FRE188" s="371"/>
      <c r="FRF188" s="371"/>
      <c r="FRG188" s="371"/>
      <c r="FRH188" s="372"/>
      <c r="FRI188" s="373"/>
      <c r="FRJ188" s="373"/>
      <c r="FRK188" s="373"/>
      <c r="FRL188" s="374"/>
      <c r="FRM188" s="374"/>
      <c r="FRN188" s="374"/>
      <c r="FRO188" s="373"/>
      <c r="FRP188" s="374"/>
      <c r="FRQ188" s="374"/>
      <c r="FRR188" s="374"/>
      <c r="FRS188" s="374"/>
      <c r="FRT188" s="373"/>
      <c r="FRU188" s="371"/>
      <c r="FRV188" s="371"/>
      <c r="FRW188" s="371"/>
      <c r="FRX188" s="372"/>
      <c r="FRY188" s="373"/>
      <c r="FRZ188" s="373"/>
      <c r="FSA188" s="373"/>
      <c r="FSB188" s="374"/>
      <c r="FSC188" s="374"/>
      <c r="FSD188" s="374"/>
      <c r="FSE188" s="373"/>
      <c r="FSF188" s="374"/>
      <c r="FSG188" s="374"/>
      <c r="FSH188" s="374"/>
      <c r="FSI188" s="374"/>
      <c r="FSJ188" s="373"/>
      <c r="FSK188" s="371"/>
      <c r="FSL188" s="371"/>
      <c r="FSM188" s="371"/>
      <c r="FSN188" s="372"/>
      <c r="FSO188" s="373"/>
      <c r="FSP188" s="373"/>
      <c r="FSQ188" s="373"/>
      <c r="FSR188" s="374"/>
      <c r="FSS188" s="374"/>
      <c r="FST188" s="374"/>
      <c r="FSU188" s="373"/>
      <c r="FSV188" s="374"/>
      <c r="FSW188" s="374"/>
      <c r="FSX188" s="374"/>
      <c r="FSY188" s="374"/>
      <c r="FSZ188" s="373"/>
      <c r="FTA188" s="371"/>
      <c r="FTB188" s="371"/>
      <c r="FTC188" s="371"/>
      <c r="FTD188" s="372"/>
      <c r="FTE188" s="373"/>
      <c r="FTF188" s="373"/>
      <c r="FTG188" s="373"/>
      <c r="FTH188" s="374"/>
      <c r="FTI188" s="374"/>
      <c r="FTJ188" s="374"/>
      <c r="FTK188" s="373"/>
      <c r="FTL188" s="374"/>
      <c r="FTM188" s="374"/>
      <c r="FTN188" s="374"/>
      <c r="FTO188" s="374"/>
      <c r="FTP188" s="373"/>
      <c r="FTQ188" s="371"/>
      <c r="FTR188" s="371"/>
      <c r="FTS188" s="371"/>
      <c r="FTT188" s="372"/>
      <c r="FTU188" s="373"/>
      <c r="FTV188" s="373"/>
      <c r="FTW188" s="373"/>
      <c r="FTX188" s="374"/>
      <c r="FTY188" s="374"/>
      <c r="FTZ188" s="374"/>
      <c r="FUA188" s="373"/>
      <c r="FUB188" s="374"/>
      <c r="FUC188" s="374"/>
      <c r="FUD188" s="374"/>
      <c r="FUE188" s="374"/>
      <c r="FUF188" s="373"/>
      <c r="FUG188" s="371"/>
      <c r="FUH188" s="371"/>
      <c r="FUI188" s="371"/>
      <c r="FUJ188" s="372"/>
      <c r="FUK188" s="373"/>
      <c r="FUL188" s="373"/>
      <c r="FUM188" s="373"/>
      <c r="FUN188" s="374"/>
      <c r="FUO188" s="374"/>
      <c r="FUP188" s="374"/>
      <c r="FUQ188" s="373"/>
      <c r="FUR188" s="374"/>
      <c r="FUS188" s="374"/>
      <c r="FUT188" s="374"/>
      <c r="FUU188" s="374"/>
      <c r="FUV188" s="373"/>
      <c r="FUW188" s="371"/>
      <c r="FUX188" s="371"/>
      <c r="FUY188" s="371"/>
      <c r="FUZ188" s="372"/>
      <c r="FVA188" s="373"/>
      <c r="FVB188" s="373"/>
      <c r="FVC188" s="373"/>
      <c r="FVD188" s="374"/>
      <c r="FVE188" s="374"/>
      <c r="FVF188" s="374"/>
      <c r="FVG188" s="373"/>
      <c r="FVH188" s="374"/>
      <c r="FVI188" s="374"/>
      <c r="FVJ188" s="374"/>
      <c r="FVK188" s="374"/>
      <c r="FVL188" s="373"/>
      <c r="FVM188" s="371"/>
      <c r="FVN188" s="371"/>
      <c r="FVO188" s="371"/>
      <c r="FVP188" s="372"/>
      <c r="FVQ188" s="373"/>
      <c r="FVR188" s="373"/>
      <c r="FVS188" s="373"/>
      <c r="FVT188" s="374"/>
      <c r="FVU188" s="374"/>
      <c r="FVV188" s="374"/>
      <c r="FVW188" s="373"/>
      <c r="FVX188" s="374"/>
      <c r="FVY188" s="374"/>
      <c r="FVZ188" s="374"/>
      <c r="FWA188" s="374"/>
      <c r="FWB188" s="373"/>
      <c r="FWC188" s="371"/>
      <c r="FWD188" s="371"/>
      <c r="FWE188" s="371"/>
      <c r="FWF188" s="372"/>
      <c r="FWG188" s="373"/>
      <c r="FWH188" s="373"/>
      <c r="FWI188" s="373"/>
      <c r="FWJ188" s="374"/>
      <c r="FWK188" s="374"/>
      <c r="FWL188" s="374"/>
      <c r="FWM188" s="373"/>
      <c r="FWN188" s="374"/>
      <c r="FWO188" s="374"/>
      <c r="FWP188" s="374"/>
      <c r="FWQ188" s="374"/>
      <c r="FWR188" s="373"/>
      <c r="FWS188" s="371"/>
      <c r="FWT188" s="371"/>
      <c r="FWU188" s="371"/>
      <c r="FWV188" s="372"/>
      <c r="FWW188" s="373"/>
      <c r="FWX188" s="373"/>
      <c r="FWY188" s="373"/>
      <c r="FWZ188" s="374"/>
      <c r="FXA188" s="374"/>
      <c r="FXB188" s="374"/>
      <c r="FXC188" s="373"/>
      <c r="FXD188" s="374"/>
      <c r="FXE188" s="374"/>
      <c r="FXF188" s="374"/>
      <c r="FXG188" s="374"/>
      <c r="FXH188" s="373"/>
      <c r="FXI188" s="371"/>
      <c r="FXJ188" s="371"/>
      <c r="FXK188" s="371"/>
      <c r="FXL188" s="372"/>
      <c r="FXM188" s="373"/>
      <c r="FXN188" s="373"/>
      <c r="FXO188" s="373"/>
      <c r="FXP188" s="374"/>
      <c r="FXQ188" s="374"/>
      <c r="FXR188" s="374"/>
      <c r="FXS188" s="373"/>
      <c r="FXT188" s="374"/>
      <c r="FXU188" s="374"/>
      <c r="FXV188" s="374"/>
      <c r="FXW188" s="374"/>
      <c r="FXX188" s="373"/>
      <c r="FXY188" s="371"/>
      <c r="FXZ188" s="371"/>
      <c r="FYA188" s="371"/>
      <c r="FYB188" s="372"/>
      <c r="FYC188" s="373"/>
      <c r="FYD188" s="373"/>
      <c r="FYE188" s="373"/>
      <c r="FYF188" s="374"/>
      <c r="FYG188" s="374"/>
      <c r="FYH188" s="374"/>
      <c r="FYI188" s="373"/>
      <c r="FYJ188" s="374"/>
      <c r="FYK188" s="374"/>
      <c r="FYL188" s="374"/>
      <c r="FYM188" s="374"/>
      <c r="FYN188" s="373"/>
      <c r="FYO188" s="371"/>
      <c r="FYP188" s="371"/>
      <c r="FYQ188" s="371"/>
      <c r="FYR188" s="372"/>
      <c r="FYS188" s="373"/>
      <c r="FYT188" s="373"/>
      <c r="FYU188" s="373"/>
      <c r="FYV188" s="374"/>
      <c r="FYW188" s="374"/>
      <c r="FYX188" s="374"/>
      <c r="FYY188" s="373"/>
      <c r="FYZ188" s="374"/>
      <c r="FZA188" s="374"/>
      <c r="FZB188" s="374"/>
      <c r="FZC188" s="374"/>
      <c r="FZD188" s="373"/>
      <c r="FZE188" s="371"/>
      <c r="FZF188" s="371"/>
      <c r="FZG188" s="371"/>
      <c r="FZH188" s="372"/>
      <c r="FZI188" s="373"/>
      <c r="FZJ188" s="373"/>
      <c r="FZK188" s="373"/>
      <c r="FZL188" s="374"/>
      <c r="FZM188" s="374"/>
      <c r="FZN188" s="374"/>
      <c r="FZO188" s="373"/>
      <c r="FZP188" s="374"/>
      <c r="FZQ188" s="374"/>
      <c r="FZR188" s="374"/>
      <c r="FZS188" s="374"/>
      <c r="FZT188" s="373"/>
      <c r="FZU188" s="371"/>
      <c r="FZV188" s="371"/>
      <c r="FZW188" s="371"/>
      <c r="FZX188" s="372"/>
      <c r="FZY188" s="373"/>
      <c r="FZZ188" s="373"/>
      <c r="GAA188" s="373"/>
      <c r="GAB188" s="374"/>
      <c r="GAC188" s="374"/>
      <c r="GAD188" s="374"/>
      <c r="GAE188" s="373"/>
      <c r="GAF188" s="374"/>
      <c r="GAG188" s="374"/>
      <c r="GAH188" s="374"/>
      <c r="GAI188" s="374"/>
      <c r="GAJ188" s="373"/>
      <c r="GAK188" s="371"/>
      <c r="GAL188" s="371"/>
      <c r="GAM188" s="371"/>
      <c r="GAN188" s="372"/>
      <c r="GAO188" s="373"/>
      <c r="GAP188" s="373"/>
      <c r="GAQ188" s="373"/>
      <c r="GAR188" s="374"/>
      <c r="GAS188" s="374"/>
      <c r="GAT188" s="374"/>
      <c r="GAU188" s="373"/>
      <c r="GAV188" s="374"/>
      <c r="GAW188" s="374"/>
      <c r="GAX188" s="374"/>
      <c r="GAY188" s="374"/>
      <c r="GAZ188" s="373"/>
      <c r="GBA188" s="371"/>
      <c r="GBB188" s="371"/>
      <c r="GBC188" s="371"/>
      <c r="GBD188" s="372"/>
      <c r="GBE188" s="373"/>
      <c r="GBF188" s="373"/>
      <c r="GBG188" s="373"/>
      <c r="GBH188" s="374"/>
      <c r="GBI188" s="374"/>
      <c r="GBJ188" s="374"/>
      <c r="GBK188" s="373"/>
      <c r="GBL188" s="374"/>
      <c r="GBM188" s="374"/>
      <c r="GBN188" s="374"/>
      <c r="GBO188" s="374"/>
      <c r="GBP188" s="373"/>
      <c r="GBQ188" s="371"/>
      <c r="GBR188" s="371"/>
      <c r="GBS188" s="371"/>
      <c r="GBT188" s="372"/>
      <c r="GBU188" s="373"/>
      <c r="GBV188" s="373"/>
      <c r="GBW188" s="373"/>
      <c r="GBX188" s="374"/>
      <c r="GBY188" s="374"/>
      <c r="GBZ188" s="374"/>
      <c r="GCA188" s="373"/>
      <c r="GCB188" s="374"/>
      <c r="GCC188" s="374"/>
      <c r="GCD188" s="374"/>
      <c r="GCE188" s="374"/>
      <c r="GCF188" s="373"/>
      <c r="GCG188" s="371"/>
      <c r="GCH188" s="371"/>
      <c r="GCI188" s="371"/>
      <c r="GCJ188" s="372"/>
      <c r="GCK188" s="373"/>
      <c r="GCL188" s="373"/>
      <c r="GCM188" s="373"/>
      <c r="GCN188" s="374"/>
      <c r="GCO188" s="374"/>
      <c r="GCP188" s="374"/>
      <c r="GCQ188" s="373"/>
      <c r="GCR188" s="374"/>
      <c r="GCS188" s="374"/>
      <c r="GCT188" s="374"/>
      <c r="GCU188" s="374"/>
      <c r="GCV188" s="373"/>
      <c r="GCW188" s="371"/>
      <c r="GCX188" s="371"/>
      <c r="GCY188" s="371"/>
      <c r="GCZ188" s="372"/>
      <c r="GDA188" s="373"/>
      <c r="GDB188" s="373"/>
      <c r="GDC188" s="373"/>
      <c r="GDD188" s="374"/>
      <c r="GDE188" s="374"/>
      <c r="GDF188" s="374"/>
      <c r="GDG188" s="373"/>
      <c r="GDH188" s="374"/>
      <c r="GDI188" s="374"/>
      <c r="GDJ188" s="374"/>
      <c r="GDK188" s="374"/>
      <c r="GDL188" s="373"/>
      <c r="GDM188" s="371"/>
      <c r="GDN188" s="371"/>
      <c r="GDO188" s="371"/>
      <c r="GDP188" s="372"/>
      <c r="GDQ188" s="373"/>
      <c r="GDR188" s="373"/>
      <c r="GDS188" s="373"/>
      <c r="GDT188" s="374"/>
      <c r="GDU188" s="374"/>
      <c r="GDV188" s="374"/>
      <c r="GDW188" s="373"/>
      <c r="GDX188" s="374"/>
      <c r="GDY188" s="374"/>
      <c r="GDZ188" s="374"/>
      <c r="GEA188" s="374"/>
      <c r="GEB188" s="373"/>
      <c r="GEC188" s="371"/>
      <c r="GED188" s="371"/>
      <c r="GEE188" s="371"/>
      <c r="GEF188" s="372"/>
      <c r="GEG188" s="373"/>
      <c r="GEH188" s="373"/>
      <c r="GEI188" s="373"/>
      <c r="GEJ188" s="374"/>
      <c r="GEK188" s="374"/>
      <c r="GEL188" s="374"/>
      <c r="GEM188" s="373"/>
      <c r="GEN188" s="374"/>
      <c r="GEO188" s="374"/>
      <c r="GEP188" s="374"/>
      <c r="GEQ188" s="374"/>
      <c r="GER188" s="373"/>
      <c r="GES188" s="371"/>
      <c r="GET188" s="371"/>
      <c r="GEU188" s="371"/>
      <c r="GEV188" s="372"/>
      <c r="GEW188" s="373"/>
      <c r="GEX188" s="373"/>
      <c r="GEY188" s="373"/>
      <c r="GEZ188" s="374"/>
      <c r="GFA188" s="374"/>
      <c r="GFB188" s="374"/>
      <c r="GFC188" s="373"/>
      <c r="GFD188" s="374"/>
      <c r="GFE188" s="374"/>
      <c r="GFF188" s="374"/>
      <c r="GFG188" s="374"/>
      <c r="GFH188" s="373"/>
      <c r="GFI188" s="371"/>
      <c r="GFJ188" s="371"/>
      <c r="GFK188" s="371"/>
      <c r="GFL188" s="372"/>
      <c r="GFM188" s="373"/>
      <c r="GFN188" s="373"/>
      <c r="GFO188" s="373"/>
      <c r="GFP188" s="374"/>
      <c r="GFQ188" s="374"/>
      <c r="GFR188" s="374"/>
      <c r="GFS188" s="373"/>
      <c r="GFT188" s="374"/>
      <c r="GFU188" s="374"/>
      <c r="GFV188" s="374"/>
      <c r="GFW188" s="374"/>
      <c r="GFX188" s="373"/>
      <c r="GFY188" s="371"/>
      <c r="GFZ188" s="371"/>
      <c r="GGA188" s="371"/>
      <c r="GGB188" s="372"/>
      <c r="GGC188" s="373"/>
      <c r="GGD188" s="373"/>
      <c r="GGE188" s="373"/>
      <c r="GGF188" s="374"/>
      <c r="GGG188" s="374"/>
      <c r="GGH188" s="374"/>
      <c r="GGI188" s="373"/>
      <c r="GGJ188" s="374"/>
      <c r="GGK188" s="374"/>
      <c r="GGL188" s="374"/>
      <c r="GGM188" s="374"/>
      <c r="GGN188" s="373"/>
      <c r="GGO188" s="371"/>
      <c r="GGP188" s="371"/>
      <c r="GGQ188" s="371"/>
      <c r="GGR188" s="372"/>
      <c r="GGS188" s="373"/>
      <c r="GGT188" s="373"/>
      <c r="GGU188" s="373"/>
      <c r="GGV188" s="374"/>
      <c r="GGW188" s="374"/>
      <c r="GGX188" s="374"/>
      <c r="GGY188" s="373"/>
      <c r="GGZ188" s="374"/>
      <c r="GHA188" s="374"/>
      <c r="GHB188" s="374"/>
      <c r="GHC188" s="374"/>
      <c r="GHD188" s="373"/>
      <c r="GHE188" s="371"/>
      <c r="GHF188" s="371"/>
      <c r="GHG188" s="371"/>
      <c r="GHH188" s="372"/>
      <c r="GHI188" s="373"/>
      <c r="GHJ188" s="373"/>
      <c r="GHK188" s="373"/>
      <c r="GHL188" s="374"/>
      <c r="GHM188" s="374"/>
      <c r="GHN188" s="374"/>
      <c r="GHO188" s="373"/>
      <c r="GHP188" s="374"/>
      <c r="GHQ188" s="374"/>
      <c r="GHR188" s="374"/>
      <c r="GHS188" s="374"/>
      <c r="GHT188" s="373"/>
      <c r="GHU188" s="371"/>
      <c r="GHV188" s="371"/>
      <c r="GHW188" s="371"/>
      <c r="GHX188" s="372"/>
      <c r="GHY188" s="373"/>
      <c r="GHZ188" s="373"/>
      <c r="GIA188" s="373"/>
      <c r="GIB188" s="374"/>
      <c r="GIC188" s="374"/>
      <c r="GID188" s="374"/>
      <c r="GIE188" s="373"/>
      <c r="GIF188" s="374"/>
      <c r="GIG188" s="374"/>
      <c r="GIH188" s="374"/>
      <c r="GII188" s="374"/>
      <c r="GIJ188" s="373"/>
      <c r="GIK188" s="371"/>
      <c r="GIL188" s="371"/>
      <c r="GIM188" s="371"/>
      <c r="GIN188" s="372"/>
      <c r="GIO188" s="373"/>
      <c r="GIP188" s="373"/>
      <c r="GIQ188" s="373"/>
      <c r="GIR188" s="374"/>
      <c r="GIS188" s="374"/>
      <c r="GIT188" s="374"/>
      <c r="GIU188" s="373"/>
      <c r="GIV188" s="374"/>
      <c r="GIW188" s="374"/>
      <c r="GIX188" s="374"/>
      <c r="GIY188" s="374"/>
      <c r="GIZ188" s="373"/>
      <c r="GJA188" s="371"/>
      <c r="GJB188" s="371"/>
      <c r="GJC188" s="371"/>
      <c r="GJD188" s="372"/>
      <c r="GJE188" s="373"/>
      <c r="GJF188" s="373"/>
      <c r="GJG188" s="373"/>
      <c r="GJH188" s="374"/>
      <c r="GJI188" s="374"/>
      <c r="GJJ188" s="374"/>
      <c r="GJK188" s="373"/>
      <c r="GJL188" s="374"/>
      <c r="GJM188" s="374"/>
      <c r="GJN188" s="374"/>
      <c r="GJO188" s="374"/>
      <c r="GJP188" s="373"/>
      <c r="GJQ188" s="371"/>
      <c r="GJR188" s="371"/>
      <c r="GJS188" s="371"/>
      <c r="GJT188" s="372"/>
      <c r="GJU188" s="373"/>
      <c r="GJV188" s="373"/>
      <c r="GJW188" s="373"/>
      <c r="GJX188" s="374"/>
      <c r="GJY188" s="374"/>
      <c r="GJZ188" s="374"/>
      <c r="GKA188" s="373"/>
      <c r="GKB188" s="374"/>
      <c r="GKC188" s="374"/>
      <c r="GKD188" s="374"/>
      <c r="GKE188" s="374"/>
      <c r="GKF188" s="373"/>
      <c r="GKG188" s="371"/>
      <c r="GKH188" s="371"/>
      <c r="GKI188" s="371"/>
      <c r="GKJ188" s="372"/>
      <c r="GKK188" s="373"/>
      <c r="GKL188" s="373"/>
      <c r="GKM188" s="373"/>
      <c r="GKN188" s="374"/>
      <c r="GKO188" s="374"/>
      <c r="GKP188" s="374"/>
      <c r="GKQ188" s="373"/>
      <c r="GKR188" s="374"/>
      <c r="GKS188" s="374"/>
      <c r="GKT188" s="374"/>
      <c r="GKU188" s="374"/>
      <c r="GKV188" s="373"/>
      <c r="GKW188" s="371"/>
      <c r="GKX188" s="371"/>
      <c r="GKY188" s="371"/>
      <c r="GKZ188" s="372"/>
      <c r="GLA188" s="373"/>
      <c r="GLB188" s="373"/>
      <c r="GLC188" s="373"/>
      <c r="GLD188" s="374"/>
      <c r="GLE188" s="374"/>
      <c r="GLF188" s="374"/>
      <c r="GLG188" s="373"/>
      <c r="GLH188" s="374"/>
      <c r="GLI188" s="374"/>
      <c r="GLJ188" s="374"/>
      <c r="GLK188" s="374"/>
      <c r="GLL188" s="373"/>
      <c r="GLM188" s="371"/>
      <c r="GLN188" s="371"/>
      <c r="GLO188" s="371"/>
      <c r="GLP188" s="372"/>
      <c r="GLQ188" s="373"/>
      <c r="GLR188" s="373"/>
      <c r="GLS188" s="373"/>
      <c r="GLT188" s="374"/>
      <c r="GLU188" s="374"/>
      <c r="GLV188" s="374"/>
      <c r="GLW188" s="373"/>
      <c r="GLX188" s="374"/>
      <c r="GLY188" s="374"/>
      <c r="GLZ188" s="374"/>
      <c r="GMA188" s="374"/>
      <c r="GMB188" s="373"/>
      <c r="GMC188" s="371"/>
      <c r="GMD188" s="371"/>
      <c r="GME188" s="371"/>
      <c r="GMF188" s="372"/>
      <c r="GMG188" s="373"/>
      <c r="GMH188" s="373"/>
      <c r="GMI188" s="373"/>
      <c r="GMJ188" s="374"/>
      <c r="GMK188" s="374"/>
      <c r="GML188" s="374"/>
      <c r="GMM188" s="373"/>
      <c r="GMN188" s="374"/>
      <c r="GMO188" s="374"/>
      <c r="GMP188" s="374"/>
      <c r="GMQ188" s="374"/>
      <c r="GMR188" s="373"/>
      <c r="GMS188" s="371"/>
      <c r="GMT188" s="371"/>
      <c r="GMU188" s="371"/>
      <c r="GMV188" s="372"/>
      <c r="GMW188" s="373"/>
      <c r="GMX188" s="373"/>
      <c r="GMY188" s="373"/>
      <c r="GMZ188" s="374"/>
      <c r="GNA188" s="374"/>
      <c r="GNB188" s="374"/>
      <c r="GNC188" s="373"/>
      <c r="GND188" s="374"/>
      <c r="GNE188" s="374"/>
      <c r="GNF188" s="374"/>
      <c r="GNG188" s="374"/>
      <c r="GNH188" s="373"/>
      <c r="GNI188" s="371"/>
      <c r="GNJ188" s="371"/>
      <c r="GNK188" s="371"/>
      <c r="GNL188" s="372"/>
      <c r="GNM188" s="373"/>
      <c r="GNN188" s="373"/>
      <c r="GNO188" s="373"/>
      <c r="GNP188" s="374"/>
      <c r="GNQ188" s="374"/>
      <c r="GNR188" s="374"/>
      <c r="GNS188" s="373"/>
      <c r="GNT188" s="374"/>
      <c r="GNU188" s="374"/>
      <c r="GNV188" s="374"/>
      <c r="GNW188" s="374"/>
      <c r="GNX188" s="373"/>
      <c r="GNY188" s="371"/>
      <c r="GNZ188" s="371"/>
      <c r="GOA188" s="371"/>
      <c r="GOB188" s="372"/>
      <c r="GOC188" s="373"/>
      <c r="GOD188" s="373"/>
      <c r="GOE188" s="373"/>
      <c r="GOF188" s="374"/>
      <c r="GOG188" s="374"/>
      <c r="GOH188" s="374"/>
      <c r="GOI188" s="373"/>
      <c r="GOJ188" s="374"/>
      <c r="GOK188" s="374"/>
      <c r="GOL188" s="374"/>
      <c r="GOM188" s="374"/>
      <c r="GON188" s="373"/>
      <c r="GOO188" s="371"/>
      <c r="GOP188" s="371"/>
      <c r="GOQ188" s="371"/>
      <c r="GOR188" s="372"/>
      <c r="GOS188" s="373"/>
      <c r="GOT188" s="373"/>
      <c r="GOU188" s="373"/>
      <c r="GOV188" s="374"/>
      <c r="GOW188" s="374"/>
      <c r="GOX188" s="374"/>
      <c r="GOY188" s="373"/>
      <c r="GOZ188" s="374"/>
      <c r="GPA188" s="374"/>
      <c r="GPB188" s="374"/>
      <c r="GPC188" s="374"/>
      <c r="GPD188" s="373"/>
      <c r="GPE188" s="371"/>
      <c r="GPF188" s="371"/>
      <c r="GPG188" s="371"/>
      <c r="GPH188" s="372"/>
      <c r="GPI188" s="373"/>
      <c r="GPJ188" s="373"/>
      <c r="GPK188" s="373"/>
      <c r="GPL188" s="374"/>
      <c r="GPM188" s="374"/>
      <c r="GPN188" s="374"/>
      <c r="GPO188" s="373"/>
      <c r="GPP188" s="374"/>
      <c r="GPQ188" s="374"/>
      <c r="GPR188" s="374"/>
      <c r="GPS188" s="374"/>
      <c r="GPT188" s="373"/>
      <c r="GPU188" s="371"/>
      <c r="GPV188" s="371"/>
      <c r="GPW188" s="371"/>
      <c r="GPX188" s="372"/>
      <c r="GPY188" s="373"/>
      <c r="GPZ188" s="373"/>
      <c r="GQA188" s="373"/>
      <c r="GQB188" s="374"/>
      <c r="GQC188" s="374"/>
      <c r="GQD188" s="374"/>
      <c r="GQE188" s="373"/>
      <c r="GQF188" s="374"/>
      <c r="GQG188" s="374"/>
      <c r="GQH188" s="374"/>
      <c r="GQI188" s="374"/>
      <c r="GQJ188" s="373"/>
      <c r="GQK188" s="371"/>
      <c r="GQL188" s="371"/>
      <c r="GQM188" s="371"/>
      <c r="GQN188" s="372"/>
      <c r="GQO188" s="373"/>
      <c r="GQP188" s="373"/>
      <c r="GQQ188" s="373"/>
      <c r="GQR188" s="374"/>
      <c r="GQS188" s="374"/>
      <c r="GQT188" s="374"/>
      <c r="GQU188" s="373"/>
      <c r="GQV188" s="374"/>
      <c r="GQW188" s="374"/>
      <c r="GQX188" s="374"/>
      <c r="GQY188" s="374"/>
      <c r="GQZ188" s="373"/>
      <c r="GRA188" s="371"/>
      <c r="GRB188" s="371"/>
      <c r="GRC188" s="371"/>
      <c r="GRD188" s="372"/>
      <c r="GRE188" s="373"/>
      <c r="GRF188" s="373"/>
      <c r="GRG188" s="373"/>
      <c r="GRH188" s="374"/>
      <c r="GRI188" s="374"/>
      <c r="GRJ188" s="374"/>
      <c r="GRK188" s="373"/>
      <c r="GRL188" s="374"/>
      <c r="GRM188" s="374"/>
      <c r="GRN188" s="374"/>
      <c r="GRO188" s="374"/>
      <c r="GRP188" s="373"/>
      <c r="GRQ188" s="371"/>
      <c r="GRR188" s="371"/>
      <c r="GRS188" s="371"/>
      <c r="GRT188" s="372"/>
      <c r="GRU188" s="373"/>
      <c r="GRV188" s="373"/>
      <c r="GRW188" s="373"/>
      <c r="GRX188" s="374"/>
      <c r="GRY188" s="374"/>
      <c r="GRZ188" s="374"/>
      <c r="GSA188" s="373"/>
      <c r="GSB188" s="374"/>
      <c r="GSC188" s="374"/>
      <c r="GSD188" s="374"/>
      <c r="GSE188" s="374"/>
      <c r="GSF188" s="373"/>
      <c r="GSG188" s="371"/>
      <c r="GSH188" s="371"/>
      <c r="GSI188" s="371"/>
      <c r="GSJ188" s="372"/>
      <c r="GSK188" s="373"/>
      <c r="GSL188" s="373"/>
      <c r="GSM188" s="373"/>
      <c r="GSN188" s="374"/>
      <c r="GSO188" s="374"/>
      <c r="GSP188" s="374"/>
      <c r="GSQ188" s="373"/>
      <c r="GSR188" s="374"/>
      <c r="GSS188" s="374"/>
      <c r="GST188" s="374"/>
      <c r="GSU188" s="374"/>
      <c r="GSV188" s="373"/>
      <c r="GSW188" s="371"/>
      <c r="GSX188" s="371"/>
      <c r="GSY188" s="371"/>
      <c r="GSZ188" s="372"/>
      <c r="GTA188" s="373"/>
      <c r="GTB188" s="373"/>
      <c r="GTC188" s="373"/>
      <c r="GTD188" s="374"/>
      <c r="GTE188" s="374"/>
      <c r="GTF188" s="374"/>
      <c r="GTG188" s="373"/>
      <c r="GTH188" s="374"/>
      <c r="GTI188" s="374"/>
      <c r="GTJ188" s="374"/>
      <c r="GTK188" s="374"/>
      <c r="GTL188" s="373"/>
      <c r="GTM188" s="371"/>
      <c r="GTN188" s="371"/>
      <c r="GTO188" s="371"/>
      <c r="GTP188" s="372"/>
      <c r="GTQ188" s="373"/>
      <c r="GTR188" s="373"/>
      <c r="GTS188" s="373"/>
      <c r="GTT188" s="374"/>
      <c r="GTU188" s="374"/>
      <c r="GTV188" s="374"/>
      <c r="GTW188" s="373"/>
      <c r="GTX188" s="374"/>
      <c r="GTY188" s="374"/>
      <c r="GTZ188" s="374"/>
      <c r="GUA188" s="374"/>
      <c r="GUB188" s="373"/>
      <c r="GUC188" s="371"/>
      <c r="GUD188" s="371"/>
      <c r="GUE188" s="371"/>
      <c r="GUF188" s="372"/>
      <c r="GUG188" s="373"/>
      <c r="GUH188" s="373"/>
      <c r="GUI188" s="373"/>
      <c r="GUJ188" s="374"/>
      <c r="GUK188" s="374"/>
      <c r="GUL188" s="374"/>
      <c r="GUM188" s="373"/>
      <c r="GUN188" s="374"/>
      <c r="GUO188" s="374"/>
      <c r="GUP188" s="374"/>
      <c r="GUQ188" s="374"/>
      <c r="GUR188" s="373"/>
      <c r="GUS188" s="371"/>
      <c r="GUT188" s="371"/>
      <c r="GUU188" s="371"/>
      <c r="GUV188" s="372"/>
      <c r="GUW188" s="373"/>
      <c r="GUX188" s="373"/>
      <c r="GUY188" s="373"/>
      <c r="GUZ188" s="374"/>
      <c r="GVA188" s="374"/>
      <c r="GVB188" s="374"/>
      <c r="GVC188" s="373"/>
      <c r="GVD188" s="374"/>
      <c r="GVE188" s="374"/>
      <c r="GVF188" s="374"/>
      <c r="GVG188" s="374"/>
      <c r="GVH188" s="373"/>
      <c r="GVI188" s="371"/>
      <c r="GVJ188" s="371"/>
      <c r="GVK188" s="371"/>
      <c r="GVL188" s="372"/>
      <c r="GVM188" s="373"/>
      <c r="GVN188" s="373"/>
      <c r="GVO188" s="373"/>
      <c r="GVP188" s="374"/>
      <c r="GVQ188" s="374"/>
      <c r="GVR188" s="374"/>
      <c r="GVS188" s="373"/>
      <c r="GVT188" s="374"/>
      <c r="GVU188" s="374"/>
      <c r="GVV188" s="374"/>
      <c r="GVW188" s="374"/>
      <c r="GVX188" s="373"/>
      <c r="GVY188" s="371"/>
      <c r="GVZ188" s="371"/>
      <c r="GWA188" s="371"/>
      <c r="GWB188" s="372"/>
      <c r="GWC188" s="373"/>
      <c r="GWD188" s="373"/>
      <c r="GWE188" s="373"/>
      <c r="GWF188" s="374"/>
      <c r="GWG188" s="374"/>
      <c r="GWH188" s="374"/>
      <c r="GWI188" s="373"/>
      <c r="GWJ188" s="374"/>
      <c r="GWK188" s="374"/>
      <c r="GWL188" s="374"/>
      <c r="GWM188" s="374"/>
      <c r="GWN188" s="373"/>
      <c r="GWO188" s="371"/>
      <c r="GWP188" s="371"/>
      <c r="GWQ188" s="371"/>
      <c r="GWR188" s="372"/>
      <c r="GWS188" s="373"/>
      <c r="GWT188" s="373"/>
      <c r="GWU188" s="373"/>
      <c r="GWV188" s="374"/>
      <c r="GWW188" s="374"/>
      <c r="GWX188" s="374"/>
      <c r="GWY188" s="373"/>
      <c r="GWZ188" s="374"/>
      <c r="GXA188" s="374"/>
      <c r="GXB188" s="374"/>
      <c r="GXC188" s="374"/>
      <c r="GXD188" s="373"/>
      <c r="GXE188" s="371"/>
      <c r="GXF188" s="371"/>
      <c r="GXG188" s="371"/>
      <c r="GXH188" s="372"/>
      <c r="GXI188" s="373"/>
      <c r="GXJ188" s="373"/>
      <c r="GXK188" s="373"/>
      <c r="GXL188" s="374"/>
      <c r="GXM188" s="374"/>
      <c r="GXN188" s="374"/>
      <c r="GXO188" s="373"/>
      <c r="GXP188" s="374"/>
      <c r="GXQ188" s="374"/>
      <c r="GXR188" s="374"/>
      <c r="GXS188" s="374"/>
      <c r="GXT188" s="373"/>
      <c r="GXU188" s="371"/>
      <c r="GXV188" s="371"/>
      <c r="GXW188" s="371"/>
      <c r="GXX188" s="372"/>
      <c r="GXY188" s="373"/>
      <c r="GXZ188" s="373"/>
      <c r="GYA188" s="373"/>
      <c r="GYB188" s="374"/>
      <c r="GYC188" s="374"/>
      <c r="GYD188" s="374"/>
      <c r="GYE188" s="373"/>
      <c r="GYF188" s="374"/>
      <c r="GYG188" s="374"/>
      <c r="GYH188" s="374"/>
      <c r="GYI188" s="374"/>
      <c r="GYJ188" s="373"/>
      <c r="GYK188" s="371"/>
      <c r="GYL188" s="371"/>
      <c r="GYM188" s="371"/>
      <c r="GYN188" s="372"/>
      <c r="GYO188" s="373"/>
      <c r="GYP188" s="373"/>
      <c r="GYQ188" s="373"/>
      <c r="GYR188" s="374"/>
      <c r="GYS188" s="374"/>
      <c r="GYT188" s="374"/>
      <c r="GYU188" s="373"/>
      <c r="GYV188" s="374"/>
      <c r="GYW188" s="374"/>
      <c r="GYX188" s="374"/>
      <c r="GYY188" s="374"/>
      <c r="GYZ188" s="373"/>
      <c r="GZA188" s="371"/>
      <c r="GZB188" s="371"/>
      <c r="GZC188" s="371"/>
      <c r="GZD188" s="372"/>
      <c r="GZE188" s="373"/>
      <c r="GZF188" s="373"/>
      <c r="GZG188" s="373"/>
      <c r="GZH188" s="374"/>
      <c r="GZI188" s="374"/>
      <c r="GZJ188" s="374"/>
      <c r="GZK188" s="373"/>
      <c r="GZL188" s="374"/>
      <c r="GZM188" s="374"/>
      <c r="GZN188" s="374"/>
      <c r="GZO188" s="374"/>
      <c r="GZP188" s="373"/>
      <c r="GZQ188" s="371"/>
      <c r="GZR188" s="371"/>
      <c r="GZS188" s="371"/>
      <c r="GZT188" s="372"/>
      <c r="GZU188" s="373"/>
      <c r="GZV188" s="373"/>
      <c r="GZW188" s="373"/>
      <c r="GZX188" s="374"/>
      <c r="GZY188" s="374"/>
      <c r="GZZ188" s="374"/>
      <c r="HAA188" s="373"/>
      <c r="HAB188" s="374"/>
      <c r="HAC188" s="374"/>
      <c r="HAD188" s="374"/>
      <c r="HAE188" s="374"/>
      <c r="HAF188" s="373"/>
      <c r="HAG188" s="371"/>
      <c r="HAH188" s="371"/>
      <c r="HAI188" s="371"/>
      <c r="HAJ188" s="372"/>
      <c r="HAK188" s="373"/>
      <c r="HAL188" s="373"/>
      <c r="HAM188" s="373"/>
      <c r="HAN188" s="374"/>
      <c r="HAO188" s="374"/>
      <c r="HAP188" s="374"/>
      <c r="HAQ188" s="373"/>
      <c r="HAR188" s="374"/>
      <c r="HAS188" s="374"/>
      <c r="HAT188" s="374"/>
      <c r="HAU188" s="374"/>
      <c r="HAV188" s="373"/>
      <c r="HAW188" s="371"/>
      <c r="HAX188" s="371"/>
      <c r="HAY188" s="371"/>
      <c r="HAZ188" s="372"/>
      <c r="HBA188" s="373"/>
      <c r="HBB188" s="373"/>
      <c r="HBC188" s="373"/>
      <c r="HBD188" s="374"/>
      <c r="HBE188" s="374"/>
      <c r="HBF188" s="374"/>
      <c r="HBG188" s="373"/>
      <c r="HBH188" s="374"/>
      <c r="HBI188" s="374"/>
      <c r="HBJ188" s="374"/>
      <c r="HBK188" s="374"/>
      <c r="HBL188" s="373"/>
      <c r="HBM188" s="371"/>
      <c r="HBN188" s="371"/>
      <c r="HBO188" s="371"/>
      <c r="HBP188" s="372"/>
      <c r="HBQ188" s="373"/>
      <c r="HBR188" s="373"/>
      <c r="HBS188" s="373"/>
      <c r="HBT188" s="374"/>
      <c r="HBU188" s="374"/>
      <c r="HBV188" s="374"/>
      <c r="HBW188" s="373"/>
      <c r="HBX188" s="374"/>
      <c r="HBY188" s="374"/>
      <c r="HBZ188" s="374"/>
      <c r="HCA188" s="374"/>
      <c r="HCB188" s="373"/>
      <c r="HCC188" s="371"/>
      <c r="HCD188" s="371"/>
      <c r="HCE188" s="371"/>
      <c r="HCF188" s="372"/>
      <c r="HCG188" s="373"/>
      <c r="HCH188" s="373"/>
      <c r="HCI188" s="373"/>
      <c r="HCJ188" s="374"/>
      <c r="HCK188" s="374"/>
      <c r="HCL188" s="374"/>
      <c r="HCM188" s="373"/>
      <c r="HCN188" s="374"/>
      <c r="HCO188" s="374"/>
      <c r="HCP188" s="374"/>
      <c r="HCQ188" s="374"/>
      <c r="HCR188" s="373"/>
      <c r="HCS188" s="371"/>
      <c r="HCT188" s="371"/>
      <c r="HCU188" s="371"/>
      <c r="HCV188" s="372"/>
      <c r="HCW188" s="373"/>
      <c r="HCX188" s="373"/>
      <c r="HCY188" s="373"/>
      <c r="HCZ188" s="374"/>
      <c r="HDA188" s="374"/>
      <c r="HDB188" s="374"/>
      <c r="HDC188" s="373"/>
      <c r="HDD188" s="374"/>
      <c r="HDE188" s="374"/>
      <c r="HDF188" s="374"/>
      <c r="HDG188" s="374"/>
      <c r="HDH188" s="373"/>
      <c r="HDI188" s="371"/>
      <c r="HDJ188" s="371"/>
      <c r="HDK188" s="371"/>
      <c r="HDL188" s="372"/>
      <c r="HDM188" s="373"/>
      <c r="HDN188" s="373"/>
      <c r="HDO188" s="373"/>
      <c r="HDP188" s="374"/>
      <c r="HDQ188" s="374"/>
      <c r="HDR188" s="374"/>
      <c r="HDS188" s="373"/>
      <c r="HDT188" s="374"/>
      <c r="HDU188" s="374"/>
      <c r="HDV188" s="374"/>
      <c r="HDW188" s="374"/>
      <c r="HDX188" s="373"/>
      <c r="HDY188" s="371"/>
      <c r="HDZ188" s="371"/>
      <c r="HEA188" s="371"/>
      <c r="HEB188" s="372"/>
      <c r="HEC188" s="373"/>
      <c r="HED188" s="373"/>
      <c r="HEE188" s="373"/>
      <c r="HEF188" s="374"/>
      <c r="HEG188" s="374"/>
      <c r="HEH188" s="374"/>
      <c r="HEI188" s="373"/>
      <c r="HEJ188" s="374"/>
      <c r="HEK188" s="374"/>
      <c r="HEL188" s="374"/>
      <c r="HEM188" s="374"/>
      <c r="HEN188" s="373"/>
      <c r="HEO188" s="371"/>
      <c r="HEP188" s="371"/>
      <c r="HEQ188" s="371"/>
      <c r="HER188" s="372"/>
      <c r="HES188" s="373"/>
      <c r="HET188" s="373"/>
      <c r="HEU188" s="373"/>
      <c r="HEV188" s="374"/>
      <c r="HEW188" s="374"/>
      <c r="HEX188" s="374"/>
      <c r="HEY188" s="373"/>
      <c r="HEZ188" s="374"/>
      <c r="HFA188" s="374"/>
      <c r="HFB188" s="374"/>
      <c r="HFC188" s="374"/>
      <c r="HFD188" s="373"/>
      <c r="HFE188" s="371"/>
      <c r="HFF188" s="371"/>
      <c r="HFG188" s="371"/>
      <c r="HFH188" s="372"/>
      <c r="HFI188" s="373"/>
      <c r="HFJ188" s="373"/>
      <c r="HFK188" s="373"/>
      <c r="HFL188" s="374"/>
      <c r="HFM188" s="374"/>
      <c r="HFN188" s="374"/>
      <c r="HFO188" s="373"/>
      <c r="HFP188" s="374"/>
      <c r="HFQ188" s="374"/>
      <c r="HFR188" s="374"/>
      <c r="HFS188" s="374"/>
      <c r="HFT188" s="373"/>
      <c r="HFU188" s="371"/>
      <c r="HFV188" s="371"/>
      <c r="HFW188" s="371"/>
      <c r="HFX188" s="372"/>
      <c r="HFY188" s="373"/>
      <c r="HFZ188" s="373"/>
      <c r="HGA188" s="373"/>
      <c r="HGB188" s="374"/>
      <c r="HGC188" s="374"/>
      <c r="HGD188" s="374"/>
      <c r="HGE188" s="373"/>
      <c r="HGF188" s="374"/>
      <c r="HGG188" s="374"/>
      <c r="HGH188" s="374"/>
      <c r="HGI188" s="374"/>
      <c r="HGJ188" s="373"/>
      <c r="HGK188" s="371"/>
      <c r="HGL188" s="371"/>
      <c r="HGM188" s="371"/>
      <c r="HGN188" s="372"/>
      <c r="HGO188" s="373"/>
      <c r="HGP188" s="373"/>
      <c r="HGQ188" s="373"/>
      <c r="HGR188" s="374"/>
      <c r="HGS188" s="374"/>
      <c r="HGT188" s="374"/>
      <c r="HGU188" s="373"/>
      <c r="HGV188" s="374"/>
      <c r="HGW188" s="374"/>
      <c r="HGX188" s="374"/>
      <c r="HGY188" s="374"/>
      <c r="HGZ188" s="373"/>
      <c r="HHA188" s="371"/>
      <c r="HHB188" s="371"/>
      <c r="HHC188" s="371"/>
      <c r="HHD188" s="372"/>
      <c r="HHE188" s="373"/>
      <c r="HHF188" s="373"/>
      <c r="HHG188" s="373"/>
      <c r="HHH188" s="374"/>
      <c r="HHI188" s="374"/>
      <c r="HHJ188" s="374"/>
      <c r="HHK188" s="373"/>
      <c r="HHL188" s="374"/>
      <c r="HHM188" s="374"/>
      <c r="HHN188" s="374"/>
      <c r="HHO188" s="374"/>
      <c r="HHP188" s="373"/>
      <c r="HHQ188" s="371"/>
      <c r="HHR188" s="371"/>
      <c r="HHS188" s="371"/>
      <c r="HHT188" s="372"/>
      <c r="HHU188" s="373"/>
      <c r="HHV188" s="373"/>
      <c r="HHW188" s="373"/>
      <c r="HHX188" s="374"/>
      <c r="HHY188" s="374"/>
      <c r="HHZ188" s="374"/>
      <c r="HIA188" s="373"/>
      <c r="HIB188" s="374"/>
      <c r="HIC188" s="374"/>
      <c r="HID188" s="374"/>
      <c r="HIE188" s="374"/>
      <c r="HIF188" s="373"/>
      <c r="HIG188" s="371"/>
      <c r="HIH188" s="371"/>
      <c r="HII188" s="371"/>
      <c r="HIJ188" s="372"/>
      <c r="HIK188" s="373"/>
      <c r="HIL188" s="373"/>
      <c r="HIM188" s="373"/>
      <c r="HIN188" s="374"/>
      <c r="HIO188" s="374"/>
      <c r="HIP188" s="374"/>
      <c r="HIQ188" s="373"/>
      <c r="HIR188" s="374"/>
      <c r="HIS188" s="374"/>
      <c r="HIT188" s="374"/>
      <c r="HIU188" s="374"/>
      <c r="HIV188" s="373"/>
      <c r="HIW188" s="371"/>
      <c r="HIX188" s="371"/>
      <c r="HIY188" s="371"/>
      <c r="HIZ188" s="372"/>
      <c r="HJA188" s="373"/>
      <c r="HJB188" s="373"/>
      <c r="HJC188" s="373"/>
      <c r="HJD188" s="374"/>
      <c r="HJE188" s="374"/>
      <c r="HJF188" s="374"/>
      <c r="HJG188" s="373"/>
      <c r="HJH188" s="374"/>
      <c r="HJI188" s="374"/>
      <c r="HJJ188" s="374"/>
      <c r="HJK188" s="374"/>
      <c r="HJL188" s="373"/>
      <c r="HJM188" s="371"/>
      <c r="HJN188" s="371"/>
      <c r="HJO188" s="371"/>
      <c r="HJP188" s="372"/>
      <c r="HJQ188" s="373"/>
      <c r="HJR188" s="373"/>
      <c r="HJS188" s="373"/>
      <c r="HJT188" s="374"/>
      <c r="HJU188" s="374"/>
      <c r="HJV188" s="374"/>
      <c r="HJW188" s="373"/>
      <c r="HJX188" s="374"/>
      <c r="HJY188" s="374"/>
      <c r="HJZ188" s="374"/>
      <c r="HKA188" s="374"/>
      <c r="HKB188" s="373"/>
      <c r="HKC188" s="371"/>
      <c r="HKD188" s="371"/>
      <c r="HKE188" s="371"/>
      <c r="HKF188" s="372"/>
      <c r="HKG188" s="373"/>
      <c r="HKH188" s="373"/>
      <c r="HKI188" s="373"/>
      <c r="HKJ188" s="374"/>
      <c r="HKK188" s="374"/>
      <c r="HKL188" s="374"/>
      <c r="HKM188" s="373"/>
      <c r="HKN188" s="374"/>
      <c r="HKO188" s="374"/>
      <c r="HKP188" s="374"/>
      <c r="HKQ188" s="374"/>
      <c r="HKR188" s="373"/>
      <c r="HKS188" s="371"/>
      <c r="HKT188" s="371"/>
      <c r="HKU188" s="371"/>
      <c r="HKV188" s="372"/>
      <c r="HKW188" s="373"/>
      <c r="HKX188" s="373"/>
      <c r="HKY188" s="373"/>
      <c r="HKZ188" s="374"/>
      <c r="HLA188" s="374"/>
      <c r="HLB188" s="374"/>
      <c r="HLC188" s="373"/>
      <c r="HLD188" s="374"/>
      <c r="HLE188" s="374"/>
      <c r="HLF188" s="374"/>
      <c r="HLG188" s="374"/>
      <c r="HLH188" s="373"/>
      <c r="HLI188" s="371"/>
      <c r="HLJ188" s="371"/>
      <c r="HLK188" s="371"/>
      <c r="HLL188" s="372"/>
      <c r="HLM188" s="373"/>
      <c r="HLN188" s="373"/>
      <c r="HLO188" s="373"/>
      <c r="HLP188" s="374"/>
      <c r="HLQ188" s="374"/>
      <c r="HLR188" s="374"/>
      <c r="HLS188" s="373"/>
      <c r="HLT188" s="374"/>
      <c r="HLU188" s="374"/>
      <c r="HLV188" s="374"/>
      <c r="HLW188" s="374"/>
      <c r="HLX188" s="373"/>
      <c r="HLY188" s="371"/>
      <c r="HLZ188" s="371"/>
      <c r="HMA188" s="371"/>
      <c r="HMB188" s="372"/>
      <c r="HMC188" s="373"/>
      <c r="HMD188" s="373"/>
      <c r="HME188" s="373"/>
      <c r="HMF188" s="374"/>
      <c r="HMG188" s="374"/>
      <c r="HMH188" s="374"/>
      <c r="HMI188" s="373"/>
      <c r="HMJ188" s="374"/>
      <c r="HMK188" s="374"/>
      <c r="HML188" s="374"/>
      <c r="HMM188" s="374"/>
      <c r="HMN188" s="373"/>
      <c r="HMO188" s="371"/>
      <c r="HMP188" s="371"/>
      <c r="HMQ188" s="371"/>
      <c r="HMR188" s="372"/>
      <c r="HMS188" s="373"/>
      <c r="HMT188" s="373"/>
      <c r="HMU188" s="373"/>
      <c r="HMV188" s="374"/>
      <c r="HMW188" s="374"/>
      <c r="HMX188" s="374"/>
      <c r="HMY188" s="373"/>
      <c r="HMZ188" s="374"/>
      <c r="HNA188" s="374"/>
      <c r="HNB188" s="374"/>
      <c r="HNC188" s="374"/>
      <c r="HND188" s="373"/>
      <c r="HNE188" s="371"/>
      <c r="HNF188" s="371"/>
      <c r="HNG188" s="371"/>
      <c r="HNH188" s="372"/>
      <c r="HNI188" s="373"/>
      <c r="HNJ188" s="373"/>
      <c r="HNK188" s="373"/>
      <c r="HNL188" s="374"/>
      <c r="HNM188" s="374"/>
      <c r="HNN188" s="374"/>
      <c r="HNO188" s="373"/>
      <c r="HNP188" s="374"/>
      <c r="HNQ188" s="374"/>
      <c r="HNR188" s="374"/>
      <c r="HNS188" s="374"/>
      <c r="HNT188" s="373"/>
      <c r="HNU188" s="371"/>
      <c r="HNV188" s="371"/>
      <c r="HNW188" s="371"/>
      <c r="HNX188" s="372"/>
      <c r="HNY188" s="373"/>
      <c r="HNZ188" s="373"/>
      <c r="HOA188" s="373"/>
      <c r="HOB188" s="374"/>
      <c r="HOC188" s="374"/>
      <c r="HOD188" s="374"/>
      <c r="HOE188" s="373"/>
      <c r="HOF188" s="374"/>
      <c r="HOG188" s="374"/>
      <c r="HOH188" s="374"/>
      <c r="HOI188" s="374"/>
      <c r="HOJ188" s="373"/>
      <c r="HOK188" s="371"/>
      <c r="HOL188" s="371"/>
      <c r="HOM188" s="371"/>
      <c r="HON188" s="372"/>
      <c r="HOO188" s="373"/>
      <c r="HOP188" s="373"/>
      <c r="HOQ188" s="373"/>
      <c r="HOR188" s="374"/>
      <c r="HOS188" s="374"/>
      <c r="HOT188" s="374"/>
      <c r="HOU188" s="373"/>
      <c r="HOV188" s="374"/>
      <c r="HOW188" s="374"/>
      <c r="HOX188" s="374"/>
      <c r="HOY188" s="374"/>
      <c r="HOZ188" s="373"/>
      <c r="HPA188" s="371"/>
      <c r="HPB188" s="371"/>
      <c r="HPC188" s="371"/>
      <c r="HPD188" s="372"/>
      <c r="HPE188" s="373"/>
      <c r="HPF188" s="373"/>
      <c r="HPG188" s="373"/>
      <c r="HPH188" s="374"/>
      <c r="HPI188" s="374"/>
      <c r="HPJ188" s="374"/>
      <c r="HPK188" s="373"/>
      <c r="HPL188" s="374"/>
      <c r="HPM188" s="374"/>
      <c r="HPN188" s="374"/>
      <c r="HPO188" s="374"/>
      <c r="HPP188" s="373"/>
      <c r="HPQ188" s="371"/>
      <c r="HPR188" s="371"/>
      <c r="HPS188" s="371"/>
      <c r="HPT188" s="372"/>
      <c r="HPU188" s="373"/>
      <c r="HPV188" s="373"/>
      <c r="HPW188" s="373"/>
      <c r="HPX188" s="374"/>
      <c r="HPY188" s="374"/>
      <c r="HPZ188" s="374"/>
      <c r="HQA188" s="373"/>
      <c r="HQB188" s="374"/>
      <c r="HQC188" s="374"/>
      <c r="HQD188" s="374"/>
      <c r="HQE188" s="374"/>
      <c r="HQF188" s="373"/>
      <c r="HQG188" s="371"/>
      <c r="HQH188" s="371"/>
      <c r="HQI188" s="371"/>
      <c r="HQJ188" s="372"/>
      <c r="HQK188" s="373"/>
      <c r="HQL188" s="373"/>
      <c r="HQM188" s="373"/>
      <c r="HQN188" s="374"/>
      <c r="HQO188" s="374"/>
      <c r="HQP188" s="374"/>
      <c r="HQQ188" s="373"/>
      <c r="HQR188" s="374"/>
      <c r="HQS188" s="374"/>
      <c r="HQT188" s="374"/>
      <c r="HQU188" s="374"/>
      <c r="HQV188" s="373"/>
      <c r="HQW188" s="371"/>
      <c r="HQX188" s="371"/>
      <c r="HQY188" s="371"/>
      <c r="HQZ188" s="372"/>
      <c r="HRA188" s="373"/>
      <c r="HRB188" s="373"/>
      <c r="HRC188" s="373"/>
      <c r="HRD188" s="374"/>
      <c r="HRE188" s="374"/>
      <c r="HRF188" s="374"/>
      <c r="HRG188" s="373"/>
      <c r="HRH188" s="374"/>
      <c r="HRI188" s="374"/>
      <c r="HRJ188" s="374"/>
      <c r="HRK188" s="374"/>
      <c r="HRL188" s="373"/>
      <c r="HRM188" s="371"/>
      <c r="HRN188" s="371"/>
      <c r="HRO188" s="371"/>
      <c r="HRP188" s="372"/>
      <c r="HRQ188" s="373"/>
      <c r="HRR188" s="373"/>
      <c r="HRS188" s="373"/>
      <c r="HRT188" s="374"/>
      <c r="HRU188" s="374"/>
      <c r="HRV188" s="374"/>
      <c r="HRW188" s="373"/>
      <c r="HRX188" s="374"/>
      <c r="HRY188" s="374"/>
      <c r="HRZ188" s="374"/>
      <c r="HSA188" s="374"/>
      <c r="HSB188" s="373"/>
      <c r="HSC188" s="371"/>
      <c r="HSD188" s="371"/>
      <c r="HSE188" s="371"/>
      <c r="HSF188" s="372"/>
      <c r="HSG188" s="373"/>
      <c r="HSH188" s="373"/>
      <c r="HSI188" s="373"/>
      <c r="HSJ188" s="374"/>
      <c r="HSK188" s="374"/>
      <c r="HSL188" s="374"/>
      <c r="HSM188" s="373"/>
      <c r="HSN188" s="374"/>
      <c r="HSO188" s="374"/>
      <c r="HSP188" s="374"/>
      <c r="HSQ188" s="374"/>
      <c r="HSR188" s="373"/>
      <c r="HSS188" s="371"/>
      <c r="HST188" s="371"/>
      <c r="HSU188" s="371"/>
      <c r="HSV188" s="372"/>
      <c r="HSW188" s="373"/>
      <c r="HSX188" s="373"/>
      <c r="HSY188" s="373"/>
      <c r="HSZ188" s="374"/>
      <c r="HTA188" s="374"/>
      <c r="HTB188" s="374"/>
      <c r="HTC188" s="373"/>
      <c r="HTD188" s="374"/>
      <c r="HTE188" s="374"/>
      <c r="HTF188" s="374"/>
      <c r="HTG188" s="374"/>
      <c r="HTH188" s="373"/>
      <c r="HTI188" s="371"/>
      <c r="HTJ188" s="371"/>
      <c r="HTK188" s="371"/>
      <c r="HTL188" s="372"/>
      <c r="HTM188" s="373"/>
      <c r="HTN188" s="373"/>
      <c r="HTO188" s="373"/>
      <c r="HTP188" s="374"/>
      <c r="HTQ188" s="374"/>
      <c r="HTR188" s="374"/>
      <c r="HTS188" s="373"/>
      <c r="HTT188" s="374"/>
      <c r="HTU188" s="374"/>
      <c r="HTV188" s="374"/>
      <c r="HTW188" s="374"/>
      <c r="HTX188" s="373"/>
      <c r="HTY188" s="371"/>
      <c r="HTZ188" s="371"/>
      <c r="HUA188" s="371"/>
      <c r="HUB188" s="372"/>
      <c r="HUC188" s="373"/>
      <c r="HUD188" s="373"/>
      <c r="HUE188" s="373"/>
      <c r="HUF188" s="374"/>
      <c r="HUG188" s="374"/>
      <c r="HUH188" s="374"/>
      <c r="HUI188" s="373"/>
      <c r="HUJ188" s="374"/>
      <c r="HUK188" s="374"/>
      <c r="HUL188" s="374"/>
      <c r="HUM188" s="374"/>
      <c r="HUN188" s="373"/>
      <c r="HUO188" s="371"/>
      <c r="HUP188" s="371"/>
      <c r="HUQ188" s="371"/>
      <c r="HUR188" s="372"/>
      <c r="HUS188" s="373"/>
      <c r="HUT188" s="373"/>
      <c r="HUU188" s="373"/>
      <c r="HUV188" s="374"/>
      <c r="HUW188" s="374"/>
      <c r="HUX188" s="374"/>
      <c r="HUY188" s="373"/>
      <c r="HUZ188" s="374"/>
      <c r="HVA188" s="374"/>
      <c r="HVB188" s="374"/>
      <c r="HVC188" s="374"/>
      <c r="HVD188" s="373"/>
      <c r="HVE188" s="371"/>
      <c r="HVF188" s="371"/>
      <c r="HVG188" s="371"/>
      <c r="HVH188" s="372"/>
      <c r="HVI188" s="373"/>
      <c r="HVJ188" s="373"/>
      <c r="HVK188" s="373"/>
      <c r="HVL188" s="374"/>
      <c r="HVM188" s="374"/>
      <c r="HVN188" s="374"/>
      <c r="HVO188" s="373"/>
      <c r="HVP188" s="374"/>
      <c r="HVQ188" s="374"/>
      <c r="HVR188" s="374"/>
      <c r="HVS188" s="374"/>
      <c r="HVT188" s="373"/>
      <c r="HVU188" s="371"/>
      <c r="HVV188" s="371"/>
      <c r="HVW188" s="371"/>
      <c r="HVX188" s="372"/>
      <c r="HVY188" s="373"/>
      <c r="HVZ188" s="373"/>
      <c r="HWA188" s="373"/>
      <c r="HWB188" s="374"/>
      <c r="HWC188" s="374"/>
      <c r="HWD188" s="374"/>
      <c r="HWE188" s="373"/>
      <c r="HWF188" s="374"/>
      <c r="HWG188" s="374"/>
      <c r="HWH188" s="374"/>
      <c r="HWI188" s="374"/>
      <c r="HWJ188" s="373"/>
      <c r="HWK188" s="371"/>
      <c r="HWL188" s="371"/>
      <c r="HWM188" s="371"/>
      <c r="HWN188" s="372"/>
      <c r="HWO188" s="373"/>
      <c r="HWP188" s="373"/>
      <c r="HWQ188" s="373"/>
      <c r="HWR188" s="374"/>
      <c r="HWS188" s="374"/>
      <c r="HWT188" s="374"/>
      <c r="HWU188" s="373"/>
      <c r="HWV188" s="374"/>
      <c r="HWW188" s="374"/>
      <c r="HWX188" s="374"/>
      <c r="HWY188" s="374"/>
      <c r="HWZ188" s="373"/>
      <c r="HXA188" s="371"/>
      <c r="HXB188" s="371"/>
      <c r="HXC188" s="371"/>
      <c r="HXD188" s="372"/>
      <c r="HXE188" s="373"/>
      <c r="HXF188" s="373"/>
      <c r="HXG188" s="373"/>
      <c r="HXH188" s="374"/>
      <c r="HXI188" s="374"/>
      <c r="HXJ188" s="374"/>
      <c r="HXK188" s="373"/>
      <c r="HXL188" s="374"/>
      <c r="HXM188" s="374"/>
      <c r="HXN188" s="374"/>
      <c r="HXO188" s="374"/>
      <c r="HXP188" s="373"/>
      <c r="HXQ188" s="371"/>
      <c r="HXR188" s="371"/>
      <c r="HXS188" s="371"/>
      <c r="HXT188" s="372"/>
      <c r="HXU188" s="373"/>
      <c r="HXV188" s="373"/>
      <c r="HXW188" s="373"/>
      <c r="HXX188" s="374"/>
      <c r="HXY188" s="374"/>
      <c r="HXZ188" s="374"/>
      <c r="HYA188" s="373"/>
      <c r="HYB188" s="374"/>
      <c r="HYC188" s="374"/>
      <c r="HYD188" s="374"/>
      <c r="HYE188" s="374"/>
      <c r="HYF188" s="373"/>
      <c r="HYG188" s="371"/>
      <c r="HYH188" s="371"/>
      <c r="HYI188" s="371"/>
      <c r="HYJ188" s="372"/>
      <c r="HYK188" s="373"/>
      <c r="HYL188" s="373"/>
      <c r="HYM188" s="373"/>
      <c r="HYN188" s="374"/>
      <c r="HYO188" s="374"/>
      <c r="HYP188" s="374"/>
      <c r="HYQ188" s="373"/>
      <c r="HYR188" s="374"/>
      <c r="HYS188" s="374"/>
      <c r="HYT188" s="374"/>
      <c r="HYU188" s="374"/>
      <c r="HYV188" s="373"/>
      <c r="HYW188" s="371"/>
      <c r="HYX188" s="371"/>
      <c r="HYY188" s="371"/>
      <c r="HYZ188" s="372"/>
      <c r="HZA188" s="373"/>
      <c r="HZB188" s="373"/>
      <c r="HZC188" s="373"/>
      <c r="HZD188" s="374"/>
      <c r="HZE188" s="374"/>
      <c r="HZF188" s="374"/>
      <c r="HZG188" s="373"/>
      <c r="HZH188" s="374"/>
      <c r="HZI188" s="374"/>
      <c r="HZJ188" s="374"/>
      <c r="HZK188" s="374"/>
      <c r="HZL188" s="373"/>
      <c r="HZM188" s="371"/>
      <c r="HZN188" s="371"/>
      <c r="HZO188" s="371"/>
      <c r="HZP188" s="372"/>
      <c r="HZQ188" s="373"/>
      <c r="HZR188" s="373"/>
      <c r="HZS188" s="373"/>
      <c r="HZT188" s="374"/>
      <c r="HZU188" s="374"/>
      <c r="HZV188" s="374"/>
      <c r="HZW188" s="373"/>
      <c r="HZX188" s="374"/>
      <c r="HZY188" s="374"/>
      <c r="HZZ188" s="374"/>
      <c r="IAA188" s="374"/>
      <c r="IAB188" s="373"/>
      <c r="IAC188" s="371"/>
      <c r="IAD188" s="371"/>
      <c r="IAE188" s="371"/>
      <c r="IAF188" s="372"/>
      <c r="IAG188" s="373"/>
      <c r="IAH188" s="373"/>
      <c r="IAI188" s="373"/>
      <c r="IAJ188" s="374"/>
      <c r="IAK188" s="374"/>
      <c r="IAL188" s="374"/>
      <c r="IAM188" s="373"/>
      <c r="IAN188" s="374"/>
      <c r="IAO188" s="374"/>
      <c r="IAP188" s="374"/>
      <c r="IAQ188" s="374"/>
      <c r="IAR188" s="373"/>
      <c r="IAS188" s="371"/>
      <c r="IAT188" s="371"/>
      <c r="IAU188" s="371"/>
      <c r="IAV188" s="372"/>
      <c r="IAW188" s="373"/>
      <c r="IAX188" s="373"/>
      <c r="IAY188" s="373"/>
      <c r="IAZ188" s="374"/>
      <c r="IBA188" s="374"/>
      <c r="IBB188" s="374"/>
      <c r="IBC188" s="373"/>
      <c r="IBD188" s="374"/>
      <c r="IBE188" s="374"/>
      <c r="IBF188" s="374"/>
      <c r="IBG188" s="374"/>
      <c r="IBH188" s="373"/>
      <c r="IBI188" s="371"/>
      <c r="IBJ188" s="371"/>
      <c r="IBK188" s="371"/>
      <c r="IBL188" s="372"/>
      <c r="IBM188" s="373"/>
      <c r="IBN188" s="373"/>
      <c r="IBO188" s="373"/>
      <c r="IBP188" s="374"/>
      <c r="IBQ188" s="374"/>
      <c r="IBR188" s="374"/>
      <c r="IBS188" s="373"/>
      <c r="IBT188" s="374"/>
      <c r="IBU188" s="374"/>
      <c r="IBV188" s="374"/>
      <c r="IBW188" s="374"/>
      <c r="IBX188" s="373"/>
      <c r="IBY188" s="371"/>
      <c r="IBZ188" s="371"/>
      <c r="ICA188" s="371"/>
      <c r="ICB188" s="372"/>
      <c r="ICC188" s="373"/>
      <c r="ICD188" s="373"/>
      <c r="ICE188" s="373"/>
      <c r="ICF188" s="374"/>
      <c r="ICG188" s="374"/>
      <c r="ICH188" s="374"/>
      <c r="ICI188" s="373"/>
      <c r="ICJ188" s="374"/>
      <c r="ICK188" s="374"/>
      <c r="ICL188" s="374"/>
      <c r="ICM188" s="374"/>
      <c r="ICN188" s="373"/>
      <c r="ICO188" s="371"/>
      <c r="ICP188" s="371"/>
      <c r="ICQ188" s="371"/>
      <c r="ICR188" s="372"/>
      <c r="ICS188" s="373"/>
      <c r="ICT188" s="373"/>
      <c r="ICU188" s="373"/>
      <c r="ICV188" s="374"/>
      <c r="ICW188" s="374"/>
      <c r="ICX188" s="374"/>
      <c r="ICY188" s="373"/>
      <c r="ICZ188" s="374"/>
      <c r="IDA188" s="374"/>
      <c r="IDB188" s="374"/>
      <c r="IDC188" s="374"/>
      <c r="IDD188" s="373"/>
      <c r="IDE188" s="371"/>
      <c r="IDF188" s="371"/>
      <c r="IDG188" s="371"/>
      <c r="IDH188" s="372"/>
      <c r="IDI188" s="373"/>
      <c r="IDJ188" s="373"/>
      <c r="IDK188" s="373"/>
      <c r="IDL188" s="374"/>
      <c r="IDM188" s="374"/>
      <c r="IDN188" s="374"/>
      <c r="IDO188" s="373"/>
      <c r="IDP188" s="374"/>
      <c r="IDQ188" s="374"/>
      <c r="IDR188" s="374"/>
      <c r="IDS188" s="374"/>
      <c r="IDT188" s="373"/>
      <c r="IDU188" s="371"/>
      <c r="IDV188" s="371"/>
      <c r="IDW188" s="371"/>
      <c r="IDX188" s="372"/>
      <c r="IDY188" s="373"/>
      <c r="IDZ188" s="373"/>
      <c r="IEA188" s="373"/>
      <c r="IEB188" s="374"/>
      <c r="IEC188" s="374"/>
      <c r="IED188" s="374"/>
      <c r="IEE188" s="373"/>
      <c r="IEF188" s="374"/>
      <c r="IEG188" s="374"/>
      <c r="IEH188" s="374"/>
      <c r="IEI188" s="374"/>
      <c r="IEJ188" s="373"/>
      <c r="IEK188" s="371"/>
      <c r="IEL188" s="371"/>
      <c r="IEM188" s="371"/>
      <c r="IEN188" s="372"/>
      <c r="IEO188" s="373"/>
      <c r="IEP188" s="373"/>
      <c r="IEQ188" s="373"/>
      <c r="IER188" s="374"/>
      <c r="IES188" s="374"/>
      <c r="IET188" s="374"/>
      <c r="IEU188" s="373"/>
      <c r="IEV188" s="374"/>
      <c r="IEW188" s="374"/>
      <c r="IEX188" s="374"/>
      <c r="IEY188" s="374"/>
      <c r="IEZ188" s="373"/>
      <c r="IFA188" s="371"/>
      <c r="IFB188" s="371"/>
      <c r="IFC188" s="371"/>
      <c r="IFD188" s="372"/>
      <c r="IFE188" s="373"/>
      <c r="IFF188" s="373"/>
      <c r="IFG188" s="373"/>
      <c r="IFH188" s="374"/>
      <c r="IFI188" s="374"/>
      <c r="IFJ188" s="374"/>
      <c r="IFK188" s="373"/>
      <c r="IFL188" s="374"/>
      <c r="IFM188" s="374"/>
      <c r="IFN188" s="374"/>
      <c r="IFO188" s="374"/>
      <c r="IFP188" s="373"/>
      <c r="IFQ188" s="371"/>
      <c r="IFR188" s="371"/>
      <c r="IFS188" s="371"/>
      <c r="IFT188" s="372"/>
      <c r="IFU188" s="373"/>
      <c r="IFV188" s="373"/>
      <c r="IFW188" s="373"/>
      <c r="IFX188" s="374"/>
      <c r="IFY188" s="374"/>
      <c r="IFZ188" s="374"/>
      <c r="IGA188" s="373"/>
      <c r="IGB188" s="374"/>
      <c r="IGC188" s="374"/>
      <c r="IGD188" s="374"/>
      <c r="IGE188" s="374"/>
      <c r="IGF188" s="373"/>
      <c r="IGG188" s="371"/>
      <c r="IGH188" s="371"/>
      <c r="IGI188" s="371"/>
      <c r="IGJ188" s="372"/>
      <c r="IGK188" s="373"/>
      <c r="IGL188" s="373"/>
      <c r="IGM188" s="373"/>
      <c r="IGN188" s="374"/>
      <c r="IGO188" s="374"/>
      <c r="IGP188" s="374"/>
      <c r="IGQ188" s="373"/>
      <c r="IGR188" s="374"/>
      <c r="IGS188" s="374"/>
      <c r="IGT188" s="374"/>
      <c r="IGU188" s="374"/>
      <c r="IGV188" s="373"/>
      <c r="IGW188" s="371"/>
      <c r="IGX188" s="371"/>
      <c r="IGY188" s="371"/>
      <c r="IGZ188" s="372"/>
      <c r="IHA188" s="373"/>
      <c r="IHB188" s="373"/>
      <c r="IHC188" s="373"/>
      <c r="IHD188" s="374"/>
      <c r="IHE188" s="374"/>
      <c r="IHF188" s="374"/>
      <c r="IHG188" s="373"/>
      <c r="IHH188" s="374"/>
      <c r="IHI188" s="374"/>
      <c r="IHJ188" s="374"/>
      <c r="IHK188" s="374"/>
      <c r="IHL188" s="373"/>
      <c r="IHM188" s="371"/>
      <c r="IHN188" s="371"/>
      <c r="IHO188" s="371"/>
      <c r="IHP188" s="372"/>
      <c r="IHQ188" s="373"/>
      <c r="IHR188" s="373"/>
      <c r="IHS188" s="373"/>
      <c r="IHT188" s="374"/>
      <c r="IHU188" s="374"/>
      <c r="IHV188" s="374"/>
      <c r="IHW188" s="373"/>
      <c r="IHX188" s="374"/>
      <c r="IHY188" s="374"/>
      <c r="IHZ188" s="374"/>
      <c r="IIA188" s="374"/>
      <c r="IIB188" s="373"/>
      <c r="IIC188" s="371"/>
      <c r="IID188" s="371"/>
      <c r="IIE188" s="371"/>
      <c r="IIF188" s="372"/>
      <c r="IIG188" s="373"/>
      <c r="IIH188" s="373"/>
      <c r="III188" s="373"/>
      <c r="IIJ188" s="374"/>
      <c r="IIK188" s="374"/>
      <c r="IIL188" s="374"/>
      <c r="IIM188" s="373"/>
      <c r="IIN188" s="374"/>
      <c r="IIO188" s="374"/>
      <c r="IIP188" s="374"/>
      <c r="IIQ188" s="374"/>
      <c r="IIR188" s="373"/>
      <c r="IIS188" s="371"/>
      <c r="IIT188" s="371"/>
      <c r="IIU188" s="371"/>
      <c r="IIV188" s="372"/>
      <c r="IIW188" s="373"/>
      <c r="IIX188" s="373"/>
      <c r="IIY188" s="373"/>
      <c r="IIZ188" s="374"/>
      <c r="IJA188" s="374"/>
      <c r="IJB188" s="374"/>
      <c r="IJC188" s="373"/>
      <c r="IJD188" s="374"/>
      <c r="IJE188" s="374"/>
      <c r="IJF188" s="374"/>
      <c r="IJG188" s="374"/>
      <c r="IJH188" s="373"/>
      <c r="IJI188" s="371"/>
      <c r="IJJ188" s="371"/>
      <c r="IJK188" s="371"/>
      <c r="IJL188" s="372"/>
      <c r="IJM188" s="373"/>
      <c r="IJN188" s="373"/>
      <c r="IJO188" s="373"/>
      <c r="IJP188" s="374"/>
      <c r="IJQ188" s="374"/>
      <c r="IJR188" s="374"/>
      <c r="IJS188" s="373"/>
      <c r="IJT188" s="374"/>
      <c r="IJU188" s="374"/>
      <c r="IJV188" s="374"/>
      <c r="IJW188" s="374"/>
      <c r="IJX188" s="373"/>
      <c r="IJY188" s="371"/>
      <c r="IJZ188" s="371"/>
      <c r="IKA188" s="371"/>
      <c r="IKB188" s="372"/>
      <c r="IKC188" s="373"/>
      <c r="IKD188" s="373"/>
      <c r="IKE188" s="373"/>
      <c r="IKF188" s="374"/>
      <c r="IKG188" s="374"/>
      <c r="IKH188" s="374"/>
      <c r="IKI188" s="373"/>
      <c r="IKJ188" s="374"/>
      <c r="IKK188" s="374"/>
      <c r="IKL188" s="374"/>
      <c r="IKM188" s="374"/>
      <c r="IKN188" s="373"/>
      <c r="IKO188" s="371"/>
      <c r="IKP188" s="371"/>
      <c r="IKQ188" s="371"/>
      <c r="IKR188" s="372"/>
      <c r="IKS188" s="373"/>
      <c r="IKT188" s="373"/>
      <c r="IKU188" s="373"/>
      <c r="IKV188" s="374"/>
      <c r="IKW188" s="374"/>
      <c r="IKX188" s="374"/>
      <c r="IKY188" s="373"/>
      <c r="IKZ188" s="374"/>
      <c r="ILA188" s="374"/>
      <c r="ILB188" s="374"/>
      <c r="ILC188" s="374"/>
      <c r="ILD188" s="373"/>
      <c r="ILE188" s="371"/>
      <c r="ILF188" s="371"/>
      <c r="ILG188" s="371"/>
      <c r="ILH188" s="372"/>
      <c r="ILI188" s="373"/>
      <c r="ILJ188" s="373"/>
      <c r="ILK188" s="373"/>
      <c r="ILL188" s="374"/>
      <c r="ILM188" s="374"/>
      <c r="ILN188" s="374"/>
      <c r="ILO188" s="373"/>
      <c r="ILP188" s="374"/>
      <c r="ILQ188" s="374"/>
      <c r="ILR188" s="374"/>
      <c r="ILS188" s="374"/>
      <c r="ILT188" s="373"/>
      <c r="ILU188" s="371"/>
      <c r="ILV188" s="371"/>
      <c r="ILW188" s="371"/>
      <c r="ILX188" s="372"/>
      <c r="ILY188" s="373"/>
      <c r="ILZ188" s="373"/>
      <c r="IMA188" s="373"/>
      <c r="IMB188" s="374"/>
      <c r="IMC188" s="374"/>
      <c r="IMD188" s="374"/>
      <c r="IME188" s="373"/>
      <c r="IMF188" s="374"/>
      <c r="IMG188" s="374"/>
      <c r="IMH188" s="374"/>
      <c r="IMI188" s="374"/>
      <c r="IMJ188" s="373"/>
      <c r="IMK188" s="371"/>
      <c r="IML188" s="371"/>
      <c r="IMM188" s="371"/>
      <c r="IMN188" s="372"/>
      <c r="IMO188" s="373"/>
      <c r="IMP188" s="373"/>
      <c r="IMQ188" s="373"/>
      <c r="IMR188" s="374"/>
      <c r="IMS188" s="374"/>
      <c r="IMT188" s="374"/>
      <c r="IMU188" s="373"/>
      <c r="IMV188" s="374"/>
      <c r="IMW188" s="374"/>
      <c r="IMX188" s="374"/>
      <c r="IMY188" s="374"/>
      <c r="IMZ188" s="373"/>
      <c r="INA188" s="371"/>
      <c r="INB188" s="371"/>
      <c r="INC188" s="371"/>
      <c r="IND188" s="372"/>
      <c r="INE188" s="373"/>
      <c r="INF188" s="373"/>
      <c r="ING188" s="373"/>
      <c r="INH188" s="374"/>
      <c r="INI188" s="374"/>
      <c r="INJ188" s="374"/>
      <c r="INK188" s="373"/>
      <c r="INL188" s="374"/>
      <c r="INM188" s="374"/>
      <c r="INN188" s="374"/>
      <c r="INO188" s="374"/>
      <c r="INP188" s="373"/>
      <c r="INQ188" s="371"/>
      <c r="INR188" s="371"/>
      <c r="INS188" s="371"/>
      <c r="INT188" s="372"/>
      <c r="INU188" s="373"/>
      <c r="INV188" s="373"/>
      <c r="INW188" s="373"/>
      <c r="INX188" s="374"/>
      <c r="INY188" s="374"/>
      <c r="INZ188" s="374"/>
      <c r="IOA188" s="373"/>
      <c r="IOB188" s="374"/>
      <c r="IOC188" s="374"/>
      <c r="IOD188" s="374"/>
      <c r="IOE188" s="374"/>
      <c r="IOF188" s="373"/>
      <c r="IOG188" s="371"/>
      <c r="IOH188" s="371"/>
      <c r="IOI188" s="371"/>
      <c r="IOJ188" s="372"/>
      <c r="IOK188" s="373"/>
      <c r="IOL188" s="373"/>
      <c r="IOM188" s="373"/>
      <c r="ION188" s="374"/>
      <c r="IOO188" s="374"/>
      <c r="IOP188" s="374"/>
      <c r="IOQ188" s="373"/>
      <c r="IOR188" s="374"/>
      <c r="IOS188" s="374"/>
      <c r="IOT188" s="374"/>
      <c r="IOU188" s="374"/>
      <c r="IOV188" s="373"/>
      <c r="IOW188" s="371"/>
      <c r="IOX188" s="371"/>
      <c r="IOY188" s="371"/>
      <c r="IOZ188" s="372"/>
      <c r="IPA188" s="373"/>
      <c r="IPB188" s="373"/>
      <c r="IPC188" s="373"/>
      <c r="IPD188" s="374"/>
      <c r="IPE188" s="374"/>
      <c r="IPF188" s="374"/>
      <c r="IPG188" s="373"/>
      <c r="IPH188" s="374"/>
      <c r="IPI188" s="374"/>
      <c r="IPJ188" s="374"/>
      <c r="IPK188" s="374"/>
      <c r="IPL188" s="373"/>
      <c r="IPM188" s="371"/>
      <c r="IPN188" s="371"/>
      <c r="IPO188" s="371"/>
      <c r="IPP188" s="372"/>
      <c r="IPQ188" s="373"/>
      <c r="IPR188" s="373"/>
      <c r="IPS188" s="373"/>
      <c r="IPT188" s="374"/>
      <c r="IPU188" s="374"/>
      <c r="IPV188" s="374"/>
      <c r="IPW188" s="373"/>
      <c r="IPX188" s="374"/>
      <c r="IPY188" s="374"/>
      <c r="IPZ188" s="374"/>
      <c r="IQA188" s="374"/>
      <c r="IQB188" s="373"/>
      <c r="IQC188" s="371"/>
      <c r="IQD188" s="371"/>
      <c r="IQE188" s="371"/>
      <c r="IQF188" s="372"/>
      <c r="IQG188" s="373"/>
      <c r="IQH188" s="373"/>
      <c r="IQI188" s="373"/>
      <c r="IQJ188" s="374"/>
      <c r="IQK188" s="374"/>
      <c r="IQL188" s="374"/>
      <c r="IQM188" s="373"/>
      <c r="IQN188" s="374"/>
      <c r="IQO188" s="374"/>
      <c r="IQP188" s="374"/>
      <c r="IQQ188" s="374"/>
      <c r="IQR188" s="373"/>
      <c r="IQS188" s="371"/>
      <c r="IQT188" s="371"/>
      <c r="IQU188" s="371"/>
      <c r="IQV188" s="372"/>
      <c r="IQW188" s="373"/>
      <c r="IQX188" s="373"/>
      <c r="IQY188" s="373"/>
      <c r="IQZ188" s="374"/>
      <c r="IRA188" s="374"/>
      <c r="IRB188" s="374"/>
      <c r="IRC188" s="373"/>
      <c r="IRD188" s="374"/>
      <c r="IRE188" s="374"/>
      <c r="IRF188" s="374"/>
      <c r="IRG188" s="374"/>
      <c r="IRH188" s="373"/>
      <c r="IRI188" s="371"/>
      <c r="IRJ188" s="371"/>
      <c r="IRK188" s="371"/>
      <c r="IRL188" s="372"/>
      <c r="IRM188" s="373"/>
      <c r="IRN188" s="373"/>
      <c r="IRO188" s="373"/>
      <c r="IRP188" s="374"/>
      <c r="IRQ188" s="374"/>
      <c r="IRR188" s="374"/>
      <c r="IRS188" s="373"/>
      <c r="IRT188" s="374"/>
      <c r="IRU188" s="374"/>
      <c r="IRV188" s="374"/>
      <c r="IRW188" s="374"/>
      <c r="IRX188" s="373"/>
      <c r="IRY188" s="371"/>
      <c r="IRZ188" s="371"/>
      <c r="ISA188" s="371"/>
      <c r="ISB188" s="372"/>
      <c r="ISC188" s="373"/>
      <c r="ISD188" s="373"/>
      <c r="ISE188" s="373"/>
      <c r="ISF188" s="374"/>
      <c r="ISG188" s="374"/>
      <c r="ISH188" s="374"/>
      <c r="ISI188" s="373"/>
      <c r="ISJ188" s="374"/>
      <c r="ISK188" s="374"/>
      <c r="ISL188" s="374"/>
      <c r="ISM188" s="374"/>
      <c r="ISN188" s="373"/>
      <c r="ISO188" s="371"/>
      <c r="ISP188" s="371"/>
      <c r="ISQ188" s="371"/>
      <c r="ISR188" s="372"/>
      <c r="ISS188" s="373"/>
      <c r="IST188" s="373"/>
      <c r="ISU188" s="373"/>
      <c r="ISV188" s="374"/>
      <c r="ISW188" s="374"/>
      <c r="ISX188" s="374"/>
      <c r="ISY188" s="373"/>
      <c r="ISZ188" s="374"/>
      <c r="ITA188" s="374"/>
      <c r="ITB188" s="374"/>
      <c r="ITC188" s="374"/>
      <c r="ITD188" s="373"/>
      <c r="ITE188" s="371"/>
      <c r="ITF188" s="371"/>
      <c r="ITG188" s="371"/>
      <c r="ITH188" s="372"/>
      <c r="ITI188" s="373"/>
      <c r="ITJ188" s="373"/>
      <c r="ITK188" s="373"/>
      <c r="ITL188" s="374"/>
      <c r="ITM188" s="374"/>
      <c r="ITN188" s="374"/>
      <c r="ITO188" s="373"/>
      <c r="ITP188" s="374"/>
      <c r="ITQ188" s="374"/>
      <c r="ITR188" s="374"/>
      <c r="ITS188" s="374"/>
      <c r="ITT188" s="373"/>
      <c r="ITU188" s="371"/>
      <c r="ITV188" s="371"/>
      <c r="ITW188" s="371"/>
      <c r="ITX188" s="372"/>
      <c r="ITY188" s="373"/>
      <c r="ITZ188" s="373"/>
      <c r="IUA188" s="373"/>
      <c r="IUB188" s="374"/>
      <c r="IUC188" s="374"/>
      <c r="IUD188" s="374"/>
      <c r="IUE188" s="373"/>
      <c r="IUF188" s="374"/>
      <c r="IUG188" s="374"/>
      <c r="IUH188" s="374"/>
      <c r="IUI188" s="374"/>
      <c r="IUJ188" s="373"/>
      <c r="IUK188" s="371"/>
      <c r="IUL188" s="371"/>
      <c r="IUM188" s="371"/>
      <c r="IUN188" s="372"/>
      <c r="IUO188" s="373"/>
      <c r="IUP188" s="373"/>
      <c r="IUQ188" s="373"/>
      <c r="IUR188" s="374"/>
      <c r="IUS188" s="374"/>
      <c r="IUT188" s="374"/>
      <c r="IUU188" s="373"/>
      <c r="IUV188" s="374"/>
      <c r="IUW188" s="374"/>
      <c r="IUX188" s="374"/>
      <c r="IUY188" s="374"/>
      <c r="IUZ188" s="373"/>
      <c r="IVA188" s="371"/>
      <c r="IVB188" s="371"/>
      <c r="IVC188" s="371"/>
      <c r="IVD188" s="372"/>
      <c r="IVE188" s="373"/>
      <c r="IVF188" s="373"/>
      <c r="IVG188" s="373"/>
      <c r="IVH188" s="374"/>
      <c r="IVI188" s="374"/>
      <c r="IVJ188" s="374"/>
      <c r="IVK188" s="373"/>
      <c r="IVL188" s="374"/>
      <c r="IVM188" s="374"/>
      <c r="IVN188" s="374"/>
      <c r="IVO188" s="374"/>
      <c r="IVP188" s="373"/>
      <c r="IVQ188" s="371"/>
      <c r="IVR188" s="371"/>
      <c r="IVS188" s="371"/>
      <c r="IVT188" s="372"/>
      <c r="IVU188" s="373"/>
      <c r="IVV188" s="373"/>
      <c r="IVW188" s="373"/>
      <c r="IVX188" s="374"/>
      <c r="IVY188" s="374"/>
      <c r="IVZ188" s="374"/>
      <c r="IWA188" s="373"/>
      <c r="IWB188" s="374"/>
      <c r="IWC188" s="374"/>
      <c r="IWD188" s="374"/>
      <c r="IWE188" s="374"/>
      <c r="IWF188" s="373"/>
      <c r="IWG188" s="371"/>
      <c r="IWH188" s="371"/>
      <c r="IWI188" s="371"/>
      <c r="IWJ188" s="372"/>
      <c r="IWK188" s="373"/>
      <c r="IWL188" s="373"/>
      <c r="IWM188" s="373"/>
      <c r="IWN188" s="374"/>
      <c r="IWO188" s="374"/>
      <c r="IWP188" s="374"/>
      <c r="IWQ188" s="373"/>
      <c r="IWR188" s="374"/>
      <c r="IWS188" s="374"/>
      <c r="IWT188" s="374"/>
      <c r="IWU188" s="374"/>
      <c r="IWV188" s="373"/>
      <c r="IWW188" s="371"/>
      <c r="IWX188" s="371"/>
      <c r="IWY188" s="371"/>
      <c r="IWZ188" s="372"/>
      <c r="IXA188" s="373"/>
      <c r="IXB188" s="373"/>
      <c r="IXC188" s="373"/>
      <c r="IXD188" s="374"/>
      <c r="IXE188" s="374"/>
      <c r="IXF188" s="374"/>
      <c r="IXG188" s="373"/>
      <c r="IXH188" s="374"/>
      <c r="IXI188" s="374"/>
      <c r="IXJ188" s="374"/>
      <c r="IXK188" s="374"/>
      <c r="IXL188" s="373"/>
      <c r="IXM188" s="371"/>
      <c r="IXN188" s="371"/>
      <c r="IXO188" s="371"/>
      <c r="IXP188" s="372"/>
      <c r="IXQ188" s="373"/>
      <c r="IXR188" s="373"/>
      <c r="IXS188" s="373"/>
      <c r="IXT188" s="374"/>
      <c r="IXU188" s="374"/>
      <c r="IXV188" s="374"/>
      <c r="IXW188" s="373"/>
      <c r="IXX188" s="374"/>
      <c r="IXY188" s="374"/>
      <c r="IXZ188" s="374"/>
      <c r="IYA188" s="374"/>
      <c r="IYB188" s="373"/>
      <c r="IYC188" s="371"/>
      <c r="IYD188" s="371"/>
      <c r="IYE188" s="371"/>
      <c r="IYF188" s="372"/>
      <c r="IYG188" s="373"/>
      <c r="IYH188" s="373"/>
      <c r="IYI188" s="373"/>
      <c r="IYJ188" s="374"/>
      <c r="IYK188" s="374"/>
      <c r="IYL188" s="374"/>
      <c r="IYM188" s="373"/>
      <c r="IYN188" s="374"/>
      <c r="IYO188" s="374"/>
      <c r="IYP188" s="374"/>
      <c r="IYQ188" s="374"/>
      <c r="IYR188" s="373"/>
      <c r="IYS188" s="371"/>
      <c r="IYT188" s="371"/>
      <c r="IYU188" s="371"/>
      <c r="IYV188" s="372"/>
      <c r="IYW188" s="373"/>
      <c r="IYX188" s="373"/>
      <c r="IYY188" s="373"/>
      <c r="IYZ188" s="374"/>
      <c r="IZA188" s="374"/>
      <c r="IZB188" s="374"/>
      <c r="IZC188" s="373"/>
      <c r="IZD188" s="374"/>
      <c r="IZE188" s="374"/>
      <c r="IZF188" s="374"/>
      <c r="IZG188" s="374"/>
      <c r="IZH188" s="373"/>
      <c r="IZI188" s="371"/>
      <c r="IZJ188" s="371"/>
      <c r="IZK188" s="371"/>
      <c r="IZL188" s="372"/>
      <c r="IZM188" s="373"/>
      <c r="IZN188" s="373"/>
      <c r="IZO188" s="373"/>
      <c r="IZP188" s="374"/>
      <c r="IZQ188" s="374"/>
      <c r="IZR188" s="374"/>
      <c r="IZS188" s="373"/>
      <c r="IZT188" s="374"/>
      <c r="IZU188" s="374"/>
      <c r="IZV188" s="374"/>
      <c r="IZW188" s="374"/>
      <c r="IZX188" s="373"/>
      <c r="IZY188" s="371"/>
      <c r="IZZ188" s="371"/>
      <c r="JAA188" s="371"/>
      <c r="JAB188" s="372"/>
      <c r="JAC188" s="373"/>
      <c r="JAD188" s="373"/>
      <c r="JAE188" s="373"/>
      <c r="JAF188" s="374"/>
      <c r="JAG188" s="374"/>
      <c r="JAH188" s="374"/>
      <c r="JAI188" s="373"/>
      <c r="JAJ188" s="374"/>
      <c r="JAK188" s="374"/>
      <c r="JAL188" s="374"/>
      <c r="JAM188" s="374"/>
      <c r="JAN188" s="373"/>
      <c r="JAO188" s="371"/>
      <c r="JAP188" s="371"/>
      <c r="JAQ188" s="371"/>
      <c r="JAR188" s="372"/>
      <c r="JAS188" s="373"/>
      <c r="JAT188" s="373"/>
      <c r="JAU188" s="373"/>
      <c r="JAV188" s="374"/>
      <c r="JAW188" s="374"/>
      <c r="JAX188" s="374"/>
      <c r="JAY188" s="373"/>
      <c r="JAZ188" s="374"/>
      <c r="JBA188" s="374"/>
      <c r="JBB188" s="374"/>
      <c r="JBC188" s="374"/>
      <c r="JBD188" s="373"/>
      <c r="JBE188" s="371"/>
      <c r="JBF188" s="371"/>
      <c r="JBG188" s="371"/>
      <c r="JBH188" s="372"/>
      <c r="JBI188" s="373"/>
      <c r="JBJ188" s="373"/>
      <c r="JBK188" s="373"/>
      <c r="JBL188" s="374"/>
      <c r="JBM188" s="374"/>
      <c r="JBN188" s="374"/>
      <c r="JBO188" s="373"/>
      <c r="JBP188" s="374"/>
      <c r="JBQ188" s="374"/>
      <c r="JBR188" s="374"/>
      <c r="JBS188" s="374"/>
      <c r="JBT188" s="373"/>
      <c r="JBU188" s="371"/>
      <c r="JBV188" s="371"/>
      <c r="JBW188" s="371"/>
      <c r="JBX188" s="372"/>
      <c r="JBY188" s="373"/>
      <c r="JBZ188" s="373"/>
      <c r="JCA188" s="373"/>
      <c r="JCB188" s="374"/>
      <c r="JCC188" s="374"/>
      <c r="JCD188" s="374"/>
      <c r="JCE188" s="373"/>
      <c r="JCF188" s="374"/>
      <c r="JCG188" s="374"/>
      <c r="JCH188" s="374"/>
      <c r="JCI188" s="374"/>
      <c r="JCJ188" s="373"/>
      <c r="JCK188" s="371"/>
      <c r="JCL188" s="371"/>
      <c r="JCM188" s="371"/>
      <c r="JCN188" s="372"/>
      <c r="JCO188" s="373"/>
      <c r="JCP188" s="373"/>
      <c r="JCQ188" s="373"/>
      <c r="JCR188" s="374"/>
      <c r="JCS188" s="374"/>
      <c r="JCT188" s="374"/>
      <c r="JCU188" s="373"/>
      <c r="JCV188" s="374"/>
      <c r="JCW188" s="374"/>
      <c r="JCX188" s="374"/>
      <c r="JCY188" s="374"/>
      <c r="JCZ188" s="373"/>
      <c r="JDA188" s="371"/>
      <c r="JDB188" s="371"/>
      <c r="JDC188" s="371"/>
      <c r="JDD188" s="372"/>
      <c r="JDE188" s="373"/>
      <c r="JDF188" s="373"/>
      <c r="JDG188" s="373"/>
      <c r="JDH188" s="374"/>
      <c r="JDI188" s="374"/>
      <c r="JDJ188" s="374"/>
      <c r="JDK188" s="373"/>
      <c r="JDL188" s="374"/>
      <c r="JDM188" s="374"/>
      <c r="JDN188" s="374"/>
      <c r="JDO188" s="374"/>
      <c r="JDP188" s="373"/>
      <c r="JDQ188" s="371"/>
      <c r="JDR188" s="371"/>
      <c r="JDS188" s="371"/>
      <c r="JDT188" s="372"/>
      <c r="JDU188" s="373"/>
      <c r="JDV188" s="373"/>
      <c r="JDW188" s="373"/>
      <c r="JDX188" s="374"/>
      <c r="JDY188" s="374"/>
      <c r="JDZ188" s="374"/>
      <c r="JEA188" s="373"/>
      <c r="JEB188" s="374"/>
      <c r="JEC188" s="374"/>
      <c r="JED188" s="374"/>
      <c r="JEE188" s="374"/>
      <c r="JEF188" s="373"/>
      <c r="JEG188" s="371"/>
      <c r="JEH188" s="371"/>
      <c r="JEI188" s="371"/>
      <c r="JEJ188" s="372"/>
      <c r="JEK188" s="373"/>
      <c r="JEL188" s="373"/>
      <c r="JEM188" s="373"/>
      <c r="JEN188" s="374"/>
      <c r="JEO188" s="374"/>
      <c r="JEP188" s="374"/>
      <c r="JEQ188" s="373"/>
      <c r="JER188" s="374"/>
      <c r="JES188" s="374"/>
      <c r="JET188" s="374"/>
      <c r="JEU188" s="374"/>
      <c r="JEV188" s="373"/>
      <c r="JEW188" s="371"/>
      <c r="JEX188" s="371"/>
      <c r="JEY188" s="371"/>
      <c r="JEZ188" s="372"/>
      <c r="JFA188" s="373"/>
      <c r="JFB188" s="373"/>
      <c r="JFC188" s="373"/>
      <c r="JFD188" s="374"/>
      <c r="JFE188" s="374"/>
      <c r="JFF188" s="374"/>
      <c r="JFG188" s="373"/>
      <c r="JFH188" s="374"/>
      <c r="JFI188" s="374"/>
      <c r="JFJ188" s="374"/>
      <c r="JFK188" s="374"/>
      <c r="JFL188" s="373"/>
      <c r="JFM188" s="371"/>
      <c r="JFN188" s="371"/>
      <c r="JFO188" s="371"/>
      <c r="JFP188" s="372"/>
      <c r="JFQ188" s="373"/>
      <c r="JFR188" s="373"/>
      <c r="JFS188" s="373"/>
      <c r="JFT188" s="374"/>
      <c r="JFU188" s="374"/>
      <c r="JFV188" s="374"/>
      <c r="JFW188" s="373"/>
      <c r="JFX188" s="374"/>
      <c r="JFY188" s="374"/>
      <c r="JFZ188" s="374"/>
      <c r="JGA188" s="374"/>
      <c r="JGB188" s="373"/>
      <c r="JGC188" s="371"/>
      <c r="JGD188" s="371"/>
      <c r="JGE188" s="371"/>
      <c r="JGF188" s="372"/>
      <c r="JGG188" s="373"/>
      <c r="JGH188" s="373"/>
      <c r="JGI188" s="373"/>
      <c r="JGJ188" s="374"/>
      <c r="JGK188" s="374"/>
      <c r="JGL188" s="374"/>
      <c r="JGM188" s="373"/>
      <c r="JGN188" s="374"/>
      <c r="JGO188" s="374"/>
      <c r="JGP188" s="374"/>
      <c r="JGQ188" s="374"/>
      <c r="JGR188" s="373"/>
      <c r="JGS188" s="371"/>
      <c r="JGT188" s="371"/>
      <c r="JGU188" s="371"/>
      <c r="JGV188" s="372"/>
      <c r="JGW188" s="373"/>
      <c r="JGX188" s="373"/>
      <c r="JGY188" s="373"/>
      <c r="JGZ188" s="374"/>
      <c r="JHA188" s="374"/>
      <c r="JHB188" s="374"/>
      <c r="JHC188" s="373"/>
      <c r="JHD188" s="374"/>
      <c r="JHE188" s="374"/>
      <c r="JHF188" s="374"/>
      <c r="JHG188" s="374"/>
      <c r="JHH188" s="373"/>
      <c r="JHI188" s="371"/>
      <c r="JHJ188" s="371"/>
      <c r="JHK188" s="371"/>
      <c r="JHL188" s="372"/>
      <c r="JHM188" s="373"/>
      <c r="JHN188" s="373"/>
      <c r="JHO188" s="373"/>
      <c r="JHP188" s="374"/>
      <c r="JHQ188" s="374"/>
      <c r="JHR188" s="374"/>
      <c r="JHS188" s="373"/>
      <c r="JHT188" s="374"/>
      <c r="JHU188" s="374"/>
      <c r="JHV188" s="374"/>
      <c r="JHW188" s="374"/>
      <c r="JHX188" s="373"/>
      <c r="JHY188" s="371"/>
      <c r="JHZ188" s="371"/>
      <c r="JIA188" s="371"/>
      <c r="JIB188" s="372"/>
      <c r="JIC188" s="373"/>
      <c r="JID188" s="373"/>
      <c r="JIE188" s="373"/>
      <c r="JIF188" s="374"/>
      <c r="JIG188" s="374"/>
      <c r="JIH188" s="374"/>
      <c r="JII188" s="373"/>
      <c r="JIJ188" s="374"/>
      <c r="JIK188" s="374"/>
      <c r="JIL188" s="374"/>
      <c r="JIM188" s="374"/>
      <c r="JIN188" s="373"/>
      <c r="JIO188" s="371"/>
      <c r="JIP188" s="371"/>
      <c r="JIQ188" s="371"/>
      <c r="JIR188" s="372"/>
      <c r="JIS188" s="373"/>
      <c r="JIT188" s="373"/>
      <c r="JIU188" s="373"/>
      <c r="JIV188" s="374"/>
      <c r="JIW188" s="374"/>
      <c r="JIX188" s="374"/>
      <c r="JIY188" s="373"/>
      <c r="JIZ188" s="374"/>
      <c r="JJA188" s="374"/>
      <c r="JJB188" s="374"/>
      <c r="JJC188" s="374"/>
      <c r="JJD188" s="373"/>
      <c r="JJE188" s="371"/>
      <c r="JJF188" s="371"/>
      <c r="JJG188" s="371"/>
      <c r="JJH188" s="372"/>
      <c r="JJI188" s="373"/>
      <c r="JJJ188" s="373"/>
      <c r="JJK188" s="373"/>
      <c r="JJL188" s="374"/>
      <c r="JJM188" s="374"/>
      <c r="JJN188" s="374"/>
      <c r="JJO188" s="373"/>
      <c r="JJP188" s="374"/>
      <c r="JJQ188" s="374"/>
      <c r="JJR188" s="374"/>
      <c r="JJS188" s="374"/>
      <c r="JJT188" s="373"/>
      <c r="JJU188" s="371"/>
      <c r="JJV188" s="371"/>
      <c r="JJW188" s="371"/>
      <c r="JJX188" s="372"/>
      <c r="JJY188" s="373"/>
      <c r="JJZ188" s="373"/>
      <c r="JKA188" s="373"/>
      <c r="JKB188" s="374"/>
      <c r="JKC188" s="374"/>
      <c r="JKD188" s="374"/>
      <c r="JKE188" s="373"/>
      <c r="JKF188" s="374"/>
      <c r="JKG188" s="374"/>
      <c r="JKH188" s="374"/>
      <c r="JKI188" s="374"/>
      <c r="JKJ188" s="373"/>
      <c r="JKK188" s="371"/>
      <c r="JKL188" s="371"/>
      <c r="JKM188" s="371"/>
      <c r="JKN188" s="372"/>
      <c r="JKO188" s="373"/>
      <c r="JKP188" s="373"/>
      <c r="JKQ188" s="373"/>
      <c r="JKR188" s="374"/>
      <c r="JKS188" s="374"/>
      <c r="JKT188" s="374"/>
      <c r="JKU188" s="373"/>
      <c r="JKV188" s="374"/>
      <c r="JKW188" s="374"/>
      <c r="JKX188" s="374"/>
      <c r="JKY188" s="374"/>
      <c r="JKZ188" s="373"/>
      <c r="JLA188" s="371"/>
      <c r="JLB188" s="371"/>
      <c r="JLC188" s="371"/>
      <c r="JLD188" s="372"/>
      <c r="JLE188" s="373"/>
      <c r="JLF188" s="373"/>
      <c r="JLG188" s="373"/>
      <c r="JLH188" s="374"/>
      <c r="JLI188" s="374"/>
      <c r="JLJ188" s="374"/>
      <c r="JLK188" s="373"/>
      <c r="JLL188" s="374"/>
      <c r="JLM188" s="374"/>
      <c r="JLN188" s="374"/>
      <c r="JLO188" s="374"/>
      <c r="JLP188" s="373"/>
      <c r="JLQ188" s="371"/>
      <c r="JLR188" s="371"/>
      <c r="JLS188" s="371"/>
      <c r="JLT188" s="372"/>
      <c r="JLU188" s="373"/>
      <c r="JLV188" s="373"/>
      <c r="JLW188" s="373"/>
      <c r="JLX188" s="374"/>
      <c r="JLY188" s="374"/>
      <c r="JLZ188" s="374"/>
      <c r="JMA188" s="373"/>
      <c r="JMB188" s="374"/>
      <c r="JMC188" s="374"/>
      <c r="JMD188" s="374"/>
      <c r="JME188" s="374"/>
      <c r="JMF188" s="373"/>
      <c r="JMG188" s="371"/>
      <c r="JMH188" s="371"/>
      <c r="JMI188" s="371"/>
      <c r="JMJ188" s="372"/>
      <c r="JMK188" s="373"/>
      <c r="JML188" s="373"/>
      <c r="JMM188" s="373"/>
      <c r="JMN188" s="374"/>
      <c r="JMO188" s="374"/>
      <c r="JMP188" s="374"/>
      <c r="JMQ188" s="373"/>
      <c r="JMR188" s="374"/>
      <c r="JMS188" s="374"/>
      <c r="JMT188" s="374"/>
      <c r="JMU188" s="374"/>
      <c r="JMV188" s="373"/>
      <c r="JMW188" s="371"/>
      <c r="JMX188" s="371"/>
      <c r="JMY188" s="371"/>
      <c r="JMZ188" s="372"/>
      <c r="JNA188" s="373"/>
      <c r="JNB188" s="373"/>
      <c r="JNC188" s="373"/>
      <c r="JND188" s="374"/>
      <c r="JNE188" s="374"/>
      <c r="JNF188" s="374"/>
      <c r="JNG188" s="373"/>
      <c r="JNH188" s="374"/>
      <c r="JNI188" s="374"/>
      <c r="JNJ188" s="374"/>
      <c r="JNK188" s="374"/>
      <c r="JNL188" s="373"/>
      <c r="JNM188" s="371"/>
      <c r="JNN188" s="371"/>
      <c r="JNO188" s="371"/>
      <c r="JNP188" s="372"/>
      <c r="JNQ188" s="373"/>
      <c r="JNR188" s="373"/>
      <c r="JNS188" s="373"/>
      <c r="JNT188" s="374"/>
      <c r="JNU188" s="374"/>
      <c r="JNV188" s="374"/>
      <c r="JNW188" s="373"/>
      <c r="JNX188" s="374"/>
      <c r="JNY188" s="374"/>
      <c r="JNZ188" s="374"/>
      <c r="JOA188" s="374"/>
      <c r="JOB188" s="373"/>
      <c r="JOC188" s="371"/>
      <c r="JOD188" s="371"/>
      <c r="JOE188" s="371"/>
      <c r="JOF188" s="372"/>
      <c r="JOG188" s="373"/>
      <c r="JOH188" s="373"/>
      <c r="JOI188" s="373"/>
      <c r="JOJ188" s="374"/>
      <c r="JOK188" s="374"/>
      <c r="JOL188" s="374"/>
      <c r="JOM188" s="373"/>
      <c r="JON188" s="374"/>
      <c r="JOO188" s="374"/>
      <c r="JOP188" s="374"/>
      <c r="JOQ188" s="374"/>
      <c r="JOR188" s="373"/>
      <c r="JOS188" s="371"/>
      <c r="JOT188" s="371"/>
      <c r="JOU188" s="371"/>
      <c r="JOV188" s="372"/>
      <c r="JOW188" s="373"/>
      <c r="JOX188" s="373"/>
      <c r="JOY188" s="373"/>
      <c r="JOZ188" s="374"/>
      <c r="JPA188" s="374"/>
      <c r="JPB188" s="374"/>
      <c r="JPC188" s="373"/>
      <c r="JPD188" s="374"/>
      <c r="JPE188" s="374"/>
      <c r="JPF188" s="374"/>
      <c r="JPG188" s="374"/>
      <c r="JPH188" s="373"/>
      <c r="JPI188" s="371"/>
      <c r="JPJ188" s="371"/>
      <c r="JPK188" s="371"/>
      <c r="JPL188" s="372"/>
      <c r="JPM188" s="373"/>
      <c r="JPN188" s="373"/>
      <c r="JPO188" s="373"/>
      <c r="JPP188" s="374"/>
      <c r="JPQ188" s="374"/>
      <c r="JPR188" s="374"/>
      <c r="JPS188" s="373"/>
      <c r="JPT188" s="374"/>
      <c r="JPU188" s="374"/>
      <c r="JPV188" s="374"/>
      <c r="JPW188" s="374"/>
      <c r="JPX188" s="373"/>
      <c r="JPY188" s="371"/>
      <c r="JPZ188" s="371"/>
      <c r="JQA188" s="371"/>
      <c r="JQB188" s="372"/>
      <c r="JQC188" s="373"/>
      <c r="JQD188" s="373"/>
      <c r="JQE188" s="373"/>
      <c r="JQF188" s="374"/>
      <c r="JQG188" s="374"/>
      <c r="JQH188" s="374"/>
      <c r="JQI188" s="373"/>
      <c r="JQJ188" s="374"/>
      <c r="JQK188" s="374"/>
      <c r="JQL188" s="374"/>
      <c r="JQM188" s="374"/>
      <c r="JQN188" s="373"/>
      <c r="JQO188" s="371"/>
      <c r="JQP188" s="371"/>
      <c r="JQQ188" s="371"/>
      <c r="JQR188" s="372"/>
      <c r="JQS188" s="373"/>
      <c r="JQT188" s="373"/>
      <c r="JQU188" s="373"/>
      <c r="JQV188" s="374"/>
      <c r="JQW188" s="374"/>
      <c r="JQX188" s="374"/>
      <c r="JQY188" s="373"/>
      <c r="JQZ188" s="374"/>
      <c r="JRA188" s="374"/>
      <c r="JRB188" s="374"/>
      <c r="JRC188" s="374"/>
      <c r="JRD188" s="373"/>
      <c r="JRE188" s="371"/>
      <c r="JRF188" s="371"/>
      <c r="JRG188" s="371"/>
      <c r="JRH188" s="372"/>
      <c r="JRI188" s="373"/>
      <c r="JRJ188" s="373"/>
      <c r="JRK188" s="373"/>
      <c r="JRL188" s="374"/>
      <c r="JRM188" s="374"/>
      <c r="JRN188" s="374"/>
      <c r="JRO188" s="373"/>
      <c r="JRP188" s="374"/>
      <c r="JRQ188" s="374"/>
      <c r="JRR188" s="374"/>
      <c r="JRS188" s="374"/>
      <c r="JRT188" s="373"/>
      <c r="JRU188" s="371"/>
      <c r="JRV188" s="371"/>
      <c r="JRW188" s="371"/>
      <c r="JRX188" s="372"/>
      <c r="JRY188" s="373"/>
      <c r="JRZ188" s="373"/>
      <c r="JSA188" s="373"/>
      <c r="JSB188" s="374"/>
      <c r="JSC188" s="374"/>
      <c r="JSD188" s="374"/>
      <c r="JSE188" s="373"/>
      <c r="JSF188" s="374"/>
      <c r="JSG188" s="374"/>
      <c r="JSH188" s="374"/>
      <c r="JSI188" s="374"/>
      <c r="JSJ188" s="373"/>
      <c r="JSK188" s="371"/>
      <c r="JSL188" s="371"/>
      <c r="JSM188" s="371"/>
      <c r="JSN188" s="372"/>
      <c r="JSO188" s="373"/>
      <c r="JSP188" s="373"/>
      <c r="JSQ188" s="373"/>
      <c r="JSR188" s="374"/>
      <c r="JSS188" s="374"/>
      <c r="JST188" s="374"/>
      <c r="JSU188" s="373"/>
      <c r="JSV188" s="374"/>
      <c r="JSW188" s="374"/>
      <c r="JSX188" s="374"/>
      <c r="JSY188" s="374"/>
      <c r="JSZ188" s="373"/>
      <c r="JTA188" s="371"/>
      <c r="JTB188" s="371"/>
      <c r="JTC188" s="371"/>
      <c r="JTD188" s="372"/>
      <c r="JTE188" s="373"/>
      <c r="JTF188" s="373"/>
      <c r="JTG188" s="373"/>
      <c r="JTH188" s="374"/>
      <c r="JTI188" s="374"/>
      <c r="JTJ188" s="374"/>
      <c r="JTK188" s="373"/>
      <c r="JTL188" s="374"/>
      <c r="JTM188" s="374"/>
      <c r="JTN188" s="374"/>
      <c r="JTO188" s="374"/>
      <c r="JTP188" s="373"/>
      <c r="JTQ188" s="371"/>
      <c r="JTR188" s="371"/>
      <c r="JTS188" s="371"/>
      <c r="JTT188" s="372"/>
      <c r="JTU188" s="373"/>
      <c r="JTV188" s="373"/>
      <c r="JTW188" s="373"/>
      <c r="JTX188" s="374"/>
      <c r="JTY188" s="374"/>
      <c r="JTZ188" s="374"/>
      <c r="JUA188" s="373"/>
      <c r="JUB188" s="374"/>
      <c r="JUC188" s="374"/>
      <c r="JUD188" s="374"/>
      <c r="JUE188" s="374"/>
      <c r="JUF188" s="373"/>
      <c r="JUG188" s="371"/>
      <c r="JUH188" s="371"/>
      <c r="JUI188" s="371"/>
      <c r="JUJ188" s="372"/>
      <c r="JUK188" s="373"/>
      <c r="JUL188" s="373"/>
      <c r="JUM188" s="373"/>
      <c r="JUN188" s="374"/>
      <c r="JUO188" s="374"/>
      <c r="JUP188" s="374"/>
      <c r="JUQ188" s="373"/>
      <c r="JUR188" s="374"/>
      <c r="JUS188" s="374"/>
      <c r="JUT188" s="374"/>
      <c r="JUU188" s="374"/>
      <c r="JUV188" s="373"/>
      <c r="JUW188" s="371"/>
      <c r="JUX188" s="371"/>
      <c r="JUY188" s="371"/>
      <c r="JUZ188" s="372"/>
      <c r="JVA188" s="373"/>
      <c r="JVB188" s="373"/>
      <c r="JVC188" s="373"/>
      <c r="JVD188" s="374"/>
      <c r="JVE188" s="374"/>
      <c r="JVF188" s="374"/>
      <c r="JVG188" s="373"/>
      <c r="JVH188" s="374"/>
      <c r="JVI188" s="374"/>
      <c r="JVJ188" s="374"/>
      <c r="JVK188" s="374"/>
      <c r="JVL188" s="373"/>
      <c r="JVM188" s="371"/>
      <c r="JVN188" s="371"/>
      <c r="JVO188" s="371"/>
      <c r="JVP188" s="372"/>
      <c r="JVQ188" s="373"/>
      <c r="JVR188" s="373"/>
      <c r="JVS188" s="373"/>
      <c r="JVT188" s="374"/>
      <c r="JVU188" s="374"/>
      <c r="JVV188" s="374"/>
      <c r="JVW188" s="373"/>
      <c r="JVX188" s="374"/>
      <c r="JVY188" s="374"/>
      <c r="JVZ188" s="374"/>
      <c r="JWA188" s="374"/>
      <c r="JWB188" s="373"/>
      <c r="JWC188" s="371"/>
      <c r="JWD188" s="371"/>
      <c r="JWE188" s="371"/>
      <c r="JWF188" s="372"/>
      <c r="JWG188" s="373"/>
      <c r="JWH188" s="373"/>
      <c r="JWI188" s="373"/>
      <c r="JWJ188" s="374"/>
      <c r="JWK188" s="374"/>
      <c r="JWL188" s="374"/>
      <c r="JWM188" s="373"/>
      <c r="JWN188" s="374"/>
      <c r="JWO188" s="374"/>
      <c r="JWP188" s="374"/>
      <c r="JWQ188" s="374"/>
      <c r="JWR188" s="373"/>
      <c r="JWS188" s="371"/>
      <c r="JWT188" s="371"/>
      <c r="JWU188" s="371"/>
      <c r="JWV188" s="372"/>
      <c r="JWW188" s="373"/>
      <c r="JWX188" s="373"/>
      <c r="JWY188" s="373"/>
      <c r="JWZ188" s="374"/>
      <c r="JXA188" s="374"/>
      <c r="JXB188" s="374"/>
      <c r="JXC188" s="373"/>
      <c r="JXD188" s="374"/>
      <c r="JXE188" s="374"/>
      <c r="JXF188" s="374"/>
      <c r="JXG188" s="374"/>
      <c r="JXH188" s="373"/>
      <c r="JXI188" s="371"/>
      <c r="JXJ188" s="371"/>
      <c r="JXK188" s="371"/>
      <c r="JXL188" s="372"/>
      <c r="JXM188" s="373"/>
      <c r="JXN188" s="373"/>
      <c r="JXO188" s="373"/>
      <c r="JXP188" s="374"/>
      <c r="JXQ188" s="374"/>
      <c r="JXR188" s="374"/>
      <c r="JXS188" s="373"/>
      <c r="JXT188" s="374"/>
      <c r="JXU188" s="374"/>
      <c r="JXV188" s="374"/>
      <c r="JXW188" s="374"/>
      <c r="JXX188" s="373"/>
      <c r="JXY188" s="371"/>
      <c r="JXZ188" s="371"/>
      <c r="JYA188" s="371"/>
      <c r="JYB188" s="372"/>
      <c r="JYC188" s="373"/>
      <c r="JYD188" s="373"/>
      <c r="JYE188" s="373"/>
      <c r="JYF188" s="374"/>
      <c r="JYG188" s="374"/>
      <c r="JYH188" s="374"/>
      <c r="JYI188" s="373"/>
      <c r="JYJ188" s="374"/>
      <c r="JYK188" s="374"/>
      <c r="JYL188" s="374"/>
      <c r="JYM188" s="374"/>
      <c r="JYN188" s="373"/>
      <c r="JYO188" s="371"/>
      <c r="JYP188" s="371"/>
      <c r="JYQ188" s="371"/>
      <c r="JYR188" s="372"/>
      <c r="JYS188" s="373"/>
      <c r="JYT188" s="373"/>
      <c r="JYU188" s="373"/>
      <c r="JYV188" s="374"/>
      <c r="JYW188" s="374"/>
      <c r="JYX188" s="374"/>
      <c r="JYY188" s="373"/>
      <c r="JYZ188" s="374"/>
      <c r="JZA188" s="374"/>
      <c r="JZB188" s="374"/>
      <c r="JZC188" s="374"/>
      <c r="JZD188" s="373"/>
      <c r="JZE188" s="371"/>
      <c r="JZF188" s="371"/>
      <c r="JZG188" s="371"/>
      <c r="JZH188" s="372"/>
      <c r="JZI188" s="373"/>
      <c r="JZJ188" s="373"/>
      <c r="JZK188" s="373"/>
      <c r="JZL188" s="374"/>
      <c r="JZM188" s="374"/>
      <c r="JZN188" s="374"/>
      <c r="JZO188" s="373"/>
      <c r="JZP188" s="374"/>
      <c r="JZQ188" s="374"/>
      <c r="JZR188" s="374"/>
      <c r="JZS188" s="374"/>
      <c r="JZT188" s="373"/>
      <c r="JZU188" s="371"/>
      <c r="JZV188" s="371"/>
      <c r="JZW188" s="371"/>
      <c r="JZX188" s="372"/>
      <c r="JZY188" s="373"/>
      <c r="JZZ188" s="373"/>
      <c r="KAA188" s="373"/>
      <c r="KAB188" s="374"/>
      <c r="KAC188" s="374"/>
      <c r="KAD188" s="374"/>
      <c r="KAE188" s="373"/>
      <c r="KAF188" s="374"/>
      <c r="KAG188" s="374"/>
      <c r="KAH188" s="374"/>
      <c r="KAI188" s="374"/>
      <c r="KAJ188" s="373"/>
      <c r="KAK188" s="371"/>
      <c r="KAL188" s="371"/>
      <c r="KAM188" s="371"/>
      <c r="KAN188" s="372"/>
      <c r="KAO188" s="373"/>
      <c r="KAP188" s="373"/>
      <c r="KAQ188" s="373"/>
      <c r="KAR188" s="374"/>
      <c r="KAS188" s="374"/>
      <c r="KAT188" s="374"/>
      <c r="KAU188" s="373"/>
      <c r="KAV188" s="374"/>
      <c r="KAW188" s="374"/>
      <c r="KAX188" s="374"/>
      <c r="KAY188" s="374"/>
      <c r="KAZ188" s="373"/>
      <c r="KBA188" s="371"/>
      <c r="KBB188" s="371"/>
      <c r="KBC188" s="371"/>
      <c r="KBD188" s="372"/>
      <c r="KBE188" s="373"/>
      <c r="KBF188" s="373"/>
      <c r="KBG188" s="373"/>
      <c r="KBH188" s="374"/>
      <c r="KBI188" s="374"/>
      <c r="KBJ188" s="374"/>
      <c r="KBK188" s="373"/>
      <c r="KBL188" s="374"/>
      <c r="KBM188" s="374"/>
      <c r="KBN188" s="374"/>
      <c r="KBO188" s="374"/>
      <c r="KBP188" s="373"/>
      <c r="KBQ188" s="371"/>
      <c r="KBR188" s="371"/>
      <c r="KBS188" s="371"/>
      <c r="KBT188" s="372"/>
      <c r="KBU188" s="373"/>
      <c r="KBV188" s="373"/>
      <c r="KBW188" s="373"/>
      <c r="KBX188" s="374"/>
      <c r="KBY188" s="374"/>
      <c r="KBZ188" s="374"/>
      <c r="KCA188" s="373"/>
      <c r="KCB188" s="374"/>
      <c r="KCC188" s="374"/>
      <c r="KCD188" s="374"/>
      <c r="KCE188" s="374"/>
      <c r="KCF188" s="373"/>
      <c r="KCG188" s="371"/>
      <c r="KCH188" s="371"/>
      <c r="KCI188" s="371"/>
      <c r="KCJ188" s="372"/>
      <c r="KCK188" s="373"/>
      <c r="KCL188" s="373"/>
      <c r="KCM188" s="373"/>
      <c r="KCN188" s="374"/>
      <c r="KCO188" s="374"/>
      <c r="KCP188" s="374"/>
      <c r="KCQ188" s="373"/>
      <c r="KCR188" s="374"/>
      <c r="KCS188" s="374"/>
      <c r="KCT188" s="374"/>
      <c r="KCU188" s="374"/>
      <c r="KCV188" s="373"/>
      <c r="KCW188" s="371"/>
      <c r="KCX188" s="371"/>
      <c r="KCY188" s="371"/>
      <c r="KCZ188" s="372"/>
      <c r="KDA188" s="373"/>
      <c r="KDB188" s="373"/>
      <c r="KDC188" s="373"/>
      <c r="KDD188" s="374"/>
      <c r="KDE188" s="374"/>
      <c r="KDF188" s="374"/>
      <c r="KDG188" s="373"/>
      <c r="KDH188" s="374"/>
      <c r="KDI188" s="374"/>
      <c r="KDJ188" s="374"/>
      <c r="KDK188" s="374"/>
      <c r="KDL188" s="373"/>
      <c r="KDM188" s="371"/>
      <c r="KDN188" s="371"/>
      <c r="KDO188" s="371"/>
      <c r="KDP188" s="372"/>
      <c r="KDQ188" s="373"/>
      <c r="KDR188" s="373"/>
      <c r="KDS188" s="373"/>
      <c r="KDT188" s="374"/>
      <c r="KDU188" s="374"/>
      <c r="KDV188" s="374"/>
      <c r="KDW188" s="373"/>
      <c r="KDX188" s="374"/>
      <c r="KDY188" s="374"/>
      <c r="KDZ188" s="374"/>
      <c r="KEA188" s="374"/>
      <c r="KEB188" s="373"/>
      <c r="KEC188" s="371"/>
      <c r="KED188" s="371"/>
      <c r="KEE188" s="371"/>
      <c r="KEF188" s="372"/>
      <c r="KEG188" s="373"/>
      <c r="KEH188" s="373"/>
      <c r="KEI188" s="373"/>
      <c r="KEJ188" s="374"/>
      <c r="KEK188" s="374"/>
      <c r="KEL188" s="374"/>
      <c r="KEM188" s="373"/>
      <c r="KEN188" s="374"/>
      <c r="KEO188" s="374"/>
      <c r="KEP188" s="374"/>
      <c r="KEQ188" s="374"/>
      <c r="KER188" s="373"/>
      <c r="KES188" s="371"/>
      <c r="KET188" s="371"/>
      <c r="KEU188" s="371"/>
      <c r="KEV188" s="372"/>
      <c r="KEW188" s="373"/>
      <c r="KEX188" s="373"/>
      <c r="KEY188" s="373"/>
      <c r="KEZ188" s="374"/>
      <c r="KFA188" s="374"/>
      <c r="KFB188" s="374"/>
      <c r="KFC188" s="373"/>
      <c r="KFD188" s="374"/>
      <c r="KFE188" s="374"/>
      <c r="KFF188" s="374"/>
      <c r="KFG188" s="374"/>
      <c r="KFH188" s="373"/>
      <c r="KFI188" s="371"/>
      <c r="KFJ188" s="371"/>
      <c r="KFK188" s="371"/>
      <c r="KFL188" s="372"/>
      <c r="KFM188" s="373"/>
      <c r="KFN188" s="373"/>
      <c r="KFO188" s="373"/>
      <c r="KFP188" s="374"/>
      <c r="KFQ188" s="374"/>
      <c r="KFR188" s="374"/>
      <c r="KFS188" s="373"/>
      <c r="KFT188" s="374"/>
      <c r="KFU188" s="374"/>
      <c r="KFV188" s="374"/>
      <c r="KFW188" s="374"/>
      <c r="KFX188" s="373"/>
      <c r="KFY188" s="371"/>
      <c r="KFZ188" s="371"/>
      <c r="KGA188" s="371"/>
      <c r="KGB188" s="372"/>
      <c r="KGC188" s="373"/>
      <c r="KGD188" s="373"/>
      <c r="KGE188" s="373"/>
      <c r="KGF188" s="374"/>
      <c r="KGG188" s="374"/>
      <c r="KGH188" s="374"/>
      <c r="KGI188" s="373"/>
      <c r="KGJ188" s="374"/>
      <c r="KGK188" s="374"/>
      <c r="KGL188" s="374"/>
      <c r="KGM188" s="374"/>
      <c r="KGN188" s="373"/>
      <c r="KGO188" s="371"/>
      <c r="KGP188" s="371"/>
      <c r="KGQ188" s="371"/>
      <c r="KGR188" s="372"/>
      <c r="KGS188" s="373"/>
      <c r="KGT188" s="373"/>
      <c r="KGU188" s="373"/>
      <c r="KGV188" s="374"/>
      <c r="KGW188" s="374"/>
      <c r="KGX188" s="374"/>
      <c r="KGY188" s="373"/>
      <c r="KGZ188" s="374"/>
      <c r="KHA188" s="374"/>
      <c r="KHB188" s="374"/>
      <c r="KHC188" s="374"/>
      <c r="KHD188" s="373"/>
      <c r="KHE188" s="371"/>
      <c r="KHF188" s="371"/>
      <c r="KHG188" s="371"/>
      <c r="KHH188" s="372"/>
      <c r="KHI188" s="373"/>
      <c r="KHJ188" s="373"/>
      <c r="KHK188" s="373"/>
      <c r="KHL188" s="374"/>
      <c r="KHM188" s="374"/>
      <c r="KHN188" s="374"/>
      <c r="KHO188" s="373"/>
      <c r="KHP188" s="374"/>
      <c r="KHQ188" s="374"/>
      <c r="KHR188" s="374"/>
      <c r="KHS188" s="374"/>
      <c r="KHT188" s="373"/>
      <c r="KHU188" s="371"/>
      <c r="KHV188" s="371"/>
      <c r="KHW188" s="371"/>
      <c r="KHX188" s="372"/>
      <c r="KHY188" s="373"/>
      <c r="KHZ188" s="373"/>
      <c r="KIA188" s="373"/>
      <c r="KIB188" s="374"/>
      <c r="KIC188" s="374"/>
      <c r="KID188" s="374"/>
      <c r="KIE188" s="373"/>
      <c r="KIF188" s="374"/>
      <c r="KIG188" s="374"/>
      <c r="KIH188" s="374"/>
      <c r="KII188" s="374"/>
      <c r="KIJ188" s="373"/>
      <c r="KIK188" s="371"/>
      <c r="KIL188" s="371"/>
      <c r="KIM188" s="371"/>
      <c r="KIN188" s="372"/>
      <c r="KIO188" s="373"/>
      <c r="KIP188" s="373"/>
      <c r="KIQ188" s="373"/>
      <c r="KIR188" s="374"/>
      <c r="KIS188" s="374"/>
      <c r="KIT188" s="374"/>
      <c r="KIU188" s="373"/>
      <c r="KIV188" s="374"/>
      <c r="KIW188" s="374"/>
      <c r="KIX188" s="374"/>
      <c r="KIY188" s="374"/>
      <c r="KIZ188" s="373"/>
      <c r="KJA188" s="371"/>
      <c r="KJB188" s="371"/>
      <c r="KJC188" s="371"/>
      <c r="KJD188" s="372"/>
      <c r="KJE188" s="373"/>
      <c r="KJF188" s="373"/>
      <c r="KJG188" s="373"/>
      <c r="KJH188" s="374"/>
      <c r="KJI188" s="374"/>
      <c r="KJJ188" s="374"/>
      <c r="KJK188" s="373"/>
      <c r="KJL188" s="374"/>
      <c r="KJM188" s="374"/>
      <c r="KJN188" s="374"/>
      <c r="KJO188" s="374"/>
      <c r="KJP188" s="373"/>
      <c r="KJQ188" s="371"/>
      <c r="KJR188" s="371"/>
      <c r="KJS188" s="371"/>
      <c r="KJT188" s="372"/>
      <c r="KJU188" s="373"/>
      <c r="KJV188" s="373"/>
      <c r="KJW188" s="373"/>
      <c r="KJX188" s="374"/>
      <c r="KJY188" s="374"/>
      <c r="KJZ188" s="374"/>
      <c r="KKA188" s="373"/>
      <c r="KKB188" s="374"/>
      <c r="KKC188" s="374"/>
      <c r="KKD188" s="374"/>
      <c r="KKE188" s="374"/>
      <c r="KKF188" s="373"/>
      <c r="KKG188" s="371"/>
      <c r="KKH188" s="371"/>
      <c r="KKI188" s="371"/>
      <c r="KKJ188" s="372"/>
      <c r="KKK188" s="373"/>
      <c r="KKL188" s="373"/>
      <c r="KKM188" s="373"/>
      <c r="KKN188" s="374"/>
      <c r="KKO188" s="374"/>
      <c r="KKP188" s="374"/>
      <c r="KKQ188" s="373"/>
      <c r="KKR188" s="374"/>
      <c r="KKS188" s="374"/>
      <c r="KKT188" s="374"/>
      <c r="KKU188" s="374"/>
      <c r="KKV188" s="373"/>
      <c r="KKW188" s="371"/>
      <c r="KKX188" s="371"/>
      <c r="KKY188" s="371"/>
      <c r="KKZ188" s="372"/>
      <c r="KLA188" s="373"/>
      <c r="KLB188" s="373"/>
      <c r="KLC188" s="373"/>
      <c r="KLD188" s="374"/>
      <c r="KLE188" s="374"/>
      <c r="KLF188" s="374"/>
      <c r="KLG188" s="373"/>
      <c r="KLH188" s="374"/>
      <c r="KLI188" s="374"/>
      <c r="KLJ188" s="374"/>
      <c r="KLK188" s="374"/>
      <c r="KLL188" s="373"/>
      <c r="KLM188" s="371"/>
      <c r="KLN188" s="371"/>
      <c r="KLO188" s="371"/>
      <c r="KLP188" s="372"/>
      <c r="KLQ188" s="373"/>
      <c r="KLR188" s="373"/>
      <c r="KLS188" s="373"/>
      <c r="KLT188" s="374"/>
      <c r="KLU188" s="374"/>
      <c r="KLV188" s="374"/>
      <c r="KLW188" s="373"/>
      <c r="KLX188" s="374"/>
      <c r="KLY188" s="374"/>
      <c r="KLZ188" s="374"/>
      <c r="KMA188" s="374"/>
      <c r="KMB188" s="373"/>
      <c r="KMC188" s="371"/>
      <c r="KMD188" s="371"/>
      <c r="KME188" s="371"/>
      <c r="KMF188" s="372"/>
      <c r="KMG188" s="373"/>
      <c r="KMH188" s="373"/>
      <c r="KMI188" s="373"/>
      <c r="KMJ188" s="374"/>
      <c r="KMK188" s="374"/>
      <c r="KML188" s="374"/>
      <c r="KMM188" s="373"/>
      <c r="KMN188" s="374"/>
      <c r="KMO188" s="374"/>
      <c r="KMP188" s="374"/>
      <c r="KMQ188" s="374"/>
      <c r="KMR188" s="373"/>
      <c r="KMS188" s="371"/>
      <c r="KMT188" s="371"/>
      <c r="KMU188" s="371"/>
      <c r="KMV188" s="372"/>
      <c r="KMW188" s="373"/>
      <c r="KMX188" s="373"/>
      <c r="KMY188" s="373"/>
      <c r="KMZ188" s="374"/>
      <c r="KNA188" s="374"/>
      <c r="KNB188" s="374"/>
      <c r="KNC188" s="373"/>
      <c r="KND188" s="374"/>
      <c r="KNE188" s="374"/>
      <c r="KNF188" s="374"/>
      <c r="KNG188" s="374"/>
      <c r="KNH188" s="373"/>
      <c r="KNI188" s="371"/>
      <c r="KNJ188" s="371"/>
      <c r="KNK188" s="371"/>
      <c r="KNL188" s="372"/>
      <c r="KNM188" s="373"/>
      <c r="KNN188" s="373"/>
      <c r="KNO188" s="373"/>
      <c r="KNP188" s="374"/>
      <c r="KNQ188" s="374"/>
      <c r="KNR188" s="374"/>
      <c r="KNS188" s="373"/>
      <c r="KNT188" s="374"/>
      <c r="KNU188" s="374"/>
      <c r="KNV188" s="374"/>
      <c r="KNW188" s="374"/>
      <c r="KNX188" s="373"/>
      <c r="KNY188" s="371"/>
      <c r="KNZ188" s="371"/>
      <c r="KOA188" s="371"/>
      <c r="KOB188" s="372"/>
      <c r="KOC188" s="373"/>
      <c r="KOD188" s="373"/>
      <c r="KOE188" s="373"/>
      <c r="KOF188" s="374"/>
      <c r="KOG188" s="374"/>
      <c r="KOH188" s="374"/>
      <c r="KOI188" s="373"/>
      <c r="KOJ188" s="374"/>
      <c r="KOK188" s="374"/>
      <c r="KOL188" s="374"/>
      <c r="KOM188" s="374"/>
      <c r="KON188" s="373"/>
      <c r="KOO188" s="371"/>
      <c r="KOP188" s="371"/>
      <c r="KOQ188" s="371"/>
      <c r="KOR188" s="372"/>
      <c r="KOS188" s="373"/>
      <c r="KOT188" s="373"/>
      <c r="KOU188" s="373"/>
      <c r="KOV188" s="374"/>
      <c r="KOW188" s="374"/>
      <c r="KOX188" s="374"/>
      <c r="KOY188" s="373"/>
      <c r="KOZ188" s="374"/>
      <c r="KPA188" s="374"/>
      <c r="KPB188" s="374"/>
      <c r="KPC188" s="374"/>
      <c r="KPD188" s="373"/>
      <c r="KPE188" s="371"/>
      <c r="KPF188" s="371"/>
      <c r="KPG188" s="371"/>
      <c r="KPH188" s="372"/>
      <c r="KPI188" s="373"/>
      <c r="KPJ188" s="373"/>
      <c r="KPK188" s="373"/>
      <c r="KPL188" s="374"/>
      <c r="KPM188" s="374"/>
      <c r="KPN188" s="374"/>
      <c r="KPO188" s="373"/>
      <c r="KPP188" s="374"/>
      <c r="KPQ188" s="374"/>
      <c r="KPR188" s="374"/>
      <c r="KPS188" s="374"/>
      <c r="KPT188" s="373"/>
      <c r="KPU188" s="371"/>
      <c r="KPV188" s="371"/>
      <c r="KPW188" s="371"/>
      <c r="KPX188" s="372"/>
      <c r="KPY188" s="373"/>
      <c r="KPZ188" s="373"/>
      <c r="KQA188" s="373"/>
      <c r="KQB188" s="374"/>
      <c r="KQC188" s="374"/>
      <c r="KQD188" s="374"/>
      <c r="KQE188" s="373"/>
      <c r="KQF188" s="374"/>
      <c r="KQG188" s="374"/>
      <c r="KQH188" s="374"/>
      <c r="KQI188" s="374"/>
      <c r="KQJ188" s="373"/>
      <c r="KQK188" s="371"/>
      <c r="KQL188" s="371"/>
      <c r="KQM188" s="371"/>
      <c r="KQN188" s="372"/>
      <c r="KQO188" s="373"/>
      <c r="KQP188" s="373"/>
      <c r="KQQ188" s="373"/>
      <c r="KQR188" s="374"/>
      <c r="KQS188" s="374"/>
      <c r="KQT188" s="374"/>
      <c r="KQU188" s="373"/>
      <c r="KQV188" s="374"/>
      <c r="KQW188" s="374"/>
      <c r="KQX188" s="374"/>
      <c r="KQY188" s="374"/>
      <c r="KQZ188" s="373"/>
      <c r="KRA188" s="371"/>
      <c r="KRB188" s="371"/>
      <c r="KRC188" s="371"/>
      <c r="KRD188" s="372"/>
      <c r="KRE188" s="373"/>
      <c r="KRF188" s="373"/>
      <c r="KRG188" s="373"/>
      <c r="KRH188" s="374"/>
      <c r="KRI188" s="374"/>
      <c r="KRJ188" s="374"/>
      <c r="KRK188" s="373"/>
      <c r="KRL188" s="374"/>
      <c r="KRM188" s="374"/>
      <c r="KRN188" s="374"/>
      <c r="KRO188" s="374"/>
      <c r="KRP188" s="373"/>
      <c r="KRQ188" s="371"/>
      <c r="KRR188" s="371"/>
      <c r="KRS188" s="371"/>
      <c r="KRT188" s="372"/>
      <c r="KRU188" s="373"/>
      <c r="KRV188" s="373"/>
      <c r="KRW188" s="373"/>
      <c r="KRX188" s="374"/>
      <c r="KRY188" s="374"/>
      <c r="KRZ188" s="374"/>
      <c r="KSA188" s="373"/>
      <c r="KSB188" s="374"/>
      <c r="KSC188" s="374"/>
      <c r="KSD188" s="374"/>
      <c r="KSE188" s="374"/>
      <c r="KSF188" s="373"/>
      <c r="KSG188" s="371"/>
      <c r="KSH188" s="371"/>
      <c r="KSI188" s="371"/>
      <c r="KSJ188" s="372"/>
      <c r="KSK188" s="373"/>
      <c r="KSL188" s="373"/>
      <c r="KSM188" s="373"/>
      <c r="KSN188" s="374"/>
      <c r="KSO188" s="374"/>
      <c r="KSP188" s="374"/>
      <c r="KSQ188" s="373"/>
      <c r="KSR188" s="374"/>
      <c r="KSS188" s="374"/>
      <c r="KST188" s="374"/>
      <c r="KSU188" s="374"/>
      <c r="KSV188" s="373"/>
      <c r="KSW188" s="371"/>
      <c r="KSX188" s="371"/>
      <c r="KSY188" s="371"/>
      <c r="KSZ188" s="372"/>
      <c r="KTA188" s="373"/>
      <c r="KTB188" s="373"/>
      <c r="KTC188" s="373"/>
      <c r="KTD188" s="374"/>
      <c r="KTE188" s="374"/>
      <c r="KTF188" s="374"/>
      <c r="KTG188" s="373"/>
      <c r="KTH188" s="374"/>
      <c r="KTI188" s="374"/>
      <c r="KTJ188" s="374"/>
      <c r="KTK188" s="374"/>
      <c r="KTL188" s="373"/>
      <c r="KTM188" s="371"/>
      <c r="KTN188" s="371"/>
      <c r="KTO188" s="371"/>
      <c r="KTP188" s="372"/>
      <c r="KTQ188" s="373"/>
      <c r="KTR188" s="373"/>
      <c r="KTS188" s="373"/>
      <c r="KTT188" s="374"/>
      <c r="KTU188" s="374"/>
      <c r="KTV188" s="374"/>
      <c r="KTW188" s="373"/>
      <c r="KTX188" s="374"/>
      <c r="KTY188" s="374"/>
      <c r="KTZ188" s="374"/>
      <c r="KUA188" s="374"/>
      <c r="KUB188" s="373"/>
      <c r="KUC188" s="371"/>
      <c r="KUD188" s="371"/>
      <c r="KUE188" s="371"/>
      <c r="KUF188" s="372"/>
      <c r="KUG188" s="373"/>
      <c r="KUH188" s="373"/>
      <c r="KUI188" s="373"/>
      <c r="KUJ188" s="374"/>
      <c r="KUK188" s="374"/>
      <c r="KUL188" s="374"/>
      <c r="KUM188" s="373"/>
      <c r="KUN188" s="374"/>
      <c r="KUO188" s="374"/>
      <c r="KUP188" s="374"/>
      <c r="KUQ188" s="374"/>
      <c r="KUR188" s="373"/>
      <c r="KUS188" s="371"/>
      <c r="KUT188" s="371"/>
      <c r="KUU188" s="371"/>
      <c r="KUV188" s="372"/>
      <c r="KUW188" s="373"/>
      <c r="KUX188" s="373"/>
      <c r="KUY188" s="373"/>
      <c r="KUZ188" s="374"/>
      <c r="KVA188" s="374"/>
      <c r="KVB188" s="374"/>
      <c r="KVC188" s="373"/>
      <c r="KVD188" s="374"/>
      <c r="KVE188" s="374"/>
      <c r="KVF188" s="374"/>
      <c r="KVG188" s="374"/>
      <c r="KVH188" s="373"/>
      <c r="KVI188" s="371"/>
      <c r="KVJ188" s="371"/>
      <c r="KVK188" s="371"/>
      <c r="KVL188" s="372"/>
      <c r="KVM188" s="373"/>
      <c r="KVN188" s="373"/>
      <c r="KVO188" s="373"/>
      <c r="KVP188" s="374"/>
      <c r="KVQ188" s="374"/>
      <c r="KVR188" s="374"/>
      <c r="KVS188" s="373"/>
      <c r="KVT188" s="374"/>
      <c r="KVU188" s="374"/>
      <c r="KVV188" s="374"/>
      <c r="KVW188" s="374"/>
      <c r="KVX188" s="373"/>
      <c r="KVY188" s="371"/>
      <c r="KVZ188" s="371"/>
      <c r="KWA188" s="371"/>
      <c r="KWB188" s="372"/>
      <c r="KWC188" s="373"/>
      <c r="KWD188" s="373"/>
      <c r="KWE188" s="373"/>
      <c r="KWF188" s="374"/>
      <c r="KWG188" s="374"/>
      <c r="KWH188" s="374"/>
      <c r="KWI188" s="373"/>
      <c r="KWJ188" s="374"/>
      <c r="KWK188" s="374"/>
      <c r="KWL188" s="374"/>
      <c r="KWM188" s="374"/>
      <c r="KWN188" s="373"/>
      <c r="KWO188" s="371"/>
      <c r="KWP188" s="371"/>
      <c r="KWQ188" s="371"/>
      <c r="KWR188" s="372"/>
      <c r="KWS188" s="373"/>
      <c r="KWT188" s="373"/>
      <c r="KWU188" s="373"/>
      <c r="KWV188" s="374"/>
      <c r="KWW188" s="374"/>
      <c r="KWX188" s="374"/>
      <c r="KWY188" s="373"/>
      <c r="KWZ188" s="374"/>
      <c r="KXA188" s="374"/>
      <c r="KXB188" s="374"/>
      <c r="KXC188" s="374"/>
      <c r="KXD188" s="373"/>
      <c r="KXE188" s="371"/>
      <c r="KXF188" s="371"/>
      <c r="KXG188" s="371"/>
      <c r="KXH188" s="372"/>
      <c r="KXI188" s="373"/>
      <c r="KXJ188" s="373"/>
      <c r="KXK188" s="373"/>
      <c r="KXL188" s="374"/>
      <c r="KXM188" s="374"/>
      <c r="KXN188" s="374"/>
      <c r="KXO188" s="373"/>
      <c r="KXP188" s="374"/>
      <c r="KXQ188" s="374"/>
      <c r="KXR188" s="374"/>
      <c r="KXS188" s="374"/>
      <c r="KXT188" s="373"/>
      <c r="KXU188" s="371"/>
      <c r="KXV188" s="371"/>
      <c r="KXW188" s="371"/>
      <c r="KXX188" s="372"/>
      <c r="KXY188" s="373"/>
      <c r="KXZ188" s="373"/>
      <c r="KYA188" s="373"/>
      <c r="KYB188" s="374"/>
      <c r="KYC188" s="374"/>
      <c r="KYD188" s="374"/>
      <c r="KYE188" s="373"/>
      <c r="KYF188" s="374"/>
      <c r="KYG188" s="374"/>
      <c r="KYH188" s="374"/>
      <c r="KYI188" s="374"/>
      <c r="KYJ188" s="373"/>
      <c r="KYK188" s="371"/>
      <c r="KYL188" s="371"/>
      <c r="KYM188" s="371"/>
      <c r="KYN188" s="372"/>
      <c r="KYO188" s="373"/>
      <c r="KYP188" s="373"/>
      <c r="KYQ188" s="373"/>
      <c r="KYR188" s="374"/>
      <c r="KYS188" s="374"/>
      <c r="KYT188" s="374"/>
      <c r="KYU188" s="373"/>
      <c r="KYV188" s="374"/>
      <c r="KYW188" s="374"/>
      <c r="KYX188" s="374"/>
      <c r="KYY188" s="374"/>
      <c r="KYZ188" s="373"/>
      <c r="KZA188" s="371"/>
      <c r="KZB188" s="371"/>
      <c r="KZC188" s="371"/>
      <c r="KZD188" s="372"/>
      <c r="KZE188" s="373"/>
      <c r="KZF188" s="373"/>
      <c r="KZG188" s="373"/>
      <c r="KZH188" s="374"/>
      <c r="KZI188" s="374"/>
      <c r="KZJ188" s="374"/>
      <c r="KZK188" s="373"/>
      <c r="KZL188" s="374"/>
      <c r="KZM188" s="374"/>
      <c r="KZN188" s="374"/>
      <c r="KZO188" s="374"/>
      <c r="KZP188" s="373"/>
      <c r="KZQ188" s="371"/>
      <c r="KZR188" s="371"/>
      <c r="KZS188" s="371"/>
      <c r="KZT188" s="372"/>
      <c r="KZU188" s="373"/>
      <c r="KZV188" s="373"/>
      <c r="KZW188" s="373"/>
      <c r="KZX188" s="374"/>
      <c r="KZY188" s="374"/>
      <c r="KZZ188" s="374"/>
      <c r="LAA188" s="373"/>
      <c r="LAB188" s="374"/>
      <c r="LAC188" s="374"/>
      <c r="LAD188" s="374"/>
      <c r="LAE188" s="374"/>
      <c r="LAF188" s="373"/>
      <c r="LAG188" s="371"/>
      <c r="LAH188" s="371"/>
      <c r="LAI188" s="371"/>
      <c r="LAJ188" s="372"/>
      <c r="LAK188" s="373"/>
      <c r="LAL188" s="373"/>
      <c r="LAM188" s="373"/>
      <c r="LAN188" s="374"/>
      <c r="LAO188" s="374"/>
      <c r="LAP188" s="374"/>
      <c r="LAQ188" s="373"/>
      <c r="LAR188" s="374"/>
      <c r="LAS188" s="374"/>
      <c r="LAT188" s="374"/>
      <c r="LAU188" s="374"/>
      <c r="LAV188" s="373"/>
      <c r="LAW188" s="371"/>
      <c r="LAX188" s="371"/>
      <c r="LAY188" s="371"/>
      <c r="LAZ188" s="372"/>
      <c r="LBA188" s="373"/>
      <c r="LBB188" s="373"/>
      <c r="LBC188" s="373"/>
      <c r="LBD188" s="374"/>
      <c r="LBE188" s="374"/>
      <c r="LBF188" s="374"/>
      <c r="LBG188" s="373"/>
      <c r="LBH188" s="374"/>
      <c r="LBI188" s="374"/>
      <c r="LBJ188" s="374"/>
      <c r="LBK188" s="374"/>
      <c r="LBL188" s="373"/>
      <c r="LBM188" s="371"/>
      <c r="LBN188" s="371"/>
      <c r="LBO188" s="371"/>
      <c r="LBP188" s="372"/>
      <c r="LBQ188" s="373"/>
      <c r="LBR188" s="373"/>
      <c r="LBS188" s="373"/>
      <c r="LBT188" s="374"/>
      <c r="LBU188" s="374"/>
      <c r="LBV188" s="374"/>
      <c r="LBW188" s="373"/>
      <c r="LBX188" s="374"/>
      <c r="LBY188" s="374"/>
      <c r="LBZ188" s="374"/>
      <c r="LCA188" s="374"/>
      <c r="LCB188" s="373"/>
      <c r="LCC188" s="371"/>
      <c r="LCD188" s="371"/>
      <c r="LCE188" s="371"/>
      <c r="LCF188" s="372"/>
      <c r="LCG188" s="373"/>
      <c r="LCH188" s="373"/>
      <c r="LCI188" s="373"/>
      <c r="LCJ188" s="374"/>
      <c r="LCK188" s="374"/>
      <c r="LCL188" s="374"/>
      <c r="LCM188" s="373"/>
      <c r="LCN188" s="374"/>
      <c r="LCO188" s="374"/>
      <c r="LCP188" s="374"/>
      <c r="LCQ188" s="374"/>
      <c r="LCR188" s="373"/>
      <c r="LCS188" s="371"/>
      <c r="LCT188" s="371"/>
      <c r="LCU188" s="371"/>
      <c r="LCV188" s="372"/>
      <c r="LCW188" s="373"/>
      <c r="LCX188" s="373"/>
      <c r="LCY188" s="373"/>
      <c r="LCZ188" s="374"/>
      <c r="LDA188" s="374"/>
      <c r="LDB188" s="374"/>
      <c r="LDC188" s="373"/>
      <c r="LDD188" s="374"/>
      <c r="LDE188" s="374"/>
      <c r="LDF188" s="374"/>
      <c r="LDG188" s="374"/>
      <c r="LDH188" s="373"/>
      <c r="LDI188" s="371"/>
      <c r="LDJ188" s="371"/>
      <c r="LDK188" s="371"/>
      <c r="LDL188" s="372"/>
      <c r="LDM188" s="373"/>
      <c r="LDN188" s="373"/>
      <c r="LDO188" s="373"/>
      <c r="LDP188" s="374"/>
      <c r="LDQ188" s="374"/>
      <c r="LDR188" s="374"/>
      <c r="LDS188" s="373"/>
      <c r="LDT188" s="374"/>
      <c r="LDU188" s="374"/>
      <c r="LDV188" s="374"/>
      <c r="LDW188" s="374"/>
      <c r="LDX188" s="373"/>
      <c r="LDY188" s="371"/>
      <c r="LDZ188" s="371"/>
      <c r="LEA188" s="371"/>
      <c r="LEB188" s="372"/>
      <c r="LEC188" s="373"/>
      <c r="LED188" s="373"/>
      <c r="LEE188" s="373"/>
      <c r="LEF188" s="374"/>
      <c r="LEG188" s="374"/>
      <c r="LEH188" s="374"/>
      <c r="LEI188" s="373"/>
      <c r="LEJ188" s="374"/>
      <c r="LEK188" s="374"/>
      <c r="LEL188" s="374"/>
      <c r="LEM188" s="374"/>
      <c r="LEN188" s="373"/>
      <c r="LEO188" s="371"/>
      <c r="LEP188" s="371"/>
      <c r="LEQ188" s="371"/>
      <c r="LER188" s="372"/>
      <c r="LES188" s="373"/>
      <c r="LET188" s="373"/>
      <c r="LEU188" s="373"/>
      <c r="LEV188" s="374"/>
      <c r="LEW188" s="374"/>
      <c r="LEX188" s="374"/>
      <c r="LEY188" s="373"/>
      <c r="LEZ188" s="374"/>
      <c r="LFA188" s="374"/>
      <c r="LFB188" s="374"/>
      <c r="LFC188" s="374"/>
      <c r="LFD188" s="373"/>
      <c r="LFE188" s="371"/>
      <c r="LFF188" s="371"/>
      <c r="LFG188" s="371"/>
      <c r="LFH188" s="372"/>
      <c r="LFI188" s="373"/>
      <c r="LFJ188" s="373"/>
      <c r="LFK188" s="373"/>
      <c r="LFL188" s="374"/>
      <c r="LFM188" s="374"/>
      <c r="LFN188" s="374"/>
      <c r="LFO188" s="373"/>
      <c r="LFP188" s="374"/>
      <c r="LFQ188" s="374"/>
      <c r="LFR188" s="374"/>
      <c r="LFS188" s="374"/>
      <c r="LFT188" s="373"/>
      <c r="LFU188" s="371"/>
      <c r="LFV188" s="371"/>
      <c r="LFW188" s="371"/>
      <c r="LFX188" s="372"/>
      <c r="LFY188" s="373"/>
      <c r="LFZ188" s="373"/>
      <c r="LGA188" s="373"/>
      <c r="LGB188" s="374"/>
      <c r="LGC188" s="374"/>
      <c r="LGD188" s="374"/>
      <c r="LGE188" s="373"/>
      <c r="LGF188" s="374"/>
      <c r="LGG188" s="374"/>
      <c r="LGH188" s="374"/>
      <c r="LGI188" s="374"/>
      <c r="LGJ188" s="373"/>
      <c r="LGK188" s="371"/>
      <c r="LGL188" s="371"/>
      <c r="LGM188" s="371"/>
      <c r="LGN188" s="372"/>
      <c r="LGO188" s="373"/>
      <c r="LGP188" s="373"/>
      <c r="LGQ188" s="373"/>
      <c r="LGR188" s="374"/>
      <c r="LGS188" s="374"/>
      <c r="LGT188" s="374"/>
      <c r="LGU188" s="373"/>
      <c r="LGV188" s="374"/>
      <c r="LGW188" s="374"/>
      <c r="LGX188" s="374"/>
      <c r="LGY188" s="374"/>
      <c r="LGZ188" s="373"/>
      <c r="LHA188" s="371"/>
      <c r="LHB188" s="371"/>
      <c r="LHC188" s="371"/>
      <c r="LHD188" s="372"/>
      <c r="LHE188" s="373"/>
      <c r="LHF188" s="373"/>
      <c r="LHG188" s="373"/>
      <c r="LHH188" s="374"/>
      <c r="LHI188" s="374"/>
      <c r="LHJ188" s="374"/>
      <c r="LHK188" s="373"/>
      <c r="LHL188" s="374"/>
      <c r="LHM188" s="374"/>
      <c r="LHN188" s="374"/>
      <c r="LHO188" s="374"/>
      <c r="LHP188" s="373"/>
      <c r="LHQ188" s="371"/>
      <c r="LHR188" s="371"/>
      <c r="LHS188" s="371"/>
      <c r="LHT188" s="372"/>
      <c r="LHU188" s="373"/>
      <c r="LHV188" s="373"/>
      <c r="LHW188" s="373"/>
      <c r="LHX188" s="374"/>
      <c r="LHY188" s="374"/>
      <c r="LHZ188" s="374"/>
      <c r="LIA188" s="373"/>
      <c r="LIB188" s="374"/>
      <c r="LIC188" s="374"/>
      <c r="LID188" s="374"/>
      <c r="LIE188" s="374"/>
      <c r="LIF188" s="373"/>
      <c r="LIG188" s="371"/>
      <c r="LIH188" s="371"/>
      <c r="LII188" s="371"/>
      <c r="LIJ188" s="372"/>
      <c r="LIK188" s="373"/>
      <c r="LIL188" s="373"/>
      <c r="LIM188" s="373"/>
      <c r="LIN188" s="374"/>
      <c r="LIO188" s="374"/>
      <c r="LIP188" s="374"/>
      <c r="LIQ188" s="373"/>
      <c r="LIR188" s="374"/>
      <c r="LIS188" s="374"/>
      <c r="LIT188" s="374"/>
      <c r="LIU188" s="374"/>
      <c r="LIV188" s="373"/>
      <c r="LIW188" s="371"/>
      <c r="LIX188" s="371"/>
      <c r="LIY188" s="371"/>
      <c r="LIZ188" s="372"/>
      <c r="LJA188" s="373"/>
      <c r="LJB188" s="373"/>
      <c r="LJC188" s="373"/>
      <c r="LJD188" s="374"/>
      <c r="LJE188" s="374"/>
      <c r="LJF188" s="374"/>
      <c r="LJG188" s="373"/>
      <c r="LJH188" s="374"/>
      <c r="LJI188" s="374"/>
      <c r="LJJ188" s="374"/>
      <c r="LJK188" s="374"/>
      <c r="LJL188" s="373"/>
      <c r="LJM188" s="371"/>
      <c r="LJN188" s="371"/>
      <c r="LJO188" s="371"/>
      <c r="LJP188" s="372"/>
      <c r="LJQ188" s="373"/>
      <c r="LJR188" s="373"/>
      <c r="LJS188" s="373"/>
      <c r="LJT188" s="374"/>
      <c r="LJU188" s="374"/>
      <c r="LJV188" s="374"/>
      <c r="LJW188" s="373"/>
      <c r="LJX188" s="374"/>
      <c r="LJY188" s="374"/>
      <c r="LJZ188" s="374"/>
      <c r="LKA188" s="374"/>
      <c r="LKB188" s="373"/>
      <c r="LKC188" s="371"/>
      <c r="LKD188" s="371"/>
      <c r="LKE188" s="371"/>
      <c r="LKF188" s="372"/>
      <c r="LKG188" s="373"/>
      <c r="LKH188" s="373"/>
      <c r="LKI188" s="373"/>
      <c r="LKJ188" s="374"/>
      <c r="LKK188" s="374"/>
      <c r="LKL188" s="374"/>
      <c r="LKM188" s="373"/>
      <c r="LKN188" s="374"/>
      <c r="LKO188" s="374"/>
      <c r="LKP188" s="374"/>
      <c r="LKQ188" s="374"/>
      <c r="LKR188" s="373"/>
      <c r="LKS188" s="371"/>
      <c r="LKT188" s="371"/>
      <c r="LKU188" s="371"/>
      <c r="LKV188" s="372"/>
      <c r="LKW188" s="373"/>
      <c r="LKX188" s="373"/>
      <c r="LKY188" s="373"/>
      <c r="LKZ188" s="374"/>
      <c r="LLA188" s="374"/>
      <c r="LLB188" s="374"/>
      <c r="LLC188" s="373"/>
      <c r="LLD188" s="374"/>
      <c r="LLE188" s="374"/>
      <c r="LLF188" s="374"/>
      <c r="LLG188" s="374"/>
      <c r="LLH188" s="373"/>
      <c r="LLI188" s="371"/>
      <c r="LLJ188" s="371"/>
      <c r="LLK188" s="371"/>
      <c r="LLL188" s="372"/>
      <c r="LLM188" s="373"/>
      <c r="LLN188" s="373"/>
      <c r="LLO188" s="373"/>
      <c r="LLP188" s="374"/>
      <c r="LLQ188" s="374"/>
      <c r="LLR188" s="374"/>
      <c r="LLS188" s="373"/>
      <c r="LLT188" s="374"/>
      <c r="LLU188" s="374"/>
      <c r="LLV188" s="374"/>
      <c r="LLW188" s="374"/>
      <c r="LLX188" s="373"/>
      <c r="LLY188" s="371"/>
      <c r="LLZ188" s="371"/>
      <c r="LMA188" s="371"/>
      <c r="LMB188" s="372"/>
      <c r="LMC188" s="373"/>
      <c r="LMD188" s="373"/>
      <c r="LME188" s="373"/>
      <c r="LMF188" s="374"/>
      <c r="LMG188" s="374"/>
      <c r="LMH188" s="374"/>
      <c r="LMI188" s="373"/>
      <c r="LMJ188" s="374"/>
      <c r="LMK188" s="374"/>
      <c r="LML188" s="374"/>
      <c r="LMM188" s="374"/>
      <c r="LMN188" s="373"/>
      <c r="LMO188" s="371"/>
      <c r="LMP188" s="371"/>
      <c r="LMQ188" s="371"/>
      <c r="LMR188" s="372"/>
      <c r="LMS188" s="373"/>
      <c r="LMT188" s="373"/>
      <c r="LMU188" s="373"/>
      <c r="LMV188" s="374"/>
      <c r="LMW188" s="374"/>
      <c r="LMX188" s="374"/>
      <c r="LMY188" s="373"/>
      <c r="LMZ188" s="374"/>
      <c r="LNA188" s="374"/>
      <c r="LNB188" s="374"/>
      <c r="LNC188" s="374"/>
      <c r="LND188" s="373"/>
      <c r="LNE188" s="371"/>
      <c r="LNF188" s="371"/>
      <c r="LNG188" s="371"/>
      <c r="LNH188" s="372"/>
      <c r="LNI188" s="373"/>
      <c r="LNJ188" s="373"/>
      <c r="LNK188" s="373"/>
      <c r="LNL188" s="374"/>
      <c r="LNM188" s="374"/>
      <c r="LNN188" s="374"/>
      <c r="LNO188" s="373"/>
      <c r="LNP188" s="374"/>
      <c r="LNQ188" s="374"/>
      <c r="LNR188" s="374"/>
      <c r="LNS188" s="374"/>
      <c r="LNT188" s="373"/>
      <c r="LNU188" s="371"/>
      <c r="LNV188" s="371"/>
      <c r="LNW188" s="371"/>
      <c r="LNX188" s="372"/>
      <c r="LNY188" s="373"/>
      <c r="LNZ188" s="373"/>
      <c r="LOA188" s="373"/>
      <c r="LOB188" s="374"/>
      <c r="LOC188" s="374"/>
      <c r="LOD188" s="374"/>
      <c r="LOE188" s="373"/>
      <c r="LOF188" s="374"/>
      <c r="LOG188" s="374"/>
      <c r="LOH188" s="374"/>
      <c r="LOI188" s="374"/>
      <c r="LOJ188" s="373"/>
      <c r="LOK188" s="371"/>
      <c r="LOL188" s="371"/>
      <c r="LOM188" s="371"/>
      <c r="LON188" s="372"/>
      <c r="LOO188" s="373"/>
      <c r="LOP188" s="373"/>
      <c r="LOQ188" s="373"/>
      <c r="LOR188" s="374"/>
      <c r="LOS188" s="374"/>
      <c r="LOT188" s="374"/>
      <c r="LOU188" s="373"/>
      <c r="LOV188" s="374"/>
      <c r="LOW188" s="374"/>
      <c r="LOX188" s="374"/>
      <c r="LOY188" s="374"/>
      <c r="LOZ188" s="373"/>
      <c r="LPA188" s="371"/>
      <c r="LPB188" s="371"/>
      <c r="LPC188" s="371"/>
      <c r="LPD188" s="372"/>
      <c r="LPE188" s="373"/>
      <c r="LPF188" s="373"/>
      <c r="LPG188" s="373"/>
      <c r="LPH188" s="374"/>
      <c r="LPI188" s="374"/>
      <c r="LPJ188" s="374"/>
      <c r="LPK188" s="373"/>
      <c r="LPL188" s="374"/>
      <c r="LPM188" s="374"/>
      <c r="LPN188" s="374"/>
      <c r="LPO188" s="374"/>
      <c r="LPP188" s="373"/>
      <c r="LPQ188" s="371"/>
      <c r="LPR188" s="371"/>
      <c r="LPS188" s="371"/>
      <c r="LPT188" s="372"/>
      <c r="LPU188" s="373"/>
      <c r="LPV188" s="373"/>
      <c r="LPW188" s="373"/>
      <c r="LPX188" s="374"/>
      <c r="LPY188" s="374"/>
      <c r="LPZ188" s="374"/>
      <c r="LQA188" s="373"/>
      <c r="LQB188" s="374"/>
      <c r="LQC188" s="374"/>
      <c r="LQD188" s="374"/>
      <c r="LQE188" s="374"/>
      <c r="LQF188" s="373"/>
      <c r="LQG188" s="371"/>
      <c r="LQH188" s="371"/>
      <c r="LQI188" s="371"/>
      <c r="LQJ188" s="372"/>
      <c r="LQK188" s="373"/>
      <c r="LQL188" s="373"/>
      <c r="LQM188" s="373"/>
      <c r="LQN188" s="374"/>
      <c r="LQO188" s="374"/>
      <c r="LQP188" s="374"/>
      <c r="LQQ188" s="373"/>
      <c r="LQR188" s="374"/>
      <c r="LQS188" s="374"/>
      <c r="LQT188" s="374"/>
      <c r="LQU188" s="374"/>
      <c r="LQV188" s="373"/>
      <c r="LQW188" s="371"/>
      <c r="LQX188" s="371"/>
      <c r="LQY188" s="371"/>
      <c r="LQZ188" s="372"/>
      <c r="LRA188" s="373"/>
      <c r="LRB188" s="373"/>
      <c r="LRC188" s="373"/>
      <c r="LRD188" s="374"/>
      <c r="LRE188" s="374"/>
      <c r="LRF188" s="374"/>
      <c r="LRG188" s="373"/>
      <c r="LRH188" s="374"/>
      <c r="LRI188" s="374"/>
      <c r="LRJ188" s="374"/>
      <c r="LRK188" s="374"/>
      <c r="LRL188" s="373"/>
      <c r="LRM188" s="371"/>
      <c r="LRN188" s="371"/>
      <c r="LRO188" s="371"/>
      <c r="LRP188" s="372"/>
      <c r="LRQ188" s="373"/>
      <c r="LRR188" s="373"/>
      <c r="LRS188" s="373"/>
      <c r="LRT188" s="374"/>
      <c r="LRU188" s="374"/>
      <c r="LRV188" s="374"/>
      <c r="LRW188" s="373"/>
      <c r="LRX188" s="374"/>
      <c r="LRY188" s="374"/>
      <c r="LRZ188" s="374"/>
      <c r="LSA188" s="374"/>
      <c r="LSB188" s="373"/>
      <c r="LSC188" s="371"/>
      <c r="LSD188" s="371"/>
      <c r="LSE188" s="371"/>
      <c r="LSF188" s="372"/>
      <c r="LSG188" s="373"/>
      <c r="LSH188" s="373"/>
      <c r="LSI188" s="373"/>
      <c r="LSJ188" s="374"/>
      <c r="LSK188" s="374"/>
      <c r="LSL188" s="374"/>
      <c r="LSM188" s="373"/>
      <c r="LSN188" s="374"/>
      <c r="LSO188" s="374"/>
      <c r="LSP188" s="374"/>
      <c r="LSQ188" s="374"/>
      <c r="LSR188" s="373"/>
      <c r="LSS188" s="371"/>
      <c r="LST188" s="371"/>
      <c r="LSU188" s="371"/>
      <c r="LSV188" s="372"/>
      <c r="LSW188" s="373"/>
      <c r="LSX188" s="373"/>
      <c r="LSY188" s="373"/>
      <c r="LSZ188" s="374"/>
      <c r="LTA188" s="374"/>
      <c r="LTB188" s="374"/>
      <c r="LTC188" s="373"/>
      <c r="LTD188" s="374"/>
      <c r="LTE188" s="374"/>
      <c r="LTF188" s="374"/>
      <c r="LTG188" s="374"/>
      <c r="LTH188" s="373"/>
      <c r="LTI188" s="371"/>
      <c r="LTJ188" s="371"/>
      <c r="LTK188" s="371"/>
      <c r="LTL188" s="372"/>
      <c r="LTM188" s="373"/>
      <c r="LTN188" s="373"/>
      <c r="LTO188" s="373"/>
      <c r="LTP188" s="374"/>
      <c r="LTQ188" s="374"/>
      <c r="LTR188" s="374"/>
      <c r="LTS188" s="373"/>
      <c r="LTT188" s="374"/>
      <c r="LTU188" s="374"/>
      <c r="LTV188" s="374"/>
      <c r="LTW188" s="374"/>
      <c r="LTX188" s="373"/>
      <c r="LTY188" s="371"/>
      <c r="LTZ188" s="371"/>
      <c r="LUA188" s="371"/>
      <c r="LUB188" s="372"/>
      <c r="LUC188" s="373"/>
      <c r="LUD188" s="373"/>
      <c r="LUE188" s="373"/>
      <c r="LUF188" s="374"/>
      <c r="LUG188" s="374"/>
      <c r="LUH188" s="374"/>
      <c r="LUI188" s="373"/>
      <c r="LUJ188" s="374"/>
      <c r="LUK188" s="374"/>
      <c r="LUL188" s="374"/>
      <c r="LUM188" s="374"/>
      <c r="LUN188" s="373"/>
      <c r="LUO188" s="371"/>
      <c r="LUP188" s="371"/>
      <c r="LUQ188" s="371"/>
      <c r="LUR188" s="372"/>
      <c r="LUS188" s="373"/>
      <c r="LUT188" s="373"/>
      <c r="LUU188" s="373"/>
      <c r="LUV188" s="374"/>
      <c r="LUW188" s="374"/>
      <c r="LUX188" s="374"/>
      <c r="LUY188" s="373"/>
      <c r="LUZ188" s="374"/>
      <c r="LVA188" s="374"/>
      <c r="LVB188" s="374"/>
      <c r="LVC188" s="374"/>
      <c r="LVD188" s="373"/>
      <c r="LVE188" s="371"/>
      <c r="LVF188" s="371"/>
      <c r="LVG188" s="371"/>
      <c r="LVH188" s="372"/>
      <c r="LVI188" s="373"/>
      <c r="LVJ188" s="373"/>
      <c r="LVK188" s="373"/>
      <c r="LVL188" s="374"/>
      <c r="LVM188" s="374"/>
      <c r="LVN188" s="374"/>
      <c r="LVO188" s="373"/>
      <c r="LVP188" s="374"/>
      <c r="LVQ188" s="374"/>
      <c r="LVR188" s="374"/>
      <c r="LVS188" s="374"/>
      <c r="LVT188" s="373"/>
      <c r="LVU188" s="371"/>
      <c r="LVV188" s="371"/>
      <c r="LVW188" s="371"/>
      <c r="LVX188" s="372"/>
      <c r="LVY188" s="373"/>
      <c r="LVZ188" s="373"/>
      <c r="LWA188" s="373"/>
      <c r="LWB188" s="374"/>
      <c r="LWC188" s="374"/>
      <c r="LWD188" s="374"/>
      <c r="LWE188" s="373"/>
      <c r="LWF188" s="374"/>
      <c r="LWG188" s="374"/>
      <c r="LWH188" s="374"/>
      <c r="LWI188" s="374"/>
      <c r="LWJ188" s="373"/>
      <c r="LWK188" s="371"/>
      <c r="LWL188" s="371"/>
      <c r="LWM188" s="371"/>
      <c r="LWN188" s="372"/>
      <c r="LWO188" s="373"/>
      <c r="LWP188" s="373"/>
      <c r="LWQ188" s="373"/>
      <c r="LWR188" s="374"/>
      <c r="LWS188" s="374"/>
      <c r="LWT188" s="374"/>
      <c r="LWU188" s="373"/>
      <c r="LWV188" s="374"/>
      <c r="LWW188" s="374"/>
      <c r="LWX188" s="374"/>
      <c r="LWY188" s="374"/>
      <c r="LWZ188" s="373"/>
      <c r="LXA188" s="371"/>
      <c r="LXB188" s="371"/>
      <c r="LXC188" s="371"/>
      <c r="LXD188" s="372"/>
      <c r="LXE188" s="373"/>
      <c r="LXF188" s="373"/>
      <c r="LXG188" s="373"/>
      <c r="LXH188" s="374"/>
      <c r="LXI188" s="374"/>
      <c r="LXJ188" s="374"/>
      <c r="LXK188" s="373"/>
      <c r="LXL188" s="374"/>
      <c r="LXM188" s="374"/>
      <c r="LXN188" s="374"/>
      <c r="LXO188" s="374"/>
      <c r="LXP188" s="373"/>
      <c r="LXQ188" s="371"/>
      <c r="LXR188" s="371"/>
      <c r="LXS188" s="371"/>
      <c r="LXT188" s="372"/>
      <c r="LXU188" s="373"/>
      <c r="LXV188" s="373"/>
      <c r="LXW188" s="373"/>
      <c r="LXX188" s="374"/>
      <c r="LXY188" s="374"/>
      <c r="LXZ188" s="374"/>
      <c r="LYA188" s="373"/>
      <c r="LYB188" s="374"/>
      <c r="LYC188" s="374"/>
      <c r="LYD188" s="374"/>
      <c r="LYE188" s="374"/>
      <c r="LYF188" s="373"/>
      <c r="LYG188" s="371"/>
      <c r="LYH188" s="371"/>
      <c r="LYI188" s="371"/>
      <c r="LYJ188" s="372"/>
      <c r="LYK188" s="373"/>
      <c r="LYL188" s="373"/>
      <c r="LYM188" s="373"/>
      <c r="LYN188" s="374"/>
      <c r="LYO188" s="374"/>
      <c r="LYP188" s="374"/>
      <c r="LYQ188" s="373"/>
      <c r="LYR188" s="374"/>
      <c r="LYS188" s="374"/>
      <c r="LYT188" s="374"/>
      <c r="LYU188" s="374"/>
      <c r="LYV188" s="373"/>
      <c r="LYW188" s="371"/>
      <c r="LYX188" s="371"/>
      <c r="LYY188" s="371"/>
      <c r="LYZ188" s="372"/>
      <c r="LZA188" s="373"/>
      <c r="LZB188" s="373"/>
      <c r="LZC188" s="373"/>
      <c r="LZD188" s="374"/>
      <c r="LZE188" s="374"/>
      <c r="LZF188" s="374"/>
      <c r="LZG188" s="373"/>
      <c r="LZH188" s="374"/>
      <c r="LZI188" s="374"/>
      <c r="LZJ188" s="374"/>
      <c r="LZK188" s="374"/>
      <c r="LZL188" s="373"/>
      <c r="LZM188" s="371"/>
      <c r="LZN188" s="371"/>
      <c r="LZO188" s="371"/>
      <c r="LZP188" s="372"/>
      <c r="LZQ188" s="373"/>
      <c r="LZR188" s="373"/>
      <c r="LZS188" s="373"/>
      <c r="LZT188" s="374"/>
      <c r="LZU188" s="374"/>
      <c r="LZV188" s="374"/>
      <c r="LZW188" s="373"/>
      <c r="LZX188" s="374"/>
      <c r="LZY188" s="374"/>
      <c r="LZZ188" s="374"/>
      <c r="MAA188" s="374"/>
      <c r="MAB188" s="373"/>
      <c r="MAC188" s="371"/>
      <c r="MAD188" s="371"/>
      <c r="MAE188" s="371"/>
      <c r="MAF188" s="372"/>
      <c r="MAG188" s="373"/>
      <c r="MAH188" s="373"/>
      <c r="MAI188" s="373"/>
      <c r="MAJ188" s="374"/>
      <c r="MAK188" s="374"/>
      <c r="MAL188" s="374"/>
      <c r="MAM188" s="373"/>
      <c r="MAN188" s="374"/>
      <c r="MAO188" s="374"/>
      <c r="MAP188" s="374"/>
      <c r="MAQ188" s="374"/>
      <c r="MAR188" s="373"/>
      <c r="MAS188" s="371"/>
      <c r="MAT188" s="371"/>
      <c r="MAU188" s="371"/>
      <c r="MAV188" s="372"/>
      <c r="MAW188" s="373"/>
      <c r="MAX188" s="373"/>
      <c r="MAY188" s="373"/>
      <c r="MAZ188" s="374"/>
      <c r="MBA188" s="374"/>
      <c r="MBB188" s="374"/>
      <c r="MBC188" s="373"/>
      <c r="MBD188" s="374"/>
      <c r="MBE188" s="374"/>
      <c r="MBF188" s="374"/>
      <c r="MBG188" s="374"/>
      <c r="MBH188" s="373"/>
      <c r="MBI188" s="371"/>
      <c r="MBJ188" s="371"/>
      <c r="MBK188" s="371"/>
      <c r="MBL188" s="372"/>
      <c r="MBM188" s="373"/>
      <c r="MBN188" s="373"/>
      <c r="MBO188" s="373"/>
      <c r="MBP188" s="374"/>
      <c r="MBQ188" s="374"/>
      <c r="MBR188" s="374"/>
      <c r="MBS188" s="373"/>
      <c r="MBT188" s="374"/>
      <c r="MBU188" s="374"/>
      <c r="MBV188" s="374"/>
      <c r="MBW188" s="374"/>
      <c r="MBX188" s="373"/>
      <c r="MBY188" s="371"/>
      <c r="MBZ188" s="371"/>
      <c r="MCA188" s="371"/>
      <c r="MCB188" s="372"/>
      <c r="MCC188" s="373"/>
      <c r="MCD188" s="373"/>
      <c r="MCE188" s="373"/>
      <c r="MCF188" s="374"/>
      <c r="MCG188" s="374"/>
      <c r="MCH188" s="374"/>
      <c r="MCI188" s="373"/>
      <c r="MCJ188" s="374"/>
      <c r="MCK188" s="374"/>
      <c r="MCL188" s="374"/>
      <c r="MCM188" s="374"/>
      <c r="MCN188" s="373"/>
      <c r="MCO188" s="371"/>
      <c r="MCP188" s="371"/>
      <c r="MCQ188" s="371"/>
      <c r="MCR188" s="372"/>
      <c r="MCS188" s="373"/>
      <c r="MCT188" s="373"/>
      <c r="MCU188" s="373"/>
      <c r="MCV188" s="374"/>
      <c r="MCW188" s="374"/>
      <c r="MCX188" s="374"/>
      <c r="MCY188" s="373"/>
      <c r="MCZ188" s="374"/>
      <c r="MDA188" s="374"/>
      <c r="MDB188" s="374"/>
      <c r="MDC188" s="374"/>
      <c r="MDD188" s="373"/>
      <c r="MDE188" s="371"/>
      <c r="MDF188" s="371"/>
      <c r="MDG188" s="371"/>
      <c r="MDH188" s="372"/>
      <c r="MDI188" s="373"/>
      <c r="MDJ188" s="373"/>
      <c r="MDK188" s="373"/>
      <c r="MDL188" s="374"/>
      <c r="MDM188" s="374"/>
      <c r="MDN188" s="374"/>
      <c r="MDO188" s="373"/>
      <c r="MDP188" s="374"/>
      <c r="MDQ188" s="374"/>
      <c r="MDR188" s="374"/>
      <c r="MDS188" s="374"/>
      <c r="MDT188" s="373"/>
      <c r="MDU188" s="371"/>
      <c r="MDV188" s="371"/>
      <c r="MDW188" s="371"/>
      <c r="MDX188" s="372"/>
      <c r="MDY188" s="373"/>
      <c r="MDZ188" s="373"/>
      <c r="MEA188" s="373"/>
      <c r="MEB188" s="374"/>
      <c r="MEC188" s="374"/>
      <c r="MED188" s="374"/>
      <c r="MEE188" s="373"/>
      <c r="MEF188" s="374"/>
      <c r="MEG188" s="374"/>
      <c r="MEH188" s="374"/>
      <c r="MEI188" s="374"/>
      <c r="MEJ188" s="373"/>
      <c r="MEK188" s="371"/>
      <c r="MEL188" s="371"/>
      <c r="MEM188" s="371"/>
      <c r="MEN188" s="372"/>
      <c r="MEO188" s="373"/>
      <c r="MEP188" s="373"/>
      <c r="MEQ188" s="373"/>
      <c r="MER188" s="374"/>
      <c r="MES188" s="374"/>
      <c r="MET188" s="374"/>
      <c r="MEU188" s="373"/>
      <c r="MEV188" s="374"/>
      <c r="MEW188" s="374"/>
      <c r="MEX188" s="374"/>
      <c r="MEY188" s="374"/>
      <c r="MEZ188" s="373"/>
      <c r="MFA188" s="371"/>
      <c r="MFB188" s="371"/>
      <c r="MFC188" s="371"/>
      <c r="MFD188" s="372"/>
      <c r="MFE188" s="373"/>
      <c r="MFF188" s="373"/>
      <c r="MFG188" s="373"/>
      <c r="MFH188" s="374"/>
      <c r="MFI188" s="374"/>
      <c r="MFJ188" s="374"/>
      <c r="MFK188" s="373"/>
      <c r="MFL188" s="374"/>
      <c r="MFM188" s="374"/>
      <c r="MFN188" s="374"/>
      <c r="MFO188" s="374"/>
      <c r="MFP188" s="373"/>
      <c r="MFQ188" s="371"/>
      <c r="MFR188" s="371"/>
      <c r="MFS188" s="371"/>
      <c r="MFT188" s="372"/>
      <c r="MFU188" s="373"/>
      <c r="MFV188" s="373"/>
      <c r="MFW188" s="373"/>
      <c r="MFX188" s="374"/>
      <c r="MFY188" s="374"/>
      <c r="MFZ188" s="374"/>
      <c r="MGA188" s="373"/>
      <c r="MGB188" s="374"/>
      <c r="MGC188" s="374"/>
      <c r="MGD188" s="374"/>
      <c r="MGE188" s="374"/>
      <c r="MGF188" s="373"/>
      <c r="MGG188" s="371"/>
      <c r="MGH188" s="371"/>
      <c r="MGI188" s="371"/>
      <c r="MGJ188" s="372"/>
      <c r="MGK188" s="373"/>
      <c r="MGL188" s="373"/>
      <c r="MGM188" s="373"/>
      <c r="MGN188" s="374"/>
      <c r="MGO188" s="374"/>
      <c r="MGP188" s="374"/>
      <c r="MGQ188" s="373"/>
      <c r="MGR188" s="374"/>
      <c r="MGS188" s="374"/>
      <c r="MGT188" s="374"/>
      <c r="MGU188" s="374"/>
      <c r="MGV188" s="373"/>
      <c r="MGW188" s="371"/>
      <c r="MGX188" s="371"/>
      <c r="MGY188" s="371"/>
      <c r="MGZ188" s="372"/>
      <c r="MHA188" s="373"/>
      <c r="MHB188" s="373"/>
      <c r="MHC188" s="373"/>
      <c r="MHD188" s="374"/>
      <c r="MHE188" s="374"/>
      <c r="MHF188" s="374"/>
      <c r="MHG188" s="373"/>
      <c r="MHH188" s="374"/>
      <c r="MHI188" s="374"/>
      <c r="MHJ188" s="374"/>
      <c r="MHK188" s="374"/>
      <c r="MHL188" s="373"/>
      <c r="MHM188" s="371"/>
      <c r="MHN188" s="371"/>
      <c r="MHO188" s="371"/>
      <c r="MHP188" s="372"/>
      <c r="MHQ188" s="373"/>
      <c r="MHR188" s="373"/>
      <c r="MHS188" s="373"/>
      <c r="MHT188" s="374"/>
      <c r="MHU188" s="374"/>
      <c r="MHV188" s="374"/>
      <c r="MHW188" s="373"/>
      <c r="MHX188" s="374"/>
      <c r="MHY188" s="374"/>
      <c r="MHZ188" s="374"/>
      <c r="MIA188" s="374"/>
      <c r="MIB188" s="373"/>
      <c r="MIC188" s="371"/>
      <c r="MID188" s="371"/>
      <c r="MIE188" s="371"/>
      <c r="MIF188" s="372"/>
      <c r="MIG188" s="373"/>
      <c r="MIH188" s="373"/>
      <c r="MII188" s="373"/>
      <c r="MIJ188" s="374"/>
      <c r="MIK188" s="374"/>
      <c r="MIL188" s="374"/>
      <c r="MIM188" s="373"/>
      <c r="MIN188" s="374"/>
      <c r="MIO188" s="374"/>
      <c r="MIP188" s="374"/>
      <c r="MIQ188" s="374"/>
      <c r="MIR188" s="373"/>
      <c r="MIS188" s="371"/>
      <c r="MIT188" s="371"/>
      <c r="MIU188" s="371"/>
      <c r="MIV188" s="372"/>
      <c r="MIW188" s="373"/>
      <c r="MIX188" s="373"/>
      <c r="MIY188" s="373"/>
      <c r="MIZ188" s="374"/>
      <c r="MJA188" s="374"/>
      <c r="MJB188" s="374"/>
      <c r="MJC188" s="373"/>
      <c r="MJD188" s="374"/>
      <c r="MJE188" s="374"/>
      <c r="MJF188" s="374"/>
      <c r="MJG188" s="374"/>
      <c r="MJH188" s="373"/>
      <c r="MJI188" s="371"/>
      <c r="MJJ188" s="371"/>
      <c r="MJK188" s="371"/>
      <c r="MJL188" s="372"/>
      <c r="MJM188" s="373"/>
      <c r="MJN188" s="373"/>
      <c r="MJO188" s="373"/>
      <c r="MJP188" s="374"/>
      <c r="MJQ188" s="374"/>
      <c r="MJR188" s="374"/>
      <c r="MJS188" s="373"/>
      <c r="MJT188" s="374"/>
      <c r="MJU188" s="374"/>
      <c r="MJV188" s="374"/>
      <c r="MJW188" s="374"/>
      <c r="MJX188" s="373"/>
      <c r="MJY188" s="371"/>
      <c r="MJZ188" s="371"/>
      <c r="MKA188" s="371"/>
      <c r="MKB188" s="372"/>
      <c r="MKC188" s="373"/>
      <c r="MKD188" s="373"/>
      <c r="MKE188" s="373"/>
      <c r="MKF188" s="374"/>
      <c r="MKG188" s="374"/>
      <c r="MKH188" s="374"/>
      <c r="MKI188" s="373"/>
      <c r="MKJ188" s="374"/>
      <c r="MKK188" s="374"/>
      <c r="MKL188" s="374"/>
      <c r="MKM188" s="374"/>
      <c r="MKN188" s="373"/>
      <c r="MKO188" s="371"/>
      <c r="MKP188" s="371"/>
      <c r="MKQ188" s="371"/>
      <c r="MKR188" s="372"/>
      <c r="MKS188" s="373"/>
      <c r="MKT188" s="373"/>
      <c r="MKU188" s="373"/>
      <c r="MKV188" s="374"/>
      <c r="MKW188" s="374"/>
      <c r="MKX188" s="374"/>
      <c r="MKY188" s="373"/>
      <c r="MKZ188" s="374"/>
      <c r="MLA188" s="374"/>
      <c r="MLB188" s="374"/>
      <c r="MLC188" s="374"/>
      <c r="MLD188" s="373"/>
      <c r="MLE188" s="371"/>
      <c r="MLF188" s="371"/>
      <c r="MLG188" s="371"/>
      <c r="MLH188" s="372"/>
      <c r="MLI188" s="373"/>
      <c r="MLJ188" s="373"/>
      <c r="MLK188" s="373"/>
      <c r="MLL188" s="374"/>
      <c r="MLM188" s="374"/>
      <c r="MLN188" s="374"/>
      <c r="MLO188" s="373"/>
      <c r="MLP188" s="374"/>
      <c r="MLQ188" s="374"/>
      <c r="MLR188" s="374"/>
      <c r="MLS188" s="374"/>
      <c r="MLT188" s="373"/>
      <c r="MLU188" s="371"/>
      <c r="MLV188" s="371"/>
      <c r="MLW188" s="371"/>
      <c r="MLX188" s="372"/>
      <c r="MLY188" s="373"/>
      <c r="MLZ188" s="373"/>
      <c r="MMA188" s="373"/>
      <c r="MMB188" s="374"/>
      <c r="MMC188" s="374"/>
      <c r="MMD188" s="374"/>
      <c r="MME188" s="373"/>
      <c r="MMF188" s="374"/>
      <c r="MMG188" s="374"/>
      <c r="MMH188" s="374"/>
      <c r="MMI188" s="374"/>
      <c r="MMJ188" s="373"/>
      <c r="MMK188" s="371"/>
      <c r="MML188" s="371"/>
      <c r="MMM188" s="371"/>
      <c r="MMN188" s="372"/>
      <c r="MMO188" s="373"/>
      <c r="MMP188" s="373"/>
      <c r="MMQ188" s="373"/>
      <c r="MMR188" s="374"/>
      <c r="MMS188" s="374"/>
      <c r="MMT188" s="374"/>
      <c r="MMU188" s="373"/>
      <c r="MMV188" s="374"/>
      <c r="MMW188" s="374"/>
      <c r="MMX188" s="374"/>
      <c r="MMY188" s="374"/>
      <c r="MMZ188" s="373"/>
      <c r="MNA188" s="371"/>
      <c r="MNB188" s="371"/>
      <c r="MNC188" s="371"/>
      <c r="MND188" s="372"/>
      <c r="MNE188" s="373"/>
      <c r="MNF188" s="373"/>
      <c r="MNG188" s="373"/>
      <c r="MNH188" s="374"/>
      <c r="MNI188" s="374"/>
      <c r="MNJ188" s="374"/>
      <c r="MNK188" s="373"/>
      <c r="MNL188" s="374"/>
      <c r="MNM188" s="374"/>
      <c r="MNN188" s="374"/>
      <c r="MNO188" s="374"/>
      <c r="MNP188" s="373"/>
      <c r="MNQ188" s="371"/>
      <c r="MNR188" s="371"/>
      <c r="MNS188" s="371"/>
      <c r="MNT188" s="372"/>
      <c r="MNU188" s="373"/>
      <c r="MNV188" s="373"/>
      <c r="MNW188" s="373"/>
      <c r="MNX188" s="374"/>
      <c r="MNY188" s="374"/>
      <c r="MNZ188" s="374"/>
      <c r="MOA188" s="373"/>
      <c r="MOB188" s="374"/>
      <c r="MOC188" s="374"/>
      <c r="MOD188" s="374"/>
      <c r="MOE188" s="374"/>
      <c r="MOF188" s="373"/>
      <c r="MOG188" s="371"/>
      <c r="MOH188" s="371"/>
      <c r="MOI188" s="371"/>
      <c r="MOJ188" s="372"/>
      <c r="MOK188" s="373"/>
      <c r="MOL188" s="373"/>
      <c r="MOM188" s="373"/>
      <c r="MON188" s="374"/>
      <c r="MOO188" s="374"/>
      <c r="MOP188" s="374"/>
      <c r="MOQ188" s="373"/>
      <c r="MOR188" s="374"/>
      <c r="MOS188" s="374"/>
      <c r="MOT188" s="374"/>
      <c r="MOU188" s="374"/>
      <c r="MOV188" s="373"/>
      <c r="MOW188" s="371"/>
      <c r="MOX188" s="371"/>
      <c r="MOY188" s="371"/>
      <c r="MOZ188" s="372"/>
      <c r="MPA188" s="373"/>
      <c r="MPB188" s="373"/>
      <c r="MPC188" s="373"/>
      <c r="MPD188" s="374"/>
      <c r="MPE188" s="374"/>
      <c r="MPF188" s="374"/>
      <c r="MPG188" s="373"/>
      <c r="MPH188" s="374"/>
      <c r="MPI188" s="374"/>
      <c r="MPJ188" s="374"/>
      <c r="MPK188" s="374"/>
      <c r="MPL188" s="373"/>
      <c r="MPM188" s="371"/>
      <c r="MPN188" s="371"/>
      <c r="MPO188" s="371"/>
      <c r="MPP188" s="372"/>
      <c r="MPQ188" s="373"/>
      <c r="MPR188" s="373"/>
      <c r="MPS188" s="373"/>
      <c r="MPT188" s="374"/>
      <c r="MPU188" s="374"/>
      <c r="MPV188" s="374"/>
      <c r="MPW188" s="373"/>
      <c r="MPX188" s="374"/>
      <c r="MPY188" s="374"/>
      <c r="MPZ188" s="374"/>
      <c r="MQA188" s="374"/>
      <c r="MQB188" s="373"/>
      <c r="MQC188" s="371"/>
      <c r="MQD188" s="371"/>
      <c r="MQE188" s="371"/>
      <c r="MQF188" s="372"/>
      <c r="MQG188" s="373"/>
      <c r="MQH188" s="373"/>
      <c r="MQI188" s="373"/>
      <c r="MQJ188" s="374"/>
      <c r="MQK188" s="374"/>
      <c r="MQL188" s="374"/>
      <c r="MQM188" s="373"/>
      <c r="MQN188" s="374"/>
      <c r="MQO188" s="374"/>
      <c r="MQP188" s="374"/>
      <c r="MQQ188" s="374"/>
      <c r="MQR188" s="373"/>
      <c r="MQS188" s="371"/>
      <c r="MQT188" s="371"/>
      <c r="MQU188" s="371"/>
      <c r="MQV188" s="372"/>
      <c r="MQW188" s="373"/>
      <c r="MQX188" s="373"/>
      <c r="MQY188" s="373"/>
      <c r="MQZ188" s="374"/>
      <c r="MRA188" s="374"/>
      <c r="MRB188" s="374"/>
      <c r="MRC188" s="373"/>
      <c r="MRD188" s="374"/>
      <c r="MRE188" s="374"/>
      <c r="MRF188" s="374"/>
      <c r="MRG188" s="374"/>
      <c r="MRH188" s="373"/>
      <c r="MRI188" s="371"/>
      <c r="MRJ188" s="371"/>
      <c r="MRK188" s="371"/>
      <c r="MRL188" s="372"/>
      <c r="MRM188" s="373"/>
      <c r="MRN188" s="373"/>
      <c r="MRO188" s="373"/>
      <c r="MRP188" s="374"/>
      <c r="MRQ188" s="374"/>
      <c r="MRR188" s="374"/>
      <c r="MRS188" s="373"/>
      <c r="MRT188" s="374"/>
      <c r="MRU188" s="374"/>
      <c r="MRV188" s="374"/>
      <c r="MRW188" s="374"/>
      <c r="MRX188" s="373"/>
      <c r="MRY188" s="371"/>
      <c r="MRZ188" s="371"/>
      <c r="MSA188" s="371"/>
      <c r="MSB188" s="372"/>
      <c r="MSC188" s="373"/>
      <c r="MSD188" s="373"/>
      <c r="MSE188" s="373"/>
      <c r="MSF188" s="374"/>
      <c r="MSG188" s="374"/>
      <c r="MSH188" s="374"/>
      <c r="MSI188" s="373"/>
      <c r="MSJ188" s="374"/>
      <c r="MSK188" s="374"/>
      <c r="MSL188" s="374"/>
      <c r="MSM188" s="374"/>
      <c r="MSN188" s="373"/>
      <c r="MSO188" s="371"/>
      <c r="MSP188" s="371"/>
      <c r="MSQ188" s="371"/>
      <c r="MSR188" s="372"/>
      <c r="MSS188" s="373"/>
      <c r="MST188" s="373"/>
      <c r="MSU188" s="373"/>
      <c r="MSV188" s="374"/>
      <c r="MSW188" s="374"/>
      <c r="MSX188" s="374"/>
      <c r="MSY188" s="373"/>
      <c r="MSZ188" s="374"/>
      <c r="MTA188" s="374"/>
      <c r="MTB188" s="374"/>
      <c r="MTC188" s="374"/>
      <c r="MTD188" s="373"/>
      <c r="MTE188" s="371"/>
      <c r="MTF188" s="371"/>
      <c r="MTG188" s="371"/>
      <c r="MTH188" s="372"/>
      <c r="MTI188" s="373"/>
      <c r="MTJ188" s="373"/>
      <c r="MTK188" s="373"/>
      <c r="MTL188" s="374"/>
      <c r="MTM188" s="374"/>
      <c r="MTN188" s="374"/>
      <c r="MTO188" s="373"/>
      <c r="MTP188" s="374"/>
      <c r="MTQ188" s="374"/>
      <c r="MTR188" s="374"/>
      <c r="MTS188" s="374"/>
      <c r="MTT188" s="373"/>
      <c r="MTU188" s="371"/>
      <c r="MTV188" s="371"/>
      <c r="MTW188" s="371"/>
      <c r="MTX188" s="372"/>
      <c r="MTY188" s="373"/>
      <c r="MTZ188" s="373"/>
      <c r="MUA188" s="373"/>
      <c r="MUB188" s="374"/>
      <c r="MUC188" s="374"/>
      <c r="MUD188" s="374"/>
      <c r="MUE188" s="373"/>
      <c r="MUF188" s="374"/>
      <c r="MUG188" s="374"/>
      <c r="MUH188" s="374"/>
      <c r="MUI188" s="374"/>
      <c r="MUJ188" s="373"/>
      <c r="MUK188" s="371"/>
      <c r="MUL188" s="371"/>
      <c r="MUM188" s="371"/>
      <c r="MUN188" s="372"/>
      <c r="MUO188" s="373"/>
      <c r="MUP188" s="373"/>
      <c r="MUQ188" s="373"/>
      <c r="MUR188" s="374"/>
      <c r="MUS188" s="374"/>
      <c r="MUT188" s="374"/>
      <c r="MUU188" s="373"/>
      <c r="MUV188" s="374"/>
      <c r="MUW188" s="374"/>
      <c r="MUX188" s="374"/>
      <c r="MUY188" s="374"/>
      <c r="MUZ188" s="373"/>
      <c r="MVA188" s="371"/>
      <c r="MVB188" s="371"/>
      <c r="MVC188" s="371"/>
      <c r="MVD188" s="372"/>
      <c r="MVE188" s="373"/>
      <c r="MVF188" s="373"/>
      <c r="MVG188" s="373"/>
      <c r="MVH188" s="374"/>
      <c r="MVI188" s="374"/>
      <c r="MVJ188" s="374"/>
      <c r="MVK188" s="373"/>
      <c r="MVL188" s="374"/>
      <c r="MVM188" s="374"/>
      <c r="MVN188" s="374"/>
      <c r="MVO188" s="374"/>
      <c r="MVP188" s="373"/>
      <c r="MVQ188" s="371"/>
      <c r="MVR188" s="371"/>
      <c r="MVS188" s="371"/>
      <c r="MVT188" s="372"/>
      <c r="MVU188" s="373"/>
      <c r="MVV188" s="373"/>
      <c r="MVW188" s="373"/>
      <c r="MVX188" s="374"/>
      <c r="MVY188" s="374"/>
      <c r="MVZ188" s="374"/>
      <c r="MWA188" s="373"/>
      <c r="MWB188" s="374"/>
      <c r="MWC188" s="374"/>
      <c r="MWD188" s="374"/>
      <c r="MWE188" s="374"/>
      <c r="MWF188" s="373"/>
      <c r="MWG188" s="371"/>
      <c r="MWH188" s="371"/>
      <c r="MWI188" s="371"/>
      <c r="MWJ188" s="372"/>
      <c r="MWK188" s="373"/>
      <c r="MWL188" s="373"/>
      <c r="MWM188" s="373"/>
      <c r="MWN188" s="374"/>
      <c r="MWO188" s="374"/>
      <c r="MWP188" s="374"/>
      <c r="MWQ188" s="373"/>
      <c r="MWR188" s="374"/>
      <c r="MWS188" s="374"/>
      <c r="MWT188" s="374"/>
      <c r="MWU188" s="374"/>
      <c r="MWV188" s="373"/>
      <c r="MWW188" s="371"/>
      <c r="MWX188" s="371"/>
      <c r="MWY188" s="371"/>
      <c r="MWZ188" s="372"/>
      <c r="MXA188" s="373"/>
      <c r="MXB188" s="373"/>
      <c r="MXC188" s="373"/>
      <c r="MXD188" s="374"/>
      <c r="MXE188" s="374"/>
      <c r="MXF188" s="374"/>
      <c r="MXG188" s="373"/>
      <c r="MXH188" s="374"/>
      <c r="MXI188" s="374"/>
      <c r="MXJ188" s="374"/>
      <c r="MXK188" s="374"/>
      <c r="MXL188" s="373"/>
      <c r="MXM188" s="371"/>
      <c r="MXN188" s="371"/>
      <c r="MXO188" s="371"/>
      <c r="MXP188" s="372"/>
      <c r="MXQ188" s="373"/>
      <c r="MXR188" s="373"/>
      <c r="MXS188" s="373"/>
      <c r="MXT188" s="374"/>
      <c r="MXU188" s="374"/>
      <c r="MXV188" s="374"/>
      <c r="MXW188" s="373"/>
      <c r="MXX188" s="374"/>
      <c r="MXY188" s="374"/>
      <c r="MXZ188" s="374"/>
      <c r="MYA188" s="374"/>
      <c r="MYB188" s="373"/>
      <c r="MYC188" s="371"/>
      <c r="MYD188" s="371"/>
      <c r="MYE188" s="371"/>
      <c r="MYF188" s="372"/>
      <c r="MYG188" s="373"/>
      <c r="MYH188" s="373"/>
      <c r="MYI188" s="373"/>
      <c r="MYJ188" s="374"/>
      <c r="MYK188" s="374"/>
      <c r="MYL188" s="374"/>
      <c r="MYM188" s="373"/>
      <c r="MYN188" s="374"/>
      <c r="MYO188" s="374"/>
      <c r="MYP188" s="374"/>
      <c r="MYQ188" s="374"/>
      <c r="MYR188" s="373"/>
      <c r="MYS188" s="371"/>
      <c r="MYT188" s="371"/>
      <c r="MYU188" s="371"/>
      <c r="MYV188" s="372"/>
      <c r="MYW188" s="373"/>
      <c r="MYX188" s="373"/>
      <c r="MYY188" s="373"/>
      <c r="MYZ188" s="374"/>
      <c r="MZA188" s="374"/>
      <c r="MZB188" s="374"/>
      <c r="MZC188" s="373"/>
      <c r="MZD188" s="374"/>
      <c r="MZE188" s="374"/>
      <c r="MZF188" s="374"/>
      <c r="MZG188" s="374"/>
      <c r="MZH188" s="373"/>
      <c r="MZI188" s="371"/>
      <c r="MZJ188" s="371"/>
      <c r="MZK188" s="371"/>
      <c r="MZL188" s="372"/>
      <c r="MZM188" s="373"/>
      <c r="MZN188" s="373"/>
      <c r="MZO188" s="373"/>
      <c r="MZP188" s="374"/>
      <c r="MZQ188" s="374"/>
      <c r="MZR188" s="374"/>
      <c r="MZS188" s="373"/>
      <c r="MZT188" s="374"/>
      <c r="MZU188" s="374"/>
      <c r="MZV188" s="374"/>
      <c r="MZW188" s="374"/>
      <c r="MZX188" s="373"/>
      <c r="MZY188" s="371"/>
      <c r="MZZ188" s="371"/>
      <c r="NAA188" s="371"/>
      <c r="NAB188" s="372"/>
      <c r="NAC188" s="373"/>
      <c r="NAD188" s="373"/>
      <c r="NAE188" s="373"/>
      <c r="NAF188" s="374"/>
      <c r="NAG188" s="374"/>
      <c r="NAH188" s="374"/>
      <c r="NAI188" s="373"/>
      <c r="NAJ188" s="374"/>
      <c r="NAK188" s="374"/>
      <c r="NAL188" s="374"/>
      <c r="NAM188" s="374"/>
      <c r="NAN188" s="373"/>
      <c r="NAO188" s="371"/>
      <c r="NAP188" s="371"/>
      <c r="NAQ188" s="371"/>
      <c r="NAR188" s="372"/>
      <c r="NAS188" s="373"/>
      <c r="NAT188" s="373"/>
      <c r="NAU188" s="373"/>
      <c r="NAV188" s="374"/>
      <c r="NAW188" s="374"/>
      <c r="NAX188" s="374"/>
      <c r="NAY188" s="373"/>
      <c r="NAZ188" s="374"/>
      <c r="NBA188" s="374"/>
      <c r="NBB188" s="374"/>
      <c r="NBC188" s="374"/>
      <c r="NBD188" s="373"/>
      <c r="NBE188" s="371"/>
      <c r="NBF188" s="371"/>
      <c r="NBG188" s="371"/>
      <c r="NBH188" s="372"/>
      <c r="NBI188" s="373"/>
      <c r="NBJ188" s="373"/>
      <c r="NBK188" s="373"/>
      <c r="NBL188" s="374"/>
      <c r="NBM188" s="374"/>
      <c r="NBN188" s="374"/>
      <c r="NBO188" s="373"/>
      <c r="NBP188" s="374"/>
      <c r="NBQ188" s="374"/>
      <c r="NBR188" s="374"/>
      <c r="NBS188" s="374"/>
      <c r="NBT188" s="373"/>
      <c r="NBU188" s="371"/>
      <c r="NBV188" s="371"/>
      <c r="NBW188" s="371"/>
      <c r="NBX188" s="372"/>
      <c r="NBY188" s="373"/>
      <c r="NBZ188" s="373"/>
      <c r="NCA188" s="373"/>
      <c r="NCB188" s="374"/>
      <c r="NCC188" s="374"/>
      <c r="NCD188" s="374"/>
      <c r="NCE188" s="373"/>
      <c r="NCF188" s="374"/>
      <c r="NCG188" s="374"/>
      <c r="NCH188" s="374"/>
      <c r="NCI188" s="374"/>
      <c r="NCJ188" s="373"/>
      <c r="NCK188" s="371"/>
      <c r="NCL188" s="371"/>
      <c r="NCM188" s="371"/>
      <c r="NCN188" s="372"/>
      <c r="NCO188" s="373"/>
      <c r="NCP188" s="373"/>
      <c r="NCQ188" s="373"/>
      <c r="NCR188" s="374"/>
      <c r="NCS188" s="374"/>
      <c r="NCT188" s="374"/>
      <c r="NCU188" s="373"/>
      <c r="NCV188" s="374"/>
      <c r="NCW188" s="374"/>
      <c r="NCX188" s="374"/>
      <c r="NCY188" s="374"/>
      <c r="NCZ188" s="373"/>
      <c r="NDA188" s="371"/>
      <c r="NDB188" s="371"/>
      <c r="NDC188" s="371"/>
      <c r="NDD188" s="372"/>
      <c r="NDE188" s="373"/>
      <c r="NDF188" s="373"/>
      <c r="NDG188" s="373"/>
      <c r="NDH188" s="374"/>
      <c r="NDI188" s="374"/>
      <c r="NDJ188" s="374"/>
      <c r="NDK188" s="373"/>
      <c r="NDL188" s="374"/>
      <c r="NDM188" s="374"/>
      <c r="NDN188" s="374"/>
      <c r="NDO188" s="374"/>
      <c r="NDP188" s="373"/>
      <c r="NDQ188" s="371"/>
      <c r="NDR188" s="371"/>
      <c r="NDS188" s="371"/>
      <c r="NDT188" s="372"/>
      <c r="NDU188" s="373"/>
      <c r="NDV188" s="373"/>
      <c r="NDW188" s="373"/>
      <c r="NDX188" s="374"/>
      <c r="NDY188" s="374"/>
      <c r="NDZ188" s="374"/>
      <c r="NEA188" s="373"/>
      <c r="NEB188" s="374"/>
      <c r="NEC188" s="374"/>
      <c r="NED188" s="374"/>
      <c r="NEE188" s="374"/>
      <c r="NEF188" s="373"/>
      <c r="NEG188" s="371"/>
      <c r="NEH188" s="371"/>
      <c r="NEI188" s="371"/>
      <c r="NEJ188" s="372"/>
      <c r="NEK188" s="373"/>
      <c r="NEL188" s="373"/>
      <c r="NEM188" s="373"/>
      <c r="NEN188" s="374"/>
      <c r="NEO188" s="374"/>
      <c r="NEP188" s="374"/>
      <c r="NEQ188" s="373"/>
      <c r="NER188" s="374"/>
      <c r="NES188" s="374"/>
      <c r="NET188" s="374"/>
      <c r="NEU188" s="374"/>
      <c r="NEV188" s="373"/>
      <c r="NEW188" s="371"/>
      <c r="NEX188" s="371"/>
      <c r="NEY188" s="371"/>
      <c r="NEZ188" s="372"/>
      <c r="NFA188" s="373"/>
      <c r="NFB188" s="373"/>
      <c r="NFC188" s="373"/>
      <c r="NFD188" s="374"/>
      <c r="NFE188" s="374"/>
      <c r="NFF188" s="374"/>
      <c r="NFG188" s="373"/>
      <c r="NFH188" s="374"/>
      <c r="NFI188" s="374"/>
      <c r="NFJ188" s="374"/>
      <c r="NFK188" s="374"/>
      <c r="NFL188" s="373"/>
      <c r="NFM188" s="371"/>
      <c r="NFN188" s="371"/>
      <c r="NFO188" s="371"/>
      <c r="NFP188" s="372"/>
      <c r="NFQ188" s="373"/>
      <c r="NFR188" s="373"/>
      <c r="NFS188" s="373"/>
      <c r="NFT188" s="374"/>
      <c r="NFU188" s="374"/>
      <c r="NFV188" s="374"/>
      <c r="NFW188" s="373"/>
      <c r="NFX188" s="374"/>
      <c r="NFY188" s="374"/>
      <c r="NFZ188" s="374"/>
      <c r="NGA188" s="374"/>
      <c r="NGB188" s="373"/>
      <c r="NGC188" s="371"/>
      <c r="NGD188" s="371"/>
      <c r="NGE188" s="371"/>
      <c r="NGF188" s="372"/>
      <c r="NGG188" s="373"/>
      <c r="NGH188" s="373"/>
      <c r="NGI188" s="373"/>
      <c r="NGJ188" s="374"/>
      <c r="NGK188" s="374"/>
      <c r="NGL188" s="374"/>
      <c r="NGM188" s="373"/>
      <c r="NGN188" s="374"/>
      <c r="NGO188" s="374"/>
      <c r="NGP188" s="374"/>
      <c r="NGQ188" s="374"/>
      <c r="NGR188" s="373"/>
      <c r="NGS188" s="371"/>
      <c r="NGT188" s="371"/>
      <c r="NGU188" s="371"/>
      <c r="NGV188" s="372"/>
      <c r="NGW188" s="373"/>
      <c r="NGX188" s="373"/>
      <c r="NGY188" s="373"/>
      <c r="NGZ188" s="374"/>
      <c r="NHA188" s="374"/>
      <c r="NHB188" s="374"/>
      <c r="NHC188" s="373"/>
      <c r="NHD188" s="374"/>
      <c r="NHE188" s="374"/>
      <c r="NHF188" s="374"/>
      <c r="NHG188" s="374"/>
      <c r="NHH188" s="373"/>
      <c r="NHI188" s="371"/>
      <c r="NHJ188" s="371"/>
      <c r="NHK188" s="371"/>
      <c r="NHL188" s="372"/>
      <c r="NHM188" s="373"/>
      <c r="NHN188" s="373"/>
      <c r="NHO188" s="373"/>
      <c r="NHP188" s="374"/>
      <c r="NHQ188" s="374"/>
      <c r="NHR188" s="374"/>
      <c r="NHS188" s="373"/>
      <c r="NHT188" s="374"/>
      <c r="NHU188" s="374"/>
      <c r="NHV188" s="374"/>
      <c r="NHW188" s="374"/>
      <c r="NHX188" s="373"/>
      <c r="NHY188" s="371"/>
      <c r="NHZ188" s="371"/>
      <c r="NIA188" s="371"/>
      <c r="NIB188" s="372"/>
      <c r="NIC188" s="373"/>
      <c r="NID188" s="373"/>
      <c r="NIE188" s="373"/>
      <c r="NIF188" s="374"/>
      <c r="NIG188" s="374"/>
      <c r="NIH188" s="374"/>
      <c r="NII188" s="373"/>
      <c r="NIJ188" s="374"/>
      <c r="NIK188" s="374"/>
      <c r="NIL188" s="374"/>
      <c r="NIM188" s="374"/>
      <c r="NIN188" s="373"/>
      <c r="NIO188" s="371"/>
      <c r="NIP188" s="371"/>
      <c r="NIQ188" s="371"/>
      <c r="NIR188" s="372"/>
      <c r="NIS188" s="373"/>
      <c r="NIT188" s="373"/>
      <c r="NIU188" s="373"/>
      <c r="NIV188" s="374"/>
      <c r="NIW188" s="374"/>
      <c r="NIX188" s="374"/>
      <c r="NIY188" s="373"/>
      <c r="NIZ188" s="374"/>
      <c r="NJA188" s="374"/>
      <c r="NJB188" s="374"/>
      <c r="NJC188" s="374"/>
      <c r="NJD188" s="373"/>
      <c r="NJE188" s="371"/>
      <c r="NJF188" s="371"/>
      <c r="NJG188" s="371"/>
      <c r="NJH188" s="372"/>
      <c r="NJI188" s="373"/>
      <c r="NJJ188" s="373"/>
      <c r="NJK188" s="373"/>
      <c r="NJL188" s="374"/>
      <c r="NJM188" s="374"/>
      <c r="NJN188" s="374"/>
      <c r="NJO188" s="373"/>
      <c r="NJP188" s="374"/>
      <c r="NJQ188" s="374"/>
      <c r="NJR188" s="374"/>
      <c r="NJS188" s="374"/>
      <c r="NJT188" s="373"/>
      <c r="NJU188" s="371"/>
      <c r="NJV188" s="371"/>
      <c r="NJW188" s="371"/>
      <c r="NJX188" s="372"/>
      <c r="NJY188" s="373"/>
      <c r="NJZ188" s="373"/>
      <c r="NKA188" s="373"/>
      <c r="NKB188" s="374"/>
      <c r="NKC188" s="374"/>
      <c r="NKD188" s="374"/>
      <c r="NKE188" s="373"/>
      <c r="NKF188" s="374"/>
      <c r="NKG188" s="374"/>
      <c r="NKH188" s="374"/>
      <c r="NKI188" s="374"/>
      <c r="NKJ188" s="373"/>
      <c r="NKK188" s="371"/>
      <c r="NKL188" s="371"/>
      <c r="NKM188" s="371"/>
      <c r="NKN188" s="372"/>
      <c r="NKO188" s="373"/>
      <c r="NKP188" s="373"/>
      <c r="NKQ188" s="373"/>
      <c r="NKR188" s="374"/>
      <c r="NKS188" s="374"/>
      <c r="NKT188" s="374"/>
      <c r="NKU188" s="373"/>
      <c r="NKV188" s="374"/>
      <c r="NKW188" s="374"/>
      <c r="NKX188" s="374"/>
      <c r="NKY188" s="374"/>
      <c r="NKZ188" s="373"/>
      <c r="NLA188" s="371"/>
      <c r="NLB188" s="371"/>
      <c r="NLC188" s="371"/>
      <c r="NLD188" s="372"/>
      <c r="NLE188" s="373"/>
      <c r="NLF188" s="373"/>
      <c r="NLG188" s="373"/>
      <c r="NLH188" s="374"/>
      <c r="NLI188" s="374"/>
      <c r="NLJ188" s="374"/>
      <c r="NLK188" s="373"/>
      <c r="NLL188" s="374"/>
      <c r="NLM188" s="374"/>
      <c r="NLN188" s="374"/>
      <c r="NLO188" s="374"/>
      <c r="NLP188" s="373"/>
      <c r="NLQ188" s="371"/>
      <c r="NLR188" s="371"/>
      <c r="NLS188" s="371"/>
      <c r="NLT188" s="372"/>
      <c r="NLU188" s="373"/>
      <c r="NLV188" s="373"/>
      <c r="NLW188" s="373"/>
      <c r="NLX188" s="374"/>
      <c r="NLY188" s="374"/>
      <c r="NLZ188" s="374"/>
      <c r="NMA188" s="373"/>
      <c r="NMB188" s="374"/>
      <c r="NMC188" s="374"/>
      <c r="NMD188" s="374"/>
      <c r="NME188" s="374"/>
      <c r="NMF188" s="373"/>
      <c r="NMG188" s="371"/>
      <c r="NMH188" s="371"/>
      <c r="NMI188" s="371"/>
      <c r="NMJ188" s="372"/>
      <c r="NMK188" s="373"/>
      <c r="NML188" s="373"/>
      <c r="NMM188" s="373"/>
      <c r="NMN188" s="374"/>
      <c r="NMO188" s="374"/>
      <c r="NMP188" s="374"/>
      <c r="NMQ188" s="373"/>
      <c r="NMR188" s="374"/>
      <c r="NMS188" s="374"/>
      <c r="NMT188" s="374"/>
      <c r="NMU188" s="374"/>
      <c r="NMV188" s="373"/>
      <c r="NMW188" s="371"/>
      <c r="NMX188" s="371"/>
      <c r="NMY188" s="371"/>
      <c r="NMZ188" s="372"/>
      <c r="NNA188" s="373"/>
      <c r="NNB188" s="373"/>
      <c r="NNC188" s="373"/>
      <c r="NND188" s="374"/>
      <c r="NNE188" s="374"/>
      <c r="NNF188" s="374"/>
      <c r="NNG188" s="373"/>
      <c r="NNH188" s="374"/>
      <c r="NNI188" s="374"/>
      <c r="NNJ188" s="374"/>
      <c r="NNK188" s="374"/>
      <c r="NNL188" s="373"/>
      <c r="NNM188" s="371"/>
      <c r="NNN188" s="371"/>
      <c r="NNO188" s="371"/>
      <c r="NNP188" s="372"/>
      <c r="NNQ188" s="373"/>
      <c r="NNR188" s="373"/>
      <c r="NNS188" s="373"/>
      <c r="NNT188" s="374"/>
      <c r="NNU188" s="374"/>
      <c r="NNV188" s="374"/>
      <c r="NNW188" s="373"/>
      <c r="NNX188" s="374"/>
      <c r="NNY188" s="374"/>
      <c r="NNZ188" s="374"/>
      <c r="NOA188" s="374"/>
      <c r="NOB188" s="373"/>
      <c r="NOC188" s="371"/>
      <c r="NOD188" s="371"/>
      <c r="NOE188" s="371"/>
      <c r="NOF188" s="372"/>
      <c r="NOG188" s="373"/>
      <c r="NOH188" s="373"/>
      <c r="NOI188" s="373"/>
      <c r="NOJ188" s="374"/>
      <c r="NOK188" s="374"/>
      <c r="NOL188" s="374"/>
      <c r="NOM188" s="373"/>
      <c r="NON188" s="374"/>
      <c r="NOO188" s="374"/>
      <c r="NOP188" s="374"/>
      <c r="NOQ188" s="374"/>
      <c r="NOR188" s="373"/>
      <c r="NOS188" s="371"/>
      <c r="NOT188" s="371"/>
      <c r="NOU188" s="371"/>
      <c r="NOV188" s="372"/>
      <c r="NOW188" s="373"/>
      <c r="NOX188" s="373"/>
      <c r="NOY188" s="373"/>
      <c r="NOZ188" s="374"/>
      <c r="NPA188" s="374"/>
      <c r="NPB188" s="374"/>
      <c r="NPC188" s="373"/>
      <c r="NPD188" s="374"/>
      <c r="NPE188" s="374"/>
      <c r="NPF188" s="374"/>
      <c r="NPG188" s="374"/>
      <c r="NPH188" s="373"/>
      <c r="NPI188" s="371"/>
      <c r="NPJ188" s="371"/>
      <c r="NPK188" s="371"/>
      <c r="NPL188" s="372"/>
      <c r="NPM188" s="373"/>
      <c r="NPN188" s="373"/>
      <c r="NPO188" s="373"/>
      <c r="NPP188" s="374"/>
      <c r="NPQ188" s="374"/>
      <c r="NPR188" s="374"/>
      <c r="NPS188" s="373"/>
      <c r="NPT188" s="374"/>
      <c r="NPU188" s="374"/>
      <c r="NPV188" s="374"/>
      <c r="NPW188" s="374"/>
      <c r="NPX188" s="373"/>
      <c r="NPY188" s="371"/>
      <c r="NPZ188" s="371"/>
      <c r="NQA188" s="371"/>
      <c r="NQB188" s="372"/>
      <c r="NQC188" s="373"/>
      <c r="NQD188" s="373"/>
      <c r="NQE188" s="373"/>
      <c r="NQF188" s="374"/>
      <c r="NQG188" s="374"/>
      <c r="NQH188" s="374"/>
      <c r="NQI188" s="373"/>
      <c r="NQJ188" s="374"/>
      <c r="NQK188" s="374"/>
      <c r="NQL188" s="374"/>
      <c r="NQM188" s="374"/>
      <c r="NQN188" s="373"/>
      <c r="NQO188" s="371"/>
      <c r="NQP188" s="371"/>
      <c r="NQQ188" s="371"/>
      <c r="NQR188" s="372"/>
      <c r="NQS188" s="373"/>
      <c r="NQT188" s="373"/>
      <c r="NQU188" s="373"/>
      <c r="NQV188" s="374"/>
      <c r="NQW188" s="374"/>
      <c r="NQX188" s="374"/>
      <c r="NQY188" s="373"/>
      <c r="NQZ188" s="374"/>
      <c r="NRA188" s="374"/>
      <c r="NRB188" s="374"/>
      <c r="NRC188" s="374"/>
      <c r="NRD188" s="373"/>
      <c r="NRE188" s="371"/>
      <c r="NRF188" s="371"/>
      <c r="NRG188" s="371"/>
      <c r="NRH188" s="372"/>
      <c r="NRI188" s="373"/>
      <c r="NRJ188" s="373"/>
      <c r="NRK188" s="373"/>
      <c r="NRL188" s="374"/>
      <c r="NRM188" s="374"/>
      <c r="NRN188" s="374"/>
      <c r="NRO188" s="373"/>
      <c r="NRP188" s="374"/>
      <c r="NRQ188" s="374"/>
      <c r="NRR188" s="374"/>
      <c r="NRS188" s="374"/>
      <c r="NRT188" s="373"/>
      <c r="NRU188" s="371"/>
      <c r="NRV188" s="371"/>
      <c r="NRW188" s="371"/>
      <c r="NRX188" s="372"/>
      <c r="NRY188" s="373"/>
      <c r="NRZ188" s="373"/>
      <c r="NSA188" s="373"/>
      <c r="NSB188" s="374"/>
      <c r="NSC188" s="374"/>
      <c r="NSD188" s="374"/>
      <c r="NSE188" s="373"/>
      <c r="NSF188" s="374"/>
      <c r="NSG188" s="374"/>
      <c r="NSH188" s="374"/>
      <c r="NSI188" s="374"/>
      <c r="NSJ188" s="373"/>
      <c r="NSK188" s="371"/>
      <c r="NSL188" s="371"/>
      <c r="NSM188" s="371"/>
      <c r="NSN188" s="372"/>
      <c r="NSO188" s="373"/>
      <c r="NSP188" s="373"/>
      <c r="NSQ188" s="373"/>
      <c r="NSR188" s="374"/>
      <c r="NSS188" s="374"/>
      <c r="NST188" s="374"/>
      <c r="NSU188" s="373"/>
      <c r="NSV188" s="374"/>
      <c r="NSW188" s="374"/>
      <c r="NSX188" s="374"/>
      <c r="NSY188" s="374"/>
      <c r="NSZ188" s="373"/>
      <c r="NTA188" s="371"/>
      <c r="NTB188" s="371"/>
      <c r="NTC188" s="371"/>
      <c r="NTD188" s="372"/>
      <c r="NTE188" s="373"/>
      <c r="NTF188" s="373"/>
      <c r="NTG188" s="373"/>
      <c r="NTH188" s="374"/>
      <c r="NTI188" s="374"/>
      <c r="NTJ188" s="374"/>
      <c r="NTK188" s="373"/>
      <c r="NTL188" s="374"/>
      <c r="NTM188" s="374"/>
      <c r="NTN188" s="374"/>
      <c r="NTO188" s="374"/>
      <c r="NTP188" s="373"/>
      <c r="NTQ188" s="371"/>
      <c r="NTR188" s="371"/>
      <c r="NTS188" s="371"/>
      <c r="NTT188" s="372"/>
      <c r="NTU188" s="373"/>
      <c r="NTV188" s="373"/>
      <c r="NTW188" s="373"/>
      <c r="NTX188" s="374"/>
      <c r="NTY188" s="374"/>
      <c r="NTZ188" s="374"/>
      <c r="NUA188" s="373"/>
      <c r="NUB188" s="374"/>
      <c r="NUC188" s="374"/>
      <c r="NUD188" s="374"/>
      <c r="NUE188" s="374"/>
      <c r="NUF188" s="373"/>
      <c r="NUG188" s="371"/>
      <c r="NUH188" s="371"/>
      <c r="NUI188" s="371"/>
      <c r="NUJ188" s="372"/>
      <c r="NUK188" s="373"/>
      <c r="NUL188" s="373"/>
      <c r="NUM188" s="373"/>
      <c r="NUN188" s="374"/>
      <c r="NUO188" s="374"/>
      <c r="NUP188" s="374"/>
      <c r="NUQ188" s="373"/>
      <c r="NUR188" s="374"/>
      <c r="NUS188" s="374"/>
      <c r="NUT188" s="374"/>
      <c r="NUU188" s="374"/>
      <c r="NUV188" s="373"/>
      <c r="NUW188" s="371"/>
      <c r="NUX188" s="371"/>
      <c r="NUY188" s="371"/>
      <c r="NUZ188" s="372"/>
      <c r="NVA188" s="373"/>
      <c r="NVB188" s="373"/>
      <c r="NVC188" s="373"/>
      <c r="NVD188" s="374"/>
      <c r="NVE188" s="374"/>
      <c r="NVF188" s="374"/>
      <c r="NVG188" s="373"/>
      <c r="NVH188" s="374"/>
      <c r="NVI188" s="374"/>
      <c r="NVJ188" s="374"/>
      <c r="NVK188" s="374"/>
      <c r="NVL188" s="373"/>
      <c r="NVM188" s="371"/>
      <c r="NVN188" s="371"/>
      <c r="NVO188" s="371"/>
      <c r="NVP188" s="372"/>
      <c r="NVQ188" s="373"/>
      <c r="NVR188" s="373"/>
      <c r="NVS188" s="373"/>
      <c r="NVT188" s="374"/>
      <c r="NVU188" s="374"/>
      <c r="NVV188" s="374"/>
      <c r="NVW188" s="373"/>
      <c r="NVX188" s="374"/>
      <c r="NVY188" s="374"/>
      <c r="NVZ188" s="374"/>
      <c r="NWA188" s="374"/>
      <c r="NWB188" s="373"/>
      <c r="NWC188" s="371"/>
      <c r="NWD188" s="371"/>
      <c r="NWE188" s="371"/>
      <c r="NWF188" s="372"/>
      <c r="NWG188" s="373"/>
      <c r="NWH188" s="373"/>
      <c r="NWI188" s="373"/>
      <c r="NWJ188" s="374"/>
      <c r="NWK188" s="374"/>
      <c r="NWL188" s="374"/>
      <c r="NWM188" s="373"/>
      <c r="NWN188" s="374"/>
      <c r="NWO188" s="374"/>
      <c r="NWP188" s="374"/>
      <c r="NWQ188" s="374"/>
      <c r="NWR188" s="373"/>
      <c r="NWS188" s="371"/>
      <c r="NWT188" s="371"/>
      <c r="NWU188" s="371"/>
      <c r="NWV188" s="372"/>
      <c r="NWW188" s="373"/>
      <c r="NWX188" s="373"/>
      <c r="NWY188" s="373"/>
      <c r="NWZ188" s="374"/>
      <c r="NXA188" s="374"/>
      <c r="NXB188" s="374"/>
      <c r="NXC188" s="373"/>
      <c r="NXD188" s="374"/>
      <c r="NXE188" s="374"/>
      <c r="NXF188" s="374"/>
      <c r="NXG188" s="374"/>
      <c r="NXH188" s="373"/>
      <c r="NXI188" s="371"/>
      <c r="NXJ188" s="371"/>
      <c r="NXK188" s="371"/>
      <c r="NXL188" s="372"/>
      <c r="NXM188" s="373"/>
      <c r="NXN188" s="373"/>
      <c r="NXO188" s="373"/>
      <c r="NXP188" s="374"/>
      <c r="NXQ188" s="374"/>
      <c r="NXR188" s="374"/>
      <c r="NXS188" s="373"/>
      <c r="NXT188" s="374"/>
      <c r="NXU188" s="374"/>
      <c r="NXV188" s="374"/>
      <c r="NXW188" s="374"/>
      <c r="NXX188" s="373"/>
      <c r="NXY188" s="371"/>
      <c r="NXZ188" s="371"/>
      <c r="NYA188" s="371"/>
      <c r="NYB188" s="372"/>
      <c r="NYC188" s="373"/>
      <c r="NYD188" s="373"/>
      <c r="NYE188" s="373"/>
      <c r="NYF188" s="374"/>
      <c r="NYG188" s="374"/>
      <c r="NYH188" s="374"/>
      <c r="NYI188" s="373"/>
      <c r="NYJ188" s="374"/>
      <c r="NYK188" s="374"/>
      <c r="NYL188" s="374"/>
      <c r="NYM188" s="374"/>
      <c r="NYN188" s="373"/>
      <c r="NYO188" s="371"/>
      <c r="NYP188" s="371"/>
      <c r="NYQ188" s="371"/>
      <c r="NYR188" s="372"/>
      <c r="NYS188" s="373"/>
      <c r="NYT188" s="373"/>
      <c r="NYU188" s="373"/>
      <c r="NYV188" s="374"/>
      <c r="NYW188" s="374"/>
      <c r="NYX188" s="374"/>
      <c r="NYY188" s="373"/>
      <c r="NYZ188" s="374"/>
      <c r="NZA188" s="374"/>
      <c r="NZB188" s="374"/>
      <c r="NZC188" s="374"/>
      <c r="NZD188" s="373"/>
      <c r="NZE188" s="371"/>
      <c r="NZF188" s="371"/>
      <c r="NZG188" s="371"/>
      <c r="NZH188" s="372"/>
      <c r="NZI188" s="373"/>
      <c r="NZJ188" s="373"/>
      <c r="NZK188" s="373"/>
      <c r="NZL188" s="374"/>
      <c r="NZM188" s="374"/>
      <c r="NZN188" s="374"/>
      <c r="NZO188" s="373"/>
      <c r="NZP188" s="374"/>
      <c r="NZQ188" s="374"/>
      <c r="NZR188" s="374"/>
      <c r="NZS188" s="374"/>
      <c r="NZT188" s="373"/>
      <c r="NZU188" s="371"/>
      <c r="NZV188" s="371"/>
      <c r="NZW188" s="371"/>
      <c r="NZX188" s="372"/>
      <c r="NZY188" s="373"/>
      <c r="NZZ188" s="373"/>
      <c r="OAA188" s="373"/>
      <c r="OAB188" s="374"/>
      <c r="OAC188" s="374"/>
      <c r="OAD188" s="374"/>
      <c r="OAE188" s="373"/>
      <c r="OAF188" s="374"/>
      <c r="OAG188" s="374"/>
      <c r="OAH188" s="374"/>
      <c r="OAI188" s="374"/>
      <c r="OAJ188" s="373"/>
      <c r="OAK188" s="371"/>
      <c r="OAL188" s="371"/>
      <c r="OAM188" s="371"/>
      <c r="OAN188" s="372"/>
      <c r="OAO188" s="373"/>
      <c r="OAP188" s="373"/>
      <c r="OAQ188" s="373"/>
      <c r="OAR188" s="374"/>
      <c r="OAS188" s="374"/>
      <c r="OAT188" s="374"/>
      <c r="OAU188" s="373"/>
      <c r="OAV188" s="374"/>
      <c r="OAW188" s="374"/>
      <c r="OAX188" s="374"/>
      <c r="OAY188" s="374"/>
      <c r="OAZ188" s="373"/>
      <c r="OBA188" s="371"/>
      <c r="OBB188" s="371"/>
      <c r="OBC188" s="371"/>
      <c r="OBD188" s="372"/>
      <c r="OBE188" s="373"/>
      <c r="OBF188" s="373"/>
      <c r="OBG188" s="373"/>
      <c r="OBH188" s="374"/>
      <c r="OBI188" s="374"/>
      <c r="OBJ188" s="374"/>
      <c r="OBK188" s="373"/>
      <c r="OBL188" s="374"/>
      <c r="OBM188" s="374"/>
      <c r="OBN188" s="374"/>
      <c r="OBO188" s="374"/>
      <c r="OBP188" s="373"/>
      <c r="OBQ188" s="371"/>
      <c r="OBR188" s="371"/>
      <c r="OBS188" s="371"/>
      <c r="OBT188" s="372"/>
      <c r="OBU188" s="373"/>
      <c r="OBV188" s="373"/>
      <c r="OBW188" s="373"/>
      <c r="OBX188" s="374"/>
      <c r="OBY188" s="374"/>
      <c r="OBZ188" s="374"/>
      <c r="OCA188" s="373"/>
      <c r="OCB188" s="374"/>
      <c r="OCC188" s="374"/>
      <c r="OCD188" s="374"/>
      <c r="OCE188" s="374"/>
      <c r="OCF188" s="373"/>
      <c r="OCG188" s="371"/>
      <c r="OCH188" s="371"/>
      <c r="OCI188" s="371"/>
      <c r="OCJ188" s="372"/>
      <c r="OCK188" s="373"/>
      <c r="OCL188" s="373"/>
      <c r="OCM188" s="373"/>
      <c r="OCN188" s="374"/>
      <c r="OCO188" s="374"/>
      <c r="OCP188" s="374"/>
      <c r="OCQ188" s="373"/>
      <c r="OCR188" s="374"/>
      <c r="OCS188" s="374"/>
      <c r="OCT188" s="374"/>
      <c r="OCU188" s="374"/>
      <c r="OCV188" s="373"/>
      <c r="OCW188" s="371"/>
      <c r="OCX188" s="371"/>
      <c r="OCY188" s="371"/>
      <c r="OCZ188" s="372"/>
      <c r="ODA188" s="373"/>
      <c r="ODB188" s="373"/>
      <c r="ODC188" s="373"/>
      <c r="ODD188" s="374"/>
      <c r="ODE188" s="374"/>
      <c r="ODF188" s="374"/>
      <c r="ODG188" s="373"/>
      <c r="ODH188" s="374"/>
      <c r="ODI188" s="374"/>
      <c r="ODJ188" s="374"/>
      <c r="ODK188" s="374"/>
      <c r="ODL188" s="373"/>
      <c r="ODM188" s="371"/>
      <c r="ODN188" s="371"/>
      <c r="ODO188" s="371"/>
      <c r="ODP188" s="372"/>
      <c r="ODQ188" s="373"/>
      <c r="ODR188" s="373"/>
      <c r="ODS188" s="373"/>
      <c r="ODT188" s="374"/>
      <c r="ODU188" s="374"/>
      <c r="ODV188" s="374"/>
      <c r="ODW188" s="373"/>
      <c r="ODX188" s="374"/>
      <c r="ODY188" s="374"/>
      <c r="ODZ188" s="374"/>
      <c r="OEA188" s="374"/>
      <c r="OEB188" s="373"/>
      <c r="OEC188" s="371"/>
      <c r="OED188" s="371"/>
      <c r="OEE188" s="371"/>
      <c r="OEF188" s="372"/>
      <c r="OEG188" s="373"/>
      <c r="OEH188" s="373"/>
      <c r="OEI188" s="373"/>
      <c r="OEJ188" s="374"/>
      <c r="OEK188" s="374"/>
      <c r="OEL188" s="374"/>
      <c r="OEM188" s="373"/>
      <c r="OEN188" s="374"/>
      <c r="OEO188" s="374"/>
      <c r="OEP188" s="374"/>
      <c r="OEQ188" s="374"/>
      <c r="OER188" s="373"/>
      <c r="OES188" s="371"/>
      <c r="OET188" s="371"/>
      <c r="OEU188" s="371"/>
      <c r="OEV188" s="372"/>
      <c r="OEW188" s="373"/>
      <c r="OEX188" s="373"/>
      <c r="OEY188" s="373"/>
      <c r="OEZ188" s="374"/>
      <c r="OFA188" s="374"/>
      <c r="OFB188" s="374"/>
      <c r="OFC188" s="373"/>
      <c r="OFD188" s="374"/>
      <c r="OFE188" s="374"/>
      <c r="OFF188" s="374"/>
      <c r="OFG188" s="374"/>
      <c r="OFH188" s="373"/>
      <c r="OFI188" s="371"/>
      <c r="OFJ188" s="371"/>
      <c r="OFK188" s="371"/>
      <c r="OFL188" s="372"/>
      <c r="OFM188" s="373"/>
      <c r="OFN188" s="373"/>
      <c r="OFO188" s="373"/>
      <c r="OFP188" s="374"/>
      <c r="OFQ188" s="374"/>
      <c r="OFR188" s="374"/>
      <c r="OFS188" s="373"/>
      <c r="OFT188" s="374"/>
      <c r="OFU188" s="374"/>
      <c r="OFV188" s="374"/>
      <c r="OFW188" s="374"/>
      <c r="OFX188" s="373"/>
      <c r="OFY188" s="371"/>
      <c r="OFZ188" s="371"/>
      <c r="OGA188" s="371"/>
      <c r="OGB188" s="372"/>
      <c r="OGC188" s="373"/>
      <c r="OGD188" s="373"/>
      <c r="OGE188" s="373"/>
      <c r="OGF188" s="374"/>
      <c r="OGG188" s="374"/>
      <c r="OGH188" s="374"/>
      <c r="OGI188" s="373"/>
      <c r="OGJ188" s="374"/>
      <c r="OGK188" s="374"/>
      <c r="OGL188" s="374"/>
      <c r="OGM188" s="374"/>
      <c r="OGN188" s="373"/>
      <c r="OGO188" s="371"/>
      <c r="OGP188" s="371"/>
      <c r="OGQ188" s="371"/>
      <c r="OGR188" s="372"/>
      <c r="OGS188" s="373"/>
      <c r="OGT188" s="373"/>
      <c r="OGU188" s="373"/>
      <c r="OGV188" s="374"/>
      <c r="OGW188" s="374"/>
      <c r="OGX188" s="374"/>
      <c r="OGY188" s="373"/>
      <c r="OGZ188" s="374"/>
      <c r="OHA188" s="374"/>
      <c r="OHB188" s="374"/>
      <c r="OHC188" s="374"/>
      <c r="OHD188" s="373"/>
      <c r="OHE188" s="371"/>
      <c r="OHF188" s="371"/>
      <c r="OHG188" s="371"/>
      <c r="OHH188" s="372"/>
      <c r="OHI188" s="373"/>
      <c r="OHJ188" s="373"/>
      <c r="OHK188" s="373"/>
      <c r="OHL188" s="374"/>
      <c r="OHM188" s="374"/>
      <c r="OHN188" s="374"/>
      <c r="OHO188" s="373"/>
      <c r="OHP188" s="374"/>
      <c r="OHQ188" s="374"/>
      <c r="OHR188" s="374"/>
      <c r="OHS188" s="374"/>
      <c r="OHT188" s="373"/>
      <c r="OHU188" s="371"/>
      <c r="OHV188" s="371"/>
      <c r="OHW188" s="371"/>
      <c r="OHX188" s="372"/>
      <c r="OHY188" s="373"/>
      <c r="OHZ188" s="373"/>
      <c r="OIA188" s="373"/>
      <c r="OIB188" s="374"/>
      <c r="OIC188" s="374"/>
      <c r="OID188" s="374"/>
      <c r="OIE188" s="373"/>
      <c r="OIF188" s="374"/>
      <c r="OIG188" s="374"/>
      <c r="OIH188" s="374"/>
      <c r="OII188" s="374"/>
      <c r="OIJ188" s="373"/>
      <c r="OIK188" s="371"/>
      <c r="OIL188" s="371"/>
      <c r="OIM188" s="371"/>
      <c r="OIN188" s="372"/>
      <c r="OIO188" s="373"/>
      <c r="OIP188" s="373"/>
      <c r="OIQ188" s="373"/>
      <c r="OIR188" s="374"/>
      <c r="OIS188" s="374"/>
      <c r="OIT188" s="374"/>
      <c r="OIU188" s="373"/>
      <c r="OIV188" s="374"/>
      <c r="OIW188" s="374"/>
      <c r="OIX188" s="374"/>
      <c r="OIY188" s="374"/>
      <c r="OIZ188" s="373"/>
      <c r="OJA188" s="371"/>
      <c r="OJB188" s="371"/>
      <c r="OJC188" s="371"/>
      <c r="OJD188" s="372"/>
      <c r="OJE188" s="373"/>
      <c r="OJF188" s="373"/>
      <c r="OJG188" s="373"/>
      <c r="OJH188" s="374"/>
      <c r="OJI188" s="374"/>
      <c r="OJJ188" s="374"/>
      <c r="OJK188" s="373"/>
      <c r="OJL188" s="374"/>
      <c r="OJM188" s="374"/>
      <c r="OJN188" s="374"/>
      <c r="OJO188" s="374"/>
      <c r="OJP188" s="373"/>
      <c r="OJQ188" s="371"/>
      <c r="OJR188" s="371"/>
      <c r="OJS188" s="371"/>
      <c r="OJT188" s="372"/>
      <c r="OJU188" s="373"/>
      <c r="OJV188" s="373"/>
      <c r="OJW188" s="373"/>
      <c r="OJX188" s="374"/>
      <c r="OJY188" s="374"/>
      <c r="OJZ188" s="374"/>
      <c r="OKA188" s="373"/>
      <c r="OKB188" s="374"/>
      <c r="OKC188" s="374"/>
      <c r="OKD188" s="374"/>
      <c r="OKE188" s="374"/>
      <c r="OKF188" s="373"/>
      <c r="OKG188" s="371"/>
      <c r="OKH188" s="371"/>
      <c r="OKI188" s="371"/>
      <c r="OKJ188" s="372"/>
      <c r="OKK188" s="373"/>
      <c r="OKL188" s="373"/>
      <c r="OKM188" s="373"/>
      <c r="OKN188" s="374"/>
      <c r="OKO188" s="374"/>
      <c r="OKP188" s="374"/>
      <c r="OKQ188" s="373"/>
      <c r="OKR188" s="374"/>
      <c r="OKS188" s="374"/>
      <c r="OKT188" s="374"/>
      <c r="OKU188" s="374"/>
      <c r="OKV188" s="373"/>
      <c r="OKW188" s="371"/>
      <c r="OKX188" s="371"/>
      <c r="OKY188" s="371"/>
      <c r="OKZ188" s="372"/>
      <c r="OLA188" s="373"/>
      <c r="OLB188" s="373"/>
      <c r="OLC188" s="373"/>
      <c r="OLD188" s="374"/>
      <c r="OLE188" s="374"/>
      <c r="OLF188" s="374"/>
      <c r="OLG188" s="373"/>
      <c r="OLH188" s="374"/>
      <c r="OLI188" s="374"/>
      <c r="OLJ188" s="374"/>
      <c r="OLK188" s="374"/>
      <c r="OLL188" s="373"/>
      <c r="OLM188" s="371"/>
      <c r="OLN188" s="371"/>
      <c r="OLO188" s="371"/>
      <c r="OLP188" s="372"/>
      <c r="OLQ188" s="373"/>
      <c r="OLR188" s="373"/>
      <c r="OLS188" s="373"/>
      <c r="OLT188" s="374"/>
      <c r="OLU188" s="374"/>
      <c r="OLV188" s="374"/>
      <c r="OLW188" s="373"/>
      <c r="OLX188" s="374"/>
      <c r="OLY188" s="374"/>
      <c r="OLZ188" s="374"/>
      <c r="OMA188" s="374"/>
      <c r="OMB188" s="373"/>
      <c r="OMC188" s="371"/>
      <c r="OMD188" s="371"/>
      <c r="OME188" s="371"/>
      <c r="OMF188" s="372"/>
      <c r="OMG188" s="373"/>
      <c r="OMH188" s="373"/>
      <c r="OMI188" s="373"/>
      <c r="OMJ188" s="374"/>
      <c r="OMK188" s="374"/>
      <c r="OML188" s="374"/>
      <c r="OMM188" s="373"/>
      <c r="OMN188" s="374"/>
      <c r="OMO188" s="374"/>
      <c r="OMP188" s="374"/>
      <c r="OMQ188" s="374"/>
      <c r="OMR188" s="373"/>
      <c r="OMS188" s="371"/>
      <c r="OMT188" s="371"/>
      <c r="OMU188" s="371"/>
      <c r="OMV188" s="372"/>
      <c r="OMW188" s="373"/>
      <c r="OMX188" s="373"/>
      <c r="OMY188" s="373"/>
      <c r="OMZ188" s="374"/>
      <c r="ONA188" s="374"/>
      <c r="ONB188" s="374"/>
      <c r="ONC188" s="373"/>
      <c r="OND188" s="374"/>
      <c r="ONE188" s="374"/>
      <c r="ONF188" s="374"/>
      <c r="ONG188" s="374"/>
      <c r="ONH188" s="373"/>
      <c r="ONI188" s="371"/>
      <c r="ONJ188" s="371"/>
      <c r="ONK188" s="371"/>
      <c r="ONL188" s="372"/>
      <c r="ONM188" s="373"/>
      <c r="ONN188" s="373"/>
      <c r="ONO188" s="373"/>
      <c r="ONP188" s="374"/>
      <c r="ONQ188" s="374"/>
      <c r="ONR188" s="374"/>
      <c r="ONS188" s="373"/>
      <c r="ONT188" s="374"/>
      <c r="ONU188" s="374"/>
      <c r="ONV188" s="374"/>
      <c r="ONW188" s="374"/>
      <c r="ONX188" s="373"/>
      <c r="ONY188" s="371"/>
      <c r="ONZ188" s="371"/>
      <c r="OOA188" s="371"/>
      <c r="OOB188" s="372"/>
      <c r="OOC188" s="373"/>
      <c r="OOD188" s="373"/>
      <c r="OOE188" s="373"/>
      <c r="OOF188" s="374"/>
      <c r="OOG188" s="374"/>
      <c r="OOH188" s="374"/>
      <c r="OOI188" s="373"/>
      <c r="OOJ188" s="374"/>
      <c r="OOK188" s="374"/>
      <c r="OOL188" s="374"/>
      <c r="OOM188" s="374"/>
      <c r="OON188" s="373"/>
      <c r="OOO188" s="371"/>
      <c r="OOP188" s="371"/>
      <c r="OOQ188" s="371"/>
      <c r="OOR188" s="372"/>
      <c r="OOS188" s="373"/>
      <c r="OOT188" s="373"/>
      <c r="OOU188" s="373"/>
      <c r="OOV188" s="374"/>
      <c r="OOW188" s="374"/>
      <c r="OOX188" s="374"/>
      <c r="OOY188" s="373"/>
      <c r="OOZ188" s="374"/>
      <c r="OPA188" s="374"/>
      <c r="OPB188" s="374"/>
      <c r="OPC188" s="374"/>
      <c r="OPD188" s="373"/>
      <c r="OPE188" s="371"/>
      <c r="OPF188" s="371"/>
      <c r="OPG188" s="371"/>
      <c r="OPH188" s="372"/>
      <c r="OPI188" s="373"/>
      <c r="OPJ188" s="373"/>
      <c r="OPK188" s="373"/>
      <c r="OPL188" s="374"/>
      <c r="OPM188" s="374"/>
      <c r="OPN188" s="374"/>
      <c r="OPO188" s="373"/>
      <c r="OPP188" s="374"/>
      <c r="OPQ188" s="374"/>
      <c r="OPR188" s="374"/>
      <c r="OPS188" s="374"/>
      <c r="OPT188" s="373"/>
      <c r="OPU188" s="371"/>
      <c r="OPV188" s="371"/>
      <c r="OPW188" s="371"/>
      <c r="OPX188" s="372"/>
      <c r="OPY188" s="373"/>
      <c r="OPZ188" s="373"/>
      <c r="OQA188" s="373"/>
      <c r="OQB188" s="374"/>
      <c r="OQC188" s="374"/>
      <c r="OQD188" s="374"/>
      <c r="OQE188" s="373"/>
      <c r="OQF188" s="374"/>
      <c r="OQG188" s="374"/>
      <c r="OQH188" s="374"/>
      <c r="OQI188" s="374"/>
      <c r="OQJ188" s="373"/>
      <c r="OQK188" s="371"/>
      <c r="OQL188" s="371"/>
      <c r="OQM188" s="371"/>
      <c r="OQN188" s="372"/>
      <c r="OQO188" s="373"/>
      <c r="OQP188" s="373"/>
      <c r="OQQ188" s="373"/>
      <c r="OQR188" s="374"/>
      <c r="OQS188" s="374"/>
      <c r="OQT188" s="374"/>
      <c r="OQU188" s="373"/>
      <c r="OQV188" s="374"/>
      <c r="OQW188" s="374"/>
      <c r="OQX188" s="374"/>
      <c r="OQY188" s="374"/>
      <c r="OQZ188" s="373"/>
      <c r="ORA188" s="371"/>
      <c r="ORB188" s="371"/>
      <c r="ORC188" s="371"/>
      <c r="ORD188" s="372"/>
      <c r="ORE188" s="373"/>
      <c r="ORF188" s="373"/>
      <c r="ORG188" s="373"/>
      <c r="ORH188" s="374"/>
      <c r="ORI188" s="374"/>
      <c r="ORJ188" s="374"/>
      <c r="ORK188" s="373"/>
      <c r="ORL188" s="374"/>
      <c r="ORM188" s="374"/>
      <c r="ORN188" s="374"/>
      <c r="ORO188" s="374"/>
      <c r="ORP188" s="373"/>
      <c r="ORQ188" s="371"/>
      <c r="ORR188" s="371"/>
      <c r="ORS188" s="371"/>
      <c r="ORT188" s="372"/>
      <c r="ORU188" s="373"/>
      <c r="ORV188" s="373"/>
      <c r="ORW188" s="373"/>
      <c r="ORX188" s="374"/>
      <c r="ORY188" s="374"/>
      <c r="ORZ188" s="374"/>
      <c r="OSA188" s="373"/>
      <c r="OSB188" s="374"/>
      <c r="OSC188" s="374"/>
      <c r="OSD188" s="374"/>
      <c r="OSE188" s="374"/>
      <c r="OSF188" s="373"/>
      <c r="OSG188" s="371"/>
      <c r="OSH188" s="371"/>
      <c r="OSI188" s="371"/>
      <c r="OSJ188" s="372"/>
      <c r="OSK188" s="373"/>
      <c r="OSL188" s="373"/>
      <c r="OSM188" s="373"/>
      <c r="OSN188" s="374"/>
      <c r="OSO188" s="374"/>
      <c r="OSP188" s="374"/>
      <c r="OSQ188" s="373"/>
      <c r="OSR188" s="374"/>
      <c r="OSS188" s="374"/>
      <c r="OST188" s="374"/>
      <c r="OSU188" s="374"/>
      <c r="OSV188" s="373"/>
      <c r="OSW188" s="371"/>
      <c r="OSX188" s="371"/>
      <c r="OSY188" s="371"/>
      <c r="OSZ188" s="372"/>
      <c r="OTA188" s="373"/>
      <c r="OTB188" s="373"/>
      <c r="OTC188" s="373"/>
      <c r="OTD188" s="374"/>
      <c r="OTE188" s="374"/>
      <c r="OTF188" s="374"/>
      <c r="OTG188" s="373"/>
      <c r="OTH188" s="374"/>
      <c r="OTI188" s="374"/>
      <c r="OTJ188" s="374"/>
      <c r="OTK188" s="374"/>
      <c r="OTL188" s="373"/>
      <c r="OTM188" s="371"/>
      <c r="OTN188" s="371"/>
      <c r="OTO188" s="371"/>
      <c r="OTP188" s="372"/>
      <c r="OTQ188" s="373"/>
      <c r="OTR188" s="373"/>
      <c r="OTS188" s="373"/>
      <c r="OTT188" s="374"/>
      <c r="OTU188" s="374"/>
      <c r="OTV188" s="374"/>
      <c r="OTW188" s="373"/>
      <c r="OTX188" s="374"/>
      <c r="OTY188" s="374"/>
      <c r="OTZ188" s="374"/>
      <c r="OUA188" s="374"/>
      <c r="OUB188" s="373"/>
      <c r="OUC188" s="371"/>
      <c r="OUD188" s="371"/>
      <c r="OUE188" s="371"/>
      <c r="OUF188" s="372"/>
      <c r="OUG188" s="373"/>
      <c r="OUH188" s="373"/>
      <c r="OUI188" s="373"/>
      <c r="OUJ188" s="374"/>
      <c r="OUK188" s="374"/>
      <c r="OUL188" s="374"/>
      <c r="OUM188" s="373"/>
      <c r="OUN188" s="374"/>
      <c r="OUO188" s="374"/>
      <c r="OUP188" s="374"/>
      <c r="OUQ188" s="374"/>
      <c r="OUR188" s="373"/>
      <c r="OUS188" s="371"/>
      <c r="OUT188" s="371"/>
      <c r="OUU188" s="371"/>
      <c r="OUV188" s="372"/>
      <c r="OUW188" s="373"/>
      <c r="OUX188" s="373"/>
      <c r="OUY188" s="373"/>
      <c r="OUZ188" s="374"/>
      <c r="OVA188" s="374"/>
      <c r="OVB188" s="374"/>
      <c r="OVC188" s="373"/>
      <c r="OVD188" s="374"/>
      <c r="OVE188" s="374"/>
      <c r="OVF188" s="374"/>
      <c r="OVG188" s="374"/>
      <c r="OVH188" s="373"/>
      <c r="OVI188" s="371"/>
      <c r="OVJ188" s="371"/>
      <c r="OVK188" s="371"/>
      <c r="OVL188" s="372"/>
      <c r="OVM188" s="373"/>
      <c r="OVN188" s="373"/>
      <c r="OVO188" s="373"/>
      <c r="OVP188" s="374"/>
      <c r="OVQ188" s="374"/>
      <c r="OVR188" s="374"/>
      <c r="OVS188" s="373"/>
      <c r="OVT188" s="374"/>
      <c r="OVU188" s="374"/>
      <c r="OVV188" s="374"/>
      <c r="OVW188" s="374"/>
      <c r="OVX188" s="373"/>
      <c r="OVY188" s="371"/>
      <c r="OVZ188" s="371"/>
      <c r="OWA188" s="371"/>
      <c r="OWB188" s="372"/>
      <c r="OWC188" s="373"/>
      <c r="OWD188" s="373"/>
      <c r="OWE188" s="373"/>
      <c r="OWF188" s="374"/>
      <c r="OWG188" s="374"/>
      <c r="OWH188" s="374"/>
      <c r="OWI188" s="373"/>
      <c r="OWJ188" s="374"/>
      <c r="OWK188" s="374"/>
      <c r="OWL188" s="374"/>
      <c r="OWM188" s="374"/>
      <c r="OWN188" s="373"/>
      <c r="OWO188" s="371"/>
      <c r="OWP188" s="371"/>
      <c r="OWQ188" s="371"/>
      <c r="OWR188" s="372"/>
      <c r="OWS188" s="373"/>
      <c r="OWT188" s="373"/>
      <c r="OWU188" s="373"/>
      <c r="OWV188" s="374"/>
      <c r="OWW188" s="374"/>
      <c r="OWX188" s="374"/>
      <c r="OWY188" s="373"/>
      <c r="OWZ188" s="374"/>
      <c r="OXA188" s="374"/>
      <c r="OXB188" s="374"/>
      <c r="OXC188" s="374"/>
      <c r="OXD188" s="373"/>
      <c r="OXE188" s="371"/>
      <c r="OXF188" s="371"/>
      <c r="OXG188" s="371"/>
      <c r="OXH188" s="372"/>
      <c r="OXI188" s="373"/>
      <c r="OXJ188" s="373"/>
      <c r="OXK188" s="373"/>
      <c r="OXL188" s="374"/>
      <c r="OXM188" s="374"/>
      <c r="OXN188" s="374"/>
      <c r="OXO188" s="373"/>
      <c r="OXP188" s="374"/>
      <c r="OXQ188" s="374"/>
      <c r="OXR188" s="374"/>
      <c r="OXS188" s="374"/>
      <c r="OXT188" s="373"/>
      <c r="OXU188" s="371"/>
      <c r="OXV188" s="371"/>
      <c r="OXW188" s="371"/>
      <c r="OXX188" s="372"/>
      <c r="OXY188" s="373"/>
      <c r="OXZ188" s="373"/>
      <c r="OYA188" s="373"/>
      <c r="OYB188" s="374"/>
      <c r="OYC188" s="374"/>
      <c r="OYD188" s="374"/>
      <c r="OYE188" s="373"/>
      <c r="OYF188" s="374"/>
      <c r="OYG188" s="374"/>
      <c r="OYH188" s="374"/>
      <c r="OYI188" s="374"/>
      <c r="OYJ188" s="373"/>
      <c r="OYK188" s="371"/>
      <c r="OYL188" s="371"/>
      <c r="OYM188" s="371"/>
      <c r="OYN188" s="372"/>
      <c r="OYO188" s="373"/>
      <c r="OYP188" s="373"/>
      <c r="OYQ188" s="373"/>
      <c r="OYR188" s="374"/>
      <c r="OYS188" s="374"/>
      <c r="OYT188" s="374"/>
      <c r="OYU188" s="373"/>
      <c r="OYV188" s="374"/>
      <c r="OYW188" s="374"/>
      <c r="OYX188" s="374"/>
      <c r="OYY188" s="374"/>
      <c r="OYZ188" s="373"/>
      <c r="OZA188" s="371"/>
      <c r="OZB188" s="371"/>
      <c r="OZC188" s="371"/>
      <c r="OZD188" s="372"/>
      <c r="OZE188" s="373"/>
      <c r="OZF188" s="373"/>
      <c r="OZG188" s="373"/>
      <c r="OZH188" s="374"/>
      <c r="OZI188" s="374"/>
      <c r="OZJ188" s="374"/>
      <c r="OZK188" s="373"/>
      <c r="OZL188" s="374"/>
      <c r="OZM188" s="374"/>
      <c r="OZN188" s="374"/>
      <c r="OZO188" s="374"/>
      <c r="OZP188" s="373"/>
      <c r="OZQ188" s="371"/>
      <c r="OZR188" s="371"/>
      <c r="OZS188" s="371"/>
      <c r="OZT188" s="372"/>
      <c r="OZU188" s="373"/>
      <c r="OZV188" s="373"/>
      <c r="OZW188" s="373"/>
      <c r="OZX188" s="374"/>
      <c r="OZY188" s="374"/>
      <c r="OZZ188" s="374"/>
      <c r="PAA188" s="373"/>
      <c r="PAB188" s="374"/>
      <c r="PAC188" s="374"/>
      <c r="PAD188" s="374"/>
      <c r="PAE188" s="374"/>
      <c r="PAF188" s="373"/>
      <c r="PAG188" s="371"/>
      <c r="PAH188" s="371"/>
      <c r="PAI188" s="371"/>
      <c r="PAJ188" s="372"/>
      <c r="PAK188" s="373"/>
      <c r="PAL188" s="373"/>
      <c r="PAM188" s="373"/>
      <c r="PAN188" s="374"/>
      <c r="PAO188" s="374"/>
      <c r="PAP188" s="374"/>
      <c r="PAQ188" s="373"/>
      <c r="PAR188" s="374"/>
      <c r="PAS188" s="374"/>
      <c r="PAT188" s="374"/>
      <c r="PAU188" s="374"/>
      <c r="PAV188" s="373"/>
      <c r="PAW188" s="371"/>
      <c r="PAX188" s="371"/>
      <c r="PAY188" s="371"/>
      <c r="PAZ188" s="372"/>
      <c r="PBA188" s="373"/>
      <c r="PBB188" s="373"/>
      <c r="PBC188" s="373"/>
      <c r="PBD188" s="374"/>
      <c r="PBE188" s="374"/>
      <c r="PBF188" s="374"/>
      <c r="PBG188" s="373"/>
      <c r="PBH188" s="374"/>
      <c r="PBI188" s="374"/>
      <c r="PBJ188" s="374"/>
      <c r="PBK188" s="374"/>
      <c r="PBL188" s="373"/>
      <c r="PBM188" s="371"/>
      <c r="PBN188" s="371"/>
      <c r="PBO188" s="371"/>
      <c r="PBP188" s="372"/>
      <c r="PBQ188" s="373"/>
      <c r="PBR188" s="373"/>
      <c r="PBS188" s="373"/>
      <c r="PBT188" s="374"/>
      <c r="PBU188" s="374"/>
      <c r="PBV188" s="374"/>
      <c r="PBW188" s="373"/>
      <c r="PBX188" s="374"/>
      <c r="PBY188" s="374"/>
      <c r="PBZ188" s="374"/>
      <c r="PCA188" s="374"/>
      <c r="PCB188" s="373"/>
      <c r="PCC188" s="371"/>
      <c r="PCD188" s="371"/>
      <c r="PCE188" s="371"/>
      <c r="PCF188" s="372"/>
      <c r="PCG188" s="373"/>
      <c r="PCH188" s="373"/>
      <c r="PCI188" s="373"/>
      <c r="PCJ188" s="374"/>
      <c r="PCK188" s="374"/>
      <c r="PCL188" s="374"/>
      <c r="PCM188" s="373"/>
      <c r="PCN188" s="374"/>
      <c r="PCO188" s="374"/>
      <c r="PCP188" s="374"/>
      <c r="PCQ188" s="374"/>
      <c r="PCR188" s="373"/>
      <c r="PCS188" s="371"/>
      <c r="PCT188" s="371"/>
      <c r="PCU188" s="371"/>
      <c r="PCV188" s="372"/>
      <c r="PCW188" s="373"/>
      <c r="PCX188" s="373"/>
      <c r="PCY188" s="373"/>
      <c r="PCZ188" s="374"/>
      <c r="PDA188" s="374"/>
      <c r="PDB188" s="374"/>
      <c r="PDC188" s="373"/>
      <c r="PDD188" s="374"/>
      <c r="PDE188" s="374"/>
      <c r="PDF188" s="374"/>
      <c r="PDG188" s="374"/>
      <c r="PDH188" s="373"/>
      <c r="PDI188" s="371"/>
      <c r="PDJ188" s="371"/>
      <c r="PDK188" s="371"/>
      <c r="PDL188" s="372"/>
      <c r="PDM188" s="373"/>
      <c r="PDN188" s="373"/>
      <c r="PDO188" s="373"/>
      <c r="PDP188" s="374"/>
      <c r="PDQ188" s="374"/>
      <c r="PDR188" s="374"/>
      <c r="PDS188" s="373"/>
      <c r="PDT188" s="374"/>
      <c r="PDU188" s="374"/>
      <c r="PDV188" s="374"/>
      <c r="PDW188" s="374"/>
      <c r="PDX188" s="373"/>
      <c r="PDY188" s="371"/>
      <c r="PDZ188" s="371"/>
      <c r="PEA188" s="371"/>
      <c r="PEB188" s="372"/>
      <c r="PEC188" s="373"/>
      <c r="PED188" s="373"/>
      <c r="PEE188" s="373"/>
      <c r="PEF188" s="374"/>
      <c r="PEG188" s="374"/>
      <c r="PEH188" s="374"/>
      <c r="PEI188" s="373"/>
      <c r="PEJ188" s="374"/>
      <c r="PEK188" s="374"/>
      <c r="PEL188" s="374"/>
      <c r="PEM188" s="374"/>
      <c r="PEN188" s="373"/>
      <c r="PEO188" s="371"/>
      <c r="PEP188" s="371"/>
      <c r="PEQ188" s="371"/>
      <c r="PER188" s="372"/>
      <c r="PES188" s="373"/>
      <c r="PET188" s="373"/>
      <c r="PEU188" s="373"/>
      <c r="PEV188" s="374"/>
      <c r="PEW188" s="374"/>
      <c r="PEX188" s="374"/>
      <c r="PEY188" s="373"/>
      <c r="PEZ188" s="374"/>
      <c r="PFA188" s="374"/>
      <c r="PFB188" s="374"/>
      <c r="PFC188" s="374"/>
      <c r="PFD188" s="373"/>
      <c r="PFE188" s="371"/>
      <c r="PFF188" s="371"/>
      <c r="PFG188" s="371"/>
      <c r="PFH188" s="372"/>
      <c r="PFI188" s="373"/>
      <c r="PFJ188" s="373"/>
      <c r="PFK188" s="373"/>
      <c r="PFL188" s="374"/>
      <c r="PFM188" s="374"/>
      <c r="PFN188" s="374"/>
      <c r="PFO188" s="373"/>
      <c r="PFP188" s="374"/>
      <c r="PFQ188" s="374"/>
      <c r="PFR188" s="374"/>
      <c r="PFS188" s="374"/>
      <c r="PFT188" s="373"/>
      <c r="PFU188" s="371"/>
      <c r="PFV188" s="371"/>
      <c r="PFW188" s="371"/>
      <c r="PFX188" s="372"/>
      <c r="PFY188" s="373"/>
      <c r="PFZ188" s="373"/>
      <c r="PGA188" s="373"/>
      <c r="PGB188" s="374"/>
      <c r="PGC188" s="374"/>
      <c r="PGD188" s="374"/>
      <c r="PGE188" s="373"/>
      <c r="PGF188" s="374"/>
      <c r="PGG188" s="374"/>
      <c r="PGH188" s="374"/>
      <c r="PGI188" s="374"/>
      <c r="PGJ188" s="373"/>
      <c r="PGK188" s="371"/>
      <c r="PGL188" s="371"/>
      <c r="PGM188" s="371"/>
      <c r="PGN188" s="372"/>
      <c r="PGO188" s="373"/>
      <c r="PGP188" s="373"/>
      <c r="PGQ188" s="373"/>
      <c r="PGR188" s="374"/>
      <c r="PGS188" s="374"/>
      <c r="PGT188" s="374"/>
      <c r="PGU188" s="373"/>
      <c r="PGV188" s="374"/>
      <c r="PGW188" s="374"/>
      <c r="PGX188" s="374"/>
      <c r="PGY188" s="374"/>
      <c r="PGZ188" s="373"/>
      <c r="PHA188" s="371"/>
      <c r="PHB188" s="371"/>
      <c r="PHC188" s="371"/>
      <c r="PHD188" s="372"/>
      <c r="PHE188" s="373"/>
      <c r="PHF188" s="373"/>
      <c r="PHG188" s="373"/>
      <c r="PHH188" s="374"/>
      <c r="PHI188" s="374"/>
      <c r="PHJ188" s="374"/>
      <c r="PHK188" s="373"/>
      <c r="PHL188" s="374"/>
      <c r="PHM188" s="374"/>
      <c r="PHN188" s="374"/>
      <c r="PHO188" s="374"/>
      <c r="PHP188" s="373"/>
      <c r="PHQ188" s="371"/>
      <c r="PHR188" s="371"/>
      <c r="PHS188" s="371"/>
      <c r="PHT188" s="372"/>
      <c r="PHU188" s="373"/>
      <c r="PHV188" s="373"/>
      <c r="PHW188" s="373"/>
      <c r="PHX188" s="374"/>
      <c r="PHY188" s="374"/>
      <c r="PHZ188" s="374"/>
      <c r="PIA188" s="373"/>
      <c r="PIB188" s="374"/>
      <c r="PIC188" s="374"/>
      <c r="PID188" s="374"/>
      <c r="PIE188" s="374"/>
      <c r="PIF188" s="373"/>
      <c r="PIG188" s="371"/>
      <c r="PIH188" s="371"/>
      <c r="PII188" s="371"/>
      <c r="PIJ188" s="372"/>
      <c r="PIK188" s="373"/>
      <c r="PIL188" s="373"/>
      <c r="PIM188" s="373"/>
      <c r="PIN188" s="374"/>
      <c r="PIO188" s="374"/>
      <c r="PIP188" s="374"/>
      <c r="PIQ188" s="373"/>
      <c r="PIR188" s="374"/>
      <c r="PIS188" s="374"/>
      <c r="PIT188" s="374"/>
      <c r="PIU188" s="374"/>
      <c r="PIV188" s="373"/>
      <c r="PIW188" s="371"/>
      <c r="PIX188" s="371"/>
      <c r="PIY188" s="371"/>
      <c r="PIZ188" s="372"/>
      <c r="PJA188" s="373"/>
      <c r="PJB188" s="373"/>
      <c r="PJC188" s="373"/>
      <c r="PJD188" s="374"/>
      <c r="PJE188" s="374"/>
      <c r="PJF188" s="374"/>
      <c r="PJG188" s="373"/>
      <c r="PJH188" s="374"/>
      <c r="PJI188" s="374"/>
      <c r="PJJ188" s="374"/>
      <c r="PJK188" s="374"/>
      <c r="PJL188" s="373"/>
      <c r="PJM188" s="371"/>
      <c r="PJN188" s="371"/>
      <c r="PJO188" s="371"/>
      <c r="PJP188" s="372"/>
      <c r="PJQ188" s="373"/>
      <c r="PJR188" s="373"/>
      <c r="PJS188" s="373"/>
      <c r="PJT188" s="374"/>
      <c r="PJU188" s="374"/>
      <c r="PJV188" s="374"/>
      <c r="PJW188" s="373"/>
      <c r="PJX188" s="374"/>
      <c r="PJY188" s="374"/>
      <c r="PJZ188" s="374"/>
      <c r="PKA188" s="374"/>
      <c r="PKB188" s="373"/>
      <c r="PKC188" s="371"/>
      <c r="PKD188" s="371"/>
      <c r="PKE188" s="371"/>
      <c r="PKF188" s="372"/>
      <c r="PKG188" s="373"/>
      <c r="PKH188" s="373"/>
      <c r="PKI188" s="373"/>
      <c r="PKJ188" s="374"/>
      <c r="PKK188" s="374"/>
      <c r="PKL188" s="374"/>
      <c r="PKM188" s="373"/>
      <c r="PKN188" s="374"/>
      <c r="PKO188" s="374"/>
      <c r="PKP188" s="374"/>
      <c r="PKQ188" s="374"/>
      <c r="PKR188" s="373"/>
      <c r="PKS188" s="371"/>
      <c r="PKT188" s="371"/>
      <c r="PKU188" s="371"/>
      <c r="PKV188" s="372"/>
      <c r="PKW188" s="373"/>
      <c r="PKX188" s="373"/>
      <c r="PKY188" s="373"/>
      <c r="PKZ188" s="374"/>
      <c r="PLA188" s="374"/>
      <c r="PLB188" s="374"/>
      <c r="PLC188" s="373"/>
      <c r="PLD188" s="374"/>
      <c r="PLE188" s="374"/>
      <c r="PLF188" s="374"/>
      <c r="PLG188" s="374"/>
      <c r="PLH188" s="373"/>
      <c r="PLI188" s="371"/>
      <c r="PLJ188" s="371"/>
      <c r="PLK188" s="371"/>
      <c r="PLL188" s="372"/>
      <c r="PLM188" s="373"/>
      <c r="PLN188" s="373"/>
      <c r="PLO188" s="373"/>
      <c r="PLP188" s="374"/>
      <c r="PLQ188" s="374"/>
      <c r="PLR188" s="374"/>
      <c r="PLS188" s="373"/>
      <c r="PLT188" s="374"/>
      <c r="PLU188" s="374"/>
      <c r="PLV188" s="374"/>
      <c r="PLW188" s="374"/>
      <c r="PLX188" s="373"/>
      <c r="PLY188" s="371"/>
      <c r="PLZ188" s="371"/>
      <c r="PMA188" s="371"/>
      <c r="PMB188" s="372"/>
      <c r="PMC188" s="373"/>
      <c r="PMD188" s="373"/>
      <c r="PME188" s="373"/>
      <c r="PMF188" s="374"/>
      <c r="PMG188" s="374"/>
      <c r="PMH188" s="374"/>
      <c r="PMI188" s="373"/>
      <c r="PMJ188" s="374"/>
      <c r="PMK188" s="374"/>
      <c r="PML188" s="374"/>
      <c r="PMM188" s="374"/>
      <c r="PMN188" s="373"/>
      <c r="PMO188" s="371"/>
      <c r="PMP188" s="371"/>
      <c r="PMQ188" s="371"/>
      <c r="PMR188" s="372"/>
      <c r="PMS188" s="373"/>
      <c r="PMT188" s="373"/>
      <c r="PMU188" s="373"/>
      <c r="PMV188" s="374"/>
      <c r="PMW188" s="374"/>
      <c r="PMX188" s="374"/>
      <c r="PMY188" s="373"/>
      <c r="PMZ188" s="374"/>
      <c r="PNA188" s="374"/>
      <c r="PNB188" s="374"/>
      <c r="PNC188" s="374"/>
      <c r="PND188" s="373"/>
      <c r="PNE188" s="371"/>
      <c r="PNF188" s="371"/>
      <c r="PNG188" s="371"/>
      <c r="PNH188" s="372"/>
      <c r="PNI188" s="373"/>
      <c r="PNJ188" s="373"/>
      <c r="PNK188" s="373"/>
      <c r="PNL188" s="374"/>
      <c r="PNM188" s="374"/>
      <c r="PNN188" s="374"/>
      <c r="PNO188" s="373"/>
      <c r="PNP188" s="374"/>
      <c r="PNQ188" s="374"/>
      <c r="PNR188" s="374"/>
      <c r="PNS188" s="374"/>
      <c r="PNT188" s="373"/>
      <c r="PNU188" s="371"/>
      <c r="PNV188" s="371"/>
      <c r="PNW188" s="371"/>
      <c r="PNX188" s="372"/>
      <c r="PNY188" s="373"/>
      <c r="PNZ188" s="373"/>
      <c r="POA188" s="373"/>
      <c r="POB188" s="374"/>
      <c r="POC188" s="374"/>
      <c r="POD188" s="374"/>
      <c r="POE188" s="373"/>
      <c r="POF188" s="374"/>
      <c r="POG188" s="374"/>
      <c r="POH188" s="374"/>
      <c r="POI188" s="374"/>
      <c r="POJ188" s="373"/>
      <c r="POK188" s="371"/>
      <c r="POL188" s="371"/>
      <c r="POM188" s="371"/>
      <c r="PON188" s="372"/>
      <c r="POO188" s="373"/>
      <c r="POP188" s="373"/>
      <c r="POQ188" s="373"/>
      <c r="POR188" s="374"/>
      <c r="POS188" s="374"/>
      <c r="POT188" s="374"/>
      <c r="POU188" s="373"/>
      <c r="POV188" s="374"/>
      <c r="POW188" s="374"/>
      <c r="POX188" s="374"/>
      <c r="POY188" s="374"/>
      <c r="POZ188" s="373"/>
      <c r="PPA188" s="371"/>
      <c r="PPB188" s="371"/>
      <c r="PPC188" s="371"/>
      <c r="PPD188" s="372"/>
      <c r="PPE188" s="373"/>
      <c r="PPF188" s="373"/>
      <c r="PPG188" s="373"/>
      <c r="PPH188" s="374"/>
      <c r="PPI188" s="374"/>
      <c r="PPJ188" s="374"/>
      <c r="PPK188" s="373"/>
      <c r="PPL188" s="374"/>
      <c r="PPM188" s="374"/>
      <c r="PPN188" s="374"/>
      <c r="PPO188" s="374"/>
      <c r="PPP188" s="373"/>
      <c r="PPQ188" s="371"/>
      <c r="PPR188" s="371"/>
      <c r="PPS188" s="371"/>
      <c r="PPT188" s="372"/>
      <c r="PPU188" s="373"/>
      <c r="PPV188" s="373"/>
      <c r="PPW188" s="373"/>
      <c r="PPX188" s="374"/>
      <c r="PPY188" s="374"/>
      <c r="PPZ188" s="374"/>
      <c r="PQA188" s="373"/>
      <c r="PQB188" s="374"/>
      <c r="PQC188" s="374"/>
      <c r="PQD188" s="374"/>
      <c r="PQE188" s="374"/>
      <c r="PQF188" s="373"/>
      <c r="PQG188" s="371"/>
      <c r="PQH188" s="371"/>
      <c r="PQI188" s="371"/>
      <c r="PQJ188" s="372"/>
      <c r="PQK188" s="373"/>
      <c r="PQL188" s="373"/>
      <c r="PQM188" s="373"/>
      <c r="PQN188" s="374"/>
      <c r="PQO188" s="374"/>
      <c r="PQP188" s="374"/>
      <c r="PQQ188" s="373"/>
      <c r="PQR188" s="374"/>
      <c r="PQS188" s="374"/>
      <c r="PQT188" s="374"/>
      <c r="PQU188" s="374"/>
      <c r="PQV188" s="373"/>
      <c r="PQW188" s="371"/>
      <c r="PQX188" s="371"/>
      <c r="PQY188" s="371"/>
      <c r="PQZ188" s="372"/>
      <c r="PRA188" s="373"/>
      <c r="PRB188" s="373"/>
      <c r="PRC188" s="373"/>
      <c r="PRD188" s="374"/>
      <c r="PRE188" s="374"/>
      <c r="PRF188" s="374"/>
      <c r="PRG188" s="373"/>
      <c r="PRH188" s="374"/>
      <c r="PRI188" s="374"/>
      <c r="PRJ188" s="374"/>
      <c r="PRK188" s="374"/>
      <c r="PRL188" s="373"/>
      <c r="PRM188" s="371"/>
      <c r="PRN188" s="371"/>
      <c r="PRO188" s="371"/>
      <c r="PRP188" s="372"/>
      <c r="PRQ188" s="373"/>
      <c r="PRR188" s="373"/>
      <c r="PRS188" s="373"/>
      <c r="PRT188" s="374"/>
      <c r="PRU188" s="374"/>
      <c r="PRV188" s="374"/>
      <c r="PRW188" s="373"/>
      <c r="PRX188" s="374"/>
      <c r="PRY188" s="374"/>
      <c r="PRZ188" s="374"/>
      <c r="PSA188" s="374"/>
      <c r="PSB188" s="373"/>
      <c r="PSC188" s="371"/>
      <c r="PSD188" s="371"/>
      <c r="PSE188" s="371"/>
      <c r="PSF188" s="372"/>
      <c r="PSG188" s="373"/>
      <c r="PSH188" s="373"/>
      <c r="PSI188" s="373"/>
      <c r="PSJ188" s="374"/>
      <c r="PSK188" s="374"/>
      <c r="PSL188" s="374"/>
      <c r="PSM188" s="373"/>
      <c r="PSN188" s="374"/>
      <c r="PSO188" s="374"/>
      <c r="PSP188" s="374"/>
      <c r="PSQ188" s="374"/>
      <c r="PSR188" s="373"/>
      <c r="PSS188" s="371"/>
      <c r="PST188" s="371"/>
      <c r="PSU188" s="371"/>
      <c r="PSV188" s="372"/>
      <c r="PSW188" s="373"/>
      <c r="PSX188" s="373"/>
      <c r="PSY188" s="373"/>
      <c r="PSZ188" s="374"/>
      <c r="PTA188" s="374"/>
      <c r="PTB188" s="374"/>
      <c r="PTC188" s="373"/>
      <c r="PTD188" s="374"/>
      <c r="PTE188" s="374"/>
      <c r="PTF188" s="374"/>
      <c r="PTG188" s="374"/>
      <c r="PTH188" s="373"/>
      <c r="PTI188" s="371"/>
      <c r="PTJ188" s="371"/>
      <c r="PTK188" s="371"/>
      <c r="PTL188" s="372"/>
      <c r="PTM188" s="373"/>
      <c r="PTN188" s="373"/>
      <c r="PTO188" s="373"/>
      <c r="PTP188" s="374"/>
      <c r="PTQ188" s="374"/>
      <c r="PTR188" s="374"/>
      <c r="PTS188" s="373"/>
      <c r="PTT188" s="374"/>
      <c r="PTU188" s="374"/>
      <c r="PTV188" s="374"/>
      <c r="PTW188" s="374"/>
      <c r="PTX188" s="373"/>
      <c r="PTY188" s="371"/>
      <c r="PTZ188" s="371"/>
      <c r="PUA188" s="371"/>
      <c r="PUB188" s="372"/>
      <c r="PUC188" s="373"/>
      <c r="PUD188" s="373"/>
      <c r="PUE188" s="373"/>
      <c r="PUF188" s="374"/>
      <c r="PUG188" s="374"/>
      <c r="PUH188" s="374"/>
      <c r="PUI188" s="373"/>
      <c r="PUJ188" s="374"/>
      <c r="PUK188" s="374"/>
      <c r="PUL188" s="374"/>
      <c r="PUM188" s="374"/>
      <c r="PUN188" s="373"/>
      <c r="PUO188" s="371"/>
      <c r="PUP188" s="371"/>
      <c r="PUQ188" s="371"/>
      <c r="PUR188" s="372"/>
      <c r="PUS188" s="373"/>
      <c r="PUT188" s="373"/>
      <c r="PUU188" s="373"/>
      <c r="PUV188" s="374"/>
      <c r="PUW188" s="374"/>
      <c r="PUX188" s="374"/>
      <c r="PUY188" s="373"/>
      <c r="PUZ188" s="374"/>
      <c r="PVA188" s="374"/>
      <c r="PVB188" s="374"/>
      <c r="PVC188" s="374"/>
      <c r="PVD188" s="373"/>
      <c r="PVE188" s="371"/>
      <c r="PVF188" s="371"/>
      <c r="PVG188" s="371"/>
      <c r="PVH188" s="372"/>
      <c r="PVI188" s="373"/>
      <c r="PVJ188" s="373"/>
      <c r="PVK188" s="373"/>
      <c r="PVL188" s="374"/>
      <c r="PVM188" s="374"/>
      <c r="PVN188" s="374"/>
      <c r="PVO188" s="373"/>
      <c r="PVP188" s="374"/>
      <c r="PVQ188" s="374"/>
      <c r="PVR188" s="374"/>
      <c r="PVS188" s="374"/>
      <c r="PVT188" s="373"/>
      <c r="PVU188" s="371"/>
      <c r="PVV188" s="371"/>
      <c r="PVW188" s="371"/>
      <c r="PVX188" s="372"/>
      <c r="PVY188" s="373"/>
      <c r="PVZ188" s="373"/>
      <c r="PWA188" s="373"/>
      <c r="PWB188" s="374"/>
      <c r="PWC188" s="374"/>
      <c r="PWD188" s="374"/>
      <c r="PWE188" s="373"/>
      <c r="PWF188" s="374"/>
      <c r="PWG188" s="374"/>
      <c r="PWH188" s="374"/>
      <c r="PWI188" s="374"/>
      <c r="PWJ188" s="373"/>
      <c r="PWK188" s="371"/>
      <c r="PWL188" s="371"/>
      <c r="PWM188" s="371"/>
      <c r="PWN188" s="372"/>
      <c r="PWO188" s="373"/>
      <c r="PWP188" s="373"/>
      <c r="PWQ188" s="373"/>
      <c r="PWR188" s="374"/>
      <c r="PWS188" s="374"/>
      <c r="PWT188" s="374"/>
      <c r="PWU188" s="373"/>
      <c r="PWV188" s="374"/>
      <c r="PWW188" s="374"/>
      <c r="PWX188" s="374"/>
      <c r="PWY188" s="374"/>
      <c r="PWZ188" s="373"/>
      <c r="PXA188" s="371"/>
      <c r="PXB188" s="371"/>
      <c r="PXC188" s="371"/>
      <c r="PXD188" s="372"/>
      <c r="PXE188" s="373"/>
      <c r="PXF188" s="373"/>
      <c r="PXG188" s="373"/>
      <c r="PXH188" s="374"/>
      <c r="PXI188" s="374"/>
      <c r="PXJ188" s="374"/>
      <c r="PXK188" s="373"/>
      <c r="PXL188" s="374"/>
      <c r="PXM188" s="374"/>
      <c r="PXN188" s="374"/>
      <c r="PXO188" s="374"/>
      <c r="PXP188" s="373"/>
      <c r="PXQ188" s="371"/>
      <c r="PXR188" s="371"/>
      <c r="PXS188" s="371"/>
      <c r="PXT188" s="372"/>
      <c r="PXU188" s="373"/>
      <c r="PXV188" s="373"/>
      <c r="PXW188" s="373"/>
      <c r="PXX188" s="374"/>
      <c r="PXY188" s="374"/>
      <c r="PXZ188" s="374"/>
      <c r="PYA188" s="373"/>
      <c r="PYB188" s="374"/>
      <c r="PYC188" s="374"/>
      <c r="PYD188" s="374"/>
      <c r="PYE188" s="374"/>
      <c r="PYF188" s="373"/>
      <c r="PYG188" s="371"/>
      <c r="PYH188" s="371"/>
      <c r="PYI188" s="371"/>
      <c r="PYJ188" s="372"/>
      <c r="PYK188" s="373"/>
      <c r="PYL188" s="373"/>
      <c r="PYM188" s="373"/>
      <c r="PYN188" s="374"/>
      <c r="PYO188" s="374"/>
      <c r="PYP188" s="374"/>
      <c r="PYQ188" s="373"/>
      <c r="PYR188" s="374"/>
      <c r="PYS188" s="374"/>
      <c r="PYT188" s="374"/>
      <c r="PYU188" s="374"/>
      <c r="PYV188" s="373"/>
      <c r="PYW188" s="371"/>
      <c r="PYX188" s="371"/>
      <c r="PYY188" s="371"/>
      <c r="PYZ188" s="372"/>
      <c r="PZA188" s="373"/>
      <c r="PZB188" s="373"/>
      <c r="PZC188" s="373"/>
      <c r="PZD188" s="374"/>
      <c r="PZE188" s="374"/>
      <c r="PZF188" s="374"/>
      <c r="PZG188" s="373"/>
      <c r="PZH188" s="374"/>
      <c r="PZI188" s="374"/>
      <c r="PZJ188" s="374"/>
      <c r="PZK188" s="374"/>
      <c r="PZL188" s="373"/>
      <c r="PZM188" s="371"/>
      <c r="PZN188" s="371"/>
      <c r="PZO188" s="371"/>
      <c r="PZP188" s="372"/>
      <c r="PZQ188" s="373"/>
      <c r="PZR188" s="373"/>
      <c r="PZS188" s="373"/>
      <c r="PZT188" s="374"/>
      <c r="PZU188" s="374"/>
      <c r="PZV188" s="374"/>
      <c r="PZW188" s="373"/>
      <c r="PZX188" s="374"/>
      <c r="PZY188" s="374"/>
      <c r="PZZ188" s="374"/>
      <c r="QAA188" s="374"/>
      <c r="QAB188" s="373"/>
      <c r="QAC188" s="371"/>
      <c r="QAD188" s="371"/>
      <c r="QAE188" s="371"/>
      <c r="QAF188" s="372"/>
      <c r="QAG188" s="373"/>
      <c r="QAH188" s="373"/>
      <c r="QAI188" s="373"/>
      <c r="QAJ188" s="374"/>
      <c r="QAK188" s="374"/>
      <c r="QAL188" s="374"/>
      <c r="QAM188" s="373"/>
      <c r="QAN188" s="374"/>
      <c r="QAO188" s="374"/>
      <c r="QAP188" s="374"/>
      <c r="QAQ188" s="374"/>
      <c r="QAR188" s="373"/>
      <c r="QAS188" s="371"/>
      <c r="QAT188" s="371"/>
      <c r="QAU188" s="371"/>
      <c r="QAV188" s="372"/>
      <c r="QAW188" s="373"/>
      <c r="QAX188" s="373"/>
      <c r="QAY188" s="373"/>
      <c r="QAZ188" s="374"/>
      <c r="QBA188" s="374"/>
      <c r="QBB188" s="374"/>
      <c r="QBC188" s="373"/>
      <c r="QBD188" s="374"/>
      <c r="QBE188" s="374"/>
      <c r="QBF188" s="374"/>
      <c r="QBG188" s="374"/>
      <c r="QBH188" s="373"/>
      <c r="QBI188" s="371"/>
      <c r="QBJ188" s="371"/>
      <c r="QBK188" s="371"/>
      <c r="QBL188" s="372"/>
      <c r="QBM188" s="373"/>
      <c r="QBN188" s="373"/>
      <c r="QBO188" s="373"/>
      <c r="QBP188" s="374"/>
      <c r="QBQ188" s="374"/>
      <c r="QBR188" s="374"/>
      <c r="QBS188" s="373"/>
      <c r="QBT188" s="374"/>
      <c r="QBU188" s="374"/>
      <c r="QBV188" s="374"/>
      <c r="QBW188" s="374"/>
      <c r="QBX188" s="373"/>
      <c r="QBY188" s="371"/>
      <c r="QBZ188" s="371"/>
      <c r="QCA188" s="371"/>
      <c r="QCB188" s="372"/>
      <c r="QCC188" s="373"/>
      <c r="QCD188" s="373"/>
      <c r="QCE188" s="373"/>
      <c r="QCF188" s="374"/>
      <c r="QCG188" s="374"/>
      <c r="QCH188" s="374"/>
      <c r="QCI188" s="373"/>
      <c r="QCJ188" s="374"/>
      <c r="QCK188" s="374"/>
      <c r="QCL188" s="374"/>
      <c r="QCM188" s="374"/>
      <c r="QCN188" s="373"/>
      <c r="QCO188" s="371"/>
      <c r="QCP188" s="371"/>
      <c r="QCQ188" s="371"/>
      <c r="QCR188" s="372"/>
      <c r="QCS188" s="373"/>
      <c r="QCT188" s="373"/>
      <c r="QCU188" s="373"/>
      <c r="QCV188" s="374"/>
      <c r="QCW188" s="374"/>
      <c r="QCX188" s="374"/>
      <c r="QCY188" s="373"/>
      <c r="QCZ188" s="374"/>
      <c r="QDA188" s="374"/>
      <c r="QDB188" s="374"/>
      <c r="QDC188" s="374"/>
      <c r="QDD188" s="373"/>
      <c r="QDE188" s="371"/>
      <c r="QDF188" s="371"/>
      <c r="QDG188" s="371"/>
      <c r="QDH188" s="372"/>
      <c r="QDI188" s="373"/>
      <c r="QDJ188" s="373"/>
      <c r="QDK188" s="373"/>
      <c r="QDL188" s="374"/>
      <c r="QDM188" s="374"/>
      <c r="QDN188" s="374"/>
      <c r="QDO188" s="373"/>
      <c r="QDP188" s="374"/>
      <c r="QDQ188" s="374"/>
      <c r="QDR188" s="374"/>
      <c r="QDS188" s="374"/>
      <c r="QDT188" s="373"/>
      <c r="QDU188" s="371"/>
      <c r="QDV188" s="371"/>
      <c r="QDW188" s="371"/>
      <c r="QDX188" s="372"/>
      <c r="QDY188" s="373"/>
      <c r="QDZ188" s="373"/>
      <c r="QEA188" s="373"/>
      <c r="QEB188" s="374"/>
      <c r="QEC188" s="374"/>
      <c r="QED188" s="374"/>
      <c r="QEE188" s="373"/>
      <c r="QEF188" s="374"/>
      <c r="QEG188" s="374"/>
      <c r="QEH188" s="374"/>
      <c r="QEI188" s="374"/>
      <c r="QEJ188" s="373"/>
      <c r="QEK188" s="371"/>
      <c r="QEL188" s="371"/>
      <c r="QEM188" s="371"/>
      <c r="QEN188" s="372"/>
      <c r="QEO188" s="373"/>
      <c r="QEP188" s="373"/>
      <c r="QEQ188" s="373"/>
      <c r="QER188" s="374"/>
      <c r="QES188" s="374"/>
      <c r="QET188" s="374"/>
      <c r="QEU188" s="373"/>
      <c r="QEV188" s="374"/>
      <c r="QEW188" s="374"/>
      <c r="QEX188" s="374"/>
      <c r="QEY188" s="374"/>
      <c r="QEZ188" s="373"/>
      <c r="QFA188" s="371"/>
      <c r="QFB188" s="371"/>
      <c r="QFC188" s="371"/>
      <c r="QFD188" s="372"/>
      <c r="QFE188" s="373"/>
      <c r="QFF188" s="373"/>
      <c r="QFG188" s="373"/>
      <c r="QFH188" s="374"/>
      <c r="QFI188" s="374"/>
      <c r="QFJ188" s="374"/>
      <c r="QFK188" s="373"/>
      <c r="QFL188" s="374"/>
      <c r="QFM188" s="374"/>
      <c r="QFN188" s="374"/>
      <c r="QFO188" s="374"/>
      <c r="QFP188" s="373"/>
      <c r="QFQ188" s="371"/>
      <c r="QFR188" s="371"/>
      <c r="QFS188" s="371"/>
      <c r="QFT188" s="372"/>
      <c r="QFU188" s="373"/>
      <c r="QFV188" s="373"/>
      <c r="QFW188" s="373"/>
      <c r="QFX188" s="374"/>
      <c r="QFY188" s="374"/>
      <c r="QFZ188" s="374"/>
      <c r="QGA188" s="373"/>
      <c r="QGB188" s="374"/>
      <c r="QGC188" s="374"/>
      <c r="QGD188" s="374"/>
      <c r="QGE188" s="374"/>
      <c r="QGF188" s="373"/>
      <c r="QGG188" s="371"/>
      <c r="QGH188" s="371"/>
      <c r="QGI188" s="371"/>
      <c r="QGJ188" s="372"/>
      <c r="QGK188" s="373"/>
      <c r="QGL188" s="373"/>
      <c r="QGM188" s="373"/>
      <c r="QGN188" s="374"/>
      <c r="QGO188" s="374"/>
      <c r="QGP188" s="374"/>
      <c r="QGQ188" s="373"/>
      <c r="QGR188" s="374"/>
      <c r="QGS188" s="374"/>
      <c r="QGT188" s="374"/>
      <c r="QGU188" s="374"/>
      <c r="QGV188" s="373"/>
      <c r="QGW188" s="371"/>
      <c r="QGX188" s="371"/>
      <c r="QGY188" s="371"/>
      <c r="QGZ188" s="372"/>
      <c r="QHA188" s="373"/>
      <c r="QHB188" s="373"/>
      <c r="QHC188" s="373"/>
      <c r="QHD188" s="374"/>
      <c r="QHE188" s="374"/>
      <c r="QHF188" s="374"/>
      <c r="QHG188" s="373"/>
      <c r="QHH188" s="374"/>
      <c r="QHI188" s="374"/>
      <c r="QHJ188" s="374"/>
      <c r="QHK188" s="374"/>
      <c r="QHL188" s="373"/>
      <c r="QHM188" s="371"/>
      <c r="QHN188" s="371"/>
      <c r="QHO188" s="371"/>
      <c r="QHP188" s="372"/>
      <c r="QHQ188" s="373"/>
      <c r="QHR188" s="373"/>
      <c r="QHS188" s="373"/>
      <c r="QHT188" s="374"/>
      <c r="QHU188" s="374"/>
      <c r="QHV188" s="374"/>
      <c r="QHW188" s="373"/>
      <c r="QHX188" s="374"/>
      <c r="QHY188" s="374"/>
      <c r="QHZ188" s="374"/>
      <c r="QIA188" s="374"/>
      <c r="QIB188" s="373"/>
      <c r="QIC188" s="371"/>
      <c r="QID188" s="371"/>
      <c r="QIE188" s="371"/>
      <c r="QIF188" s="372"/>
      <c r="QIG188" s="373"/>
      <c r="QIH188" s="373"/>
      <c r="QII188" s="373"/>
      <c r="QIJ188" s="374"/>
      <c r="QIK188" s="374"/>
      <c r="QIL188" s="374"/>
      <c r="QIM188" s="373"/>
      <c r="QIN188" s="374"/>
      <c r="QIO188" s="374"/>
      <c r="QIP188" s="374"/>
      <c r="QIQ188" s="374"/>
      <c r="QIR188" s="373"/>
      <c r="QIS188" s="371"/>
      <c r="QIT188" s="371"/>
      <c r="QIU188" s="371"/>
      <c r="QIV188" s="372"/>
      <c r="QIW188" s="373"/>
      <c r="QIX188" s="373"/>
      <c r="QIY188" s="373"/>
      <c r="QIZ188" s="374"/>
      <c r="QJA188" s="374"/>
      <c r="QJB188" s="374"/>
      <c r="QJC188" s="373"/>
      <c r="QJD188" s="374"/>
      <c r="QJE188" s="374"/>
      <c r="QJF188" s="374"/>
      <c r="QJG188" s="374"/>
      <c r="QJH188" s="373"/>
      <c r="QJI188" s="371"/>
      <c r="QJJ188" s="371"/>
      <c r="QJK188" s="371"/>
      <c r="QJL188" s="372"/>
      <c r="QJM188" s="373"/>
      <c r="QJN188" s="373"/>
      <c r="QJO188" s="373"/>
      <c r="QJP188" s="374"/>
      <c r="QJQ188" s="374"/>
      <c r="QJR188" s="374"/>
      <c r="QJS188" s="373"/>
      <c r="QJT188" s="374"/>
      <c r="QJU188" s="374"/>
      <c r="QJV188" s="374"/>
      <c r="QJW188" s="374"/>
      <c r="QJX188" s="373"/>
      <c r="QJY188" s="371"/>
      <c r="QJZ188" s="371"/>
      <c r="QKA188" s="371"/>
      <c r="QKB188" s="372"/>
      <c r="QKC188" s="373"/>
      <c r="QKD188" s="373"/>
      <c r="QKE188" s="373"/>
      <c r="QKF188" s="374"/>
      <c r="QKG188" s="374"/>
      <c r="QKH188" s="374"/>
      <c r="QKI188" s="373"/>
      <c r="QKJ188" s="374"/>
      <c r="QKK188" s="374"/>
      <c r="QKL188" s="374"/>
      <c r="QKM188" s="374"/>
      <c r="QKN188" s="373"/>
      <c r="QKO188" s="371"/>
      <c r="QKP188" s="371"/>
      <c r="QKQ188" s="371"/>
      <c r="QKR188" s="372"/>
      <c r="QKS188" s="373"/>
      <c r="QKT188" s="373"/>
      <c r="QKU188" s="373"/>
      <c r="QKV188" s="374"/>
      <c r="QKW188" s="374"/>
      <c r="QKX188" s="374"/>
      <c r="QKY188" s="373"/>
      <c r="QKZ188" s="374"/>
      <c r="QLA188" s="374"/>
      <c r="QLB188" s="374"/>
      <c r="QLC188" s="374"/>
      <c r="QLD188" s="373"/>
      <c r="QLE188" s="371"/>
      <c r="QLF188" s="371"/>
      <c r="QLG188" s="371"/>
      <c r="QLH188" s="372"/>
      <c r="QLI188" s="373"/>
      <c r="QLJ188" s="373"/>
      <c r="QLK188" s="373"/>
      <c r="QLL188" s="374"/>
      <c r="QLM188" s="374"/>
      <c r="QLN188" s="374"/>
      <c r="QLO188" s="373"/>
      <c r="QLP188" s="374"/>
      <c r="QLQ188" s="374"/>
      <c r="QLR188" s="374"/>
      <c r="QLS188" s="374"/>
      <c r="QLT188" s="373"/>
      <c r="QLU188" s="371"/>
      <c r="QLV188" s="371"/>
      <c r="QLW188" s="371"/>
      <c r="QLX188" s="372"/>
      <c r="QLY188" s="373"/>
      <c r="QLZ188" s="373"/>
      <c r="QMA188" s="373"/>
      <c r="QMB188" s="374"/>
      <c r="QMC188" s="374"/>
      <c r="QMD188" s="374"/>
      <c r="QME188" s="373"/>
      <c r="QMF188" s="374"/>
      <c r="QMG188" s="374"/>
      <c r="QMH188" s="374"/>
      <c r="QMI188" s="374"/>
      <c r="QMJ188" s="373"/>
      <c r="QMK188" s="371"/>
      <c r="QML188" s="371"/>
      <c r="QMM188" s="371"/>
      <c r="QMN188" s="372"/>
      <c r="QMO188" s="373"/>
      <c r="QMP188" s="373"/>
      <c r="QMQ188" s="373"/>
      <c r="QMR188" s="374"/>
      <c r="QMS188" s="374"/>
      <c r="QMT188" s="374"/>
      <c r="QMU188" s="373"/>
      <c r="QMV188" s="374"/>
      <c r="QMW188" s="374"/>
      <c r="QMX188" s="374"/>
      <c r="QMY188" s="374"/>
      <c r="QMZ188" s="373"/>
      <c r="QNA188" s="371"/>
      <c r="QNB188" s="371"/>
      <c r="QNC188" s="371"/>
      <c r="QND188" s="372"/>
      <c r="QNE188" s="373"/>
      <c r="QNF188" s="373"/>
      <c r="QNG188" s="373"/>
      <c r="QNH188" s="374"/>
      <c r="QNI188" s="374"/>
      <c r="QNJ188" s="374"/>
      <c r="QNK188" s="373"/>
      <c r="QNL188" s="374"/>
      <c r="QNM188" s="374"/>
      <c r="QNN188" s="374"/>
      <c r="QNO188" s="374"/>
      <c r="QNP188" s="373"/>
      <c r="QNQ188" s="371"/>
      <c r="QNR188" s="371"/>
      <c r="QNS188" s="371"/>
      <c r="QNT188" s="372"/>
      <c r="QNU188" s="373"/>
      <c r="QNV188" s="373"/>
      <c r="QNW188" s="373"/>
      <c r="QNX188" s="374"/>
      <c r="QNY188" s="374"/>
      <c r="QNZ188" s="374"/>
      <c r="QOA188" s="373"/>
      <c r="QOB188" s="374"/>
      <c r="QOC188" s="374"/>
      <c r="QOD188" s="374"/>
      <c r="QOE188" s="374"/>
      <c r="QOF188" s="373"/>
      <c r="QOG188" s="371"/>
      <c r="QOH188" s="371"/>
      <c r="QOI188" s="371"/>
      <c r="QOJ188" s="372"/>
      <c r="QOK188" s="373"/>
      <c r="QOL188" s="373"/>
      <c r="QOM188" s="373"/>
      <c r="QON188" s="374"/>
      <c r="QOO188" s="374"/>
      <c r="QOP188" s="374"/>
      <c r="QOQ188" s="373"/>
      <c r="QOR188" s="374"/>
      <c r="QOS188" s="374"/>
      <c r="QOT188" s="374"/>
      <c r="QOU188" s="374"/>
      <c r="QOV188" s="373"/>
      <c r="QOW188" s="371"/>
      <c r="QOX188" s="371"/>
      <c r="QOY188" s="371"/>
      <c r="QOZ188" s="372"/>
      <c r="QPA188" s="373"/>
      <c r="QPB188" s="373"/>
      <c r="QPC188" s="373"/>
      <c r="QPD188" s="374"/>
      <c r="QPE188" s="374"/>
      <c r="QPF188" s="374"/>
      <c r="QPG188" s="373"/>
      <c r="QPH188" s="374"/>
      <c r="QPI188" s="374"/>
      <c r="QPJ188" s="374"/>
      <c r="QPK188" s="374"/>
      <c r="QPL188" s="373"/>
      <c r="QPM188" s="371"/>
      <c r="QPN188" s="371"/>
      <c r="QPO188" s="371"/>
      <c r="QPP188" s="372"/>
      <c r="QPQ188" s="373"/>
      <c r="QPR188" s="373"/>
      <c r="QPS188" s="373"/>
      <c r="QPT188" s="374"/>
      <c r="QPU188" s="374"/>
      <c r="QPV188" s="374"/>
      <c r="QPW188" s="373"/>
      <c r="QPX188" s="374"/>
      <c r="QPY188" s="374"/>
      <c r="QPZ188" s="374"/>
      <c r="QQA188" s="374"/>
      <c r="QQB188" s="373"/>
      <c r="QQC188" s="371"/>
      <c r="QQD188" s="371"/>
      <c r="QQE188" s="371"/>
      <c r="QQF188" s="372"/>
      <c r="QQG188" s="373"/>
      <c r="QQH188" s="373"/>
      <c r="QQI188" s="373"/>
      <c r="QQJ188" s="374"/>
      <c r="QQK188" s="374"/>
      <c r="QQL188" s="374"/>
      <c r="QQM188" s="373"/>
      <c r="QQN188" s="374"/>
      <c r="QQO188" s="374"/>
      <c r="QQP188" s="374"/>
      <c r="QQQ188" s="374"/>
      <c r="QQR188" s="373"/>
      <c r="QQS188" s="371"/>
      <c r="QQT188" s="371"/>
      <c r="QQU188" s="371"/>
      <c r="QQV188" s="372"/>
      <c r="QQW188" s="373"/>
      <c r="QQX188" s="373"/>
      <c r="QQY188" s="373"/>
      <c r="QQZ188" s="374"/>
      <c r="QRA188" s="374"/>
      <c r="QRB188" s="374"/>
      <c r="QRC188" s="373"/>
      <c r="QRD188" s="374"/>
      <c r="QRE188" s="374"/>
      <c r="QRF188" s="374"/>
      <c r="QRG188" s="374"/>
      <c r="QRH188" s="373"/>
      <c r="QRI188" s="371"/>
      <c r="QRJ188" s="371"/>
      <c r="QRK188" s="371"/>
      <c r="QRL188" s="372"/>
      <c r="QRM188" s="373"/>
      <c r="QRN188" s="373"/>
      <c r="QRO188" s="373"/>
      <c r="QRP188" s="374"/>
      <c r="QRQ188" s="374"/>
      <c r="QRR188" s="374"/>
      <c r="QRS188" s="373"/>
      <c r="QRT188" s="374"/>
      <c r="QRU188" s="374"/>
      <c r="QRV188" s="374"/>
      <c r="QRW188" s="374"/>
      <c r="QRX188" s="373"/>
      <c r="QRY188" s="371"/>
      <c r="QRZ188" s="371"/>
      <c r="QSA188" s="371"/>
      <c r="QSB188" s="372"/>
      <c r="QSC188" s="373"/>
      <c r="QSD188" s="373"/>
      <c r="QSE188" s="373"/>
      <c r="QSF188" s="374"/>
      <c r="QSG188" s="374"/>
      <c r="QSH188" s="374"/>
      <c r="QSI188" s="373"/>
      <c r="QSJ188" s="374"/>
      <c r="QSK188" s="374"/>
      <c r="QSL188" s="374"/>
      <c r="QSM188" s="374"/>
      <c r="QSN188" s="373"/>
      <c r="QSO188" s="371"/>
      <c r="QSP188" s="371"/>
      <c r="QSQ188" s="371"/>
      <c r="QSR188" s="372"/>
      <c r="QSS188" s="373"/>
      <c r="QST188" s="373"/>
      <c r="QSU188" s="373"/>
      <c r="QSV188" s="374"/>
      <c r="QSW188" s="374"/>
      <c r="QSX188" s="374"/>
      <c r="QSY188" s="373"/>
      <c r="QSZ188" s="374"/>
      <c r="QTA188" s="374"/>
      <c r="QTB188" s="374"/>
      <c r="QTC188" s="374"/>
      <c r="QTD188" s="373"/>
      <c r="QTE188" s="371"/>
      <c r="QTF188" s="371"/>
      <c r="QTG188" s="371"/>
      <c r="QTH188" s="372"/>
      <c r="QTI188" s="373"/>
      <c r="QTJ188" s="373"/>
      <c r="QTK188" s="373"/>
      <c r="QTL188" s="374"/>
      <c r="QTM188" s="374"/>
      <c r="QTN188" s="374"/>
      <c r="QTO188" s="373"/>
      <c r="QTP188" s="374"/>
      <c r="QTQ188" s="374"/>
      <c r="QTR188" s="374"/>
      <c r="QTS188" s="374"/>
      <c r="QTT188" s="373"/>
      <c r="QTU188" s="371"/>
      <c r="QTV188" s="371"/>
      <c r="QTW188" s="371"/>
      <c r="QTX188" s="372"/>
      <c r="QTY188" s="373"/>
      <c r="QTZ188" s="373"/>
      <c r="QUA188" s="373"/>
      <c r="QUB188" s="374"/>
      <c r="QUC188" s="374"/>
      <c r="QUD188" s="374"/>
      <c r="QUE188" s="373"/>
      <c r="QUF188" s="374"/>
      <c r="QUG188" s="374"/>
      <c r="QUH188" s="374"/>
      <c r="QUI188" s="374"/>
      <c r="QUJ188" s="373"/>
      <c r="QUK188" s="371"/>
      <c r="QUL188" s="371"/>
      <c r="QUM188" s="371"/>
      <c r="QUN188" s="372"/>
      <c r="QUO188" s="373"/>
      <c r="QUP188" s="373"/>
      <c r="QUQ188" s="373"/>
      <c r="QUR188" s="374"/>
      <c r="QUS188" s="374"/>
      <c r="QUT188" s="374"/>
      <c r="QUU188" s="373"/>
      <c r="QUV188" s="374"/>
      <c r="QUW188" s="374"/>
      <c r="QUX188" s="374"/>
      <c r="QUY188" s="374"/>
      <c r="QUZ188" s="373"/>
      <c r="QVA188" s="371"/>
      <c r="QVB188" s="371"/>
      <c r="QVC188" s="371"/>
      <c r="QVD188" s="372"/>
      <c r="QVE188" s="373"/>
      <c r="QVF188" s="373"/>
      <c r="QVG188" s="373"/>
      <c r="QVH188" s="374"/>
      <c r="QVI188" s="374"/>
      <c r="QVJ188" s="374"/>
      <c r="QVK188" s="373"/>
      <c r="QVL188" s="374"/>
      <c r="QVM188" s="374"/>
      <c r="QVN188" s="374"/>
      <c r="QVO188" s="374"/>
      <c r="QVP188" s="373"/>
      <c r="QVQ188" s="371"/>
      <c r="QVR188" s="371"/>
      <c r="QVS188" s="371"/>
      <c r="QVT188" s="372"/>
      <c r="QVU188" s="373"/>
      <c r="QVV188" s="373"/>
      <c r="QVW188" s="373"/>
      <c r="QVX188" s="374"/>
      <c r="QVY188" s="374"/>
      <c r="QVZ188" s="374"/>
      <c r="QWA188" s="373"/>
      <c r="QWB188" s="374"/>
      <c r="QWC188" s="374"/>
      <c r="QWD188" s="374"/>
      <c r="QWE188" s="374"/>
      <c r="QWF188" s="373"/>
      <c r="QWG188" s="371"/>
      <c r="QWH188" s="371"/>
      <c r="QWI188" s="371"/>
      <c r="QWJ188" s="372"/>
      <c r="QWK188" s="373"/>
      <c r="QWL188" s="373"/>
      <c r="QWM188" s="373"/>
      <c r="QWN188" s="374"/>
      <c r="QWO188" s="374"/>
      <c r="QWP188" s="374"/>
      <c r="QWQ188" s="373"/>
      <c r="QWR188" s="374"/>
      <c r="QWS188" s="374"/>
      <c r="QWT188" s="374"/>
      <c r="QWU188" s="374"/>
      <c r="QWV188" s="373"/>
      <c r="QWW188" s="371"/>
      <c r="QWX188" s="371"/>
      <c r="QWY188" s="371"/>
      <c r="QWZ188" s="372"/>
      <c r="QXA188" s="373"/>
      <c r="QXB188" s="373"/>
      <c r="QXC188" s="373"/>
      <c r="QXD188" s="374"/>
      <c r="QXE188" s="374"/>
      <c r="QXF188" s="374"/>
      <c r="QXG188" s="373"/>
      <c r="QXH188" s="374"/>
      <c r="QXI188" s="374"/>
      <c r="QXJ188" s="374"/>
      <c r="QXK188" s="374"/>
      <c r="QXL188" s="373"/>
      <c r="QXM188" s="371"/>
      <c r="QXN188" s="371"/>
      <c r="QXO188" s="371"/>
      <c r="QXP188" s="372"/>
      <c r="QXQ188" s="373"/>
      <c r="QXR188" s="373"/>
      <c r="QXS188" s="373"/>
      <c r="QXT188" s="374"/>
      <c r="QXU188" s="374"/>
      <c r="QXV188" s="374"/>
      <c r="QXW188" s="373"/>
      <c r="QXX188" s="374"/>
      <c r="QXY188" s="374"/>
      <c r="QXZ188" s="374"/>
      <c r="QYA188" s="374"/>
      <c r="QYB188" s="373"/>
      <c r="QYC188" s="371"/>
      <c r="QYD188" s="371"/>
      <c r="QYE188" s="371"/>
      <c r="QYF188" s="372"/>
      <c r="QYG188" s="373"/>
      <c r="QYH188" s="373"/>
      <c r="QYI188" s="373"/>
      <c r="QYJ188" s="374"/>
      <c r="QYK188" s="374"/>
      <c r="QYL188" s="374"/>
      <c r="QYM188" s="373"/>
      <c r="QYN188" s="374"/>
      <c r="QYO188" s="374"/>
      <c r="QYP188" s="374"/>
      <c r="QYQ188" s="374"/>
      <c r="QYR188" s="373"/>
      <c r="QYS188" s="371"/>
      <c r="QYT188" s="371"/>
      <c r="QYU188" s="371"/>
      <c r="QYV188" s="372"/>
      <c r="QYW188" s="373"/>
      <c r="QYX188" s="373"/>
      <c r="QYY188" s="373"/>
      <c r="QYZ188" s="374"/>
      <c r="QZA188" s="374"/>
      <c r="QZB188" s="374"/>
      <c r="QZC188" s="373"/>
      <c r="QZD188" s="374"/>
      <c r="QZE188" s="374"/>
      <c r="QZF188" s="374"/>
      <c r="QZG188" s="374"/>
      <c r="QZH188" s="373"/>
      <c r="QZI188" s="371"/>
      <c r="QZJ188" s="371"/>
      <c r="QZK188" s="371"/>
      <c r="QZL188" s="372"/>
      <c r="QZM188" s="373"/>
      <c r="QZN188" s="373"/>
      <c r="QZO188" s="373"/>
      <c r="QZP188" s="374"/>
      <c r="QZQ188" s="374"/>
      <c r="QZR188" s="374"/>
      <c r="QZS188" s="373"/>
      <c r="QZT188" s="374"/>
      <c r="QZU188" s="374"/>
      <c r="QZV188" s="374"/>
      <c r="QZW188" s="374"/>
      <c r="QZX188" s="373"/>
      <c r="QZY188" s="371"/>
      <c r="QZZ188" s="371"/>
      <c r="RAA188" s="371"/>
      <c r="RAB188" s="372"/>
      <c r="RAC188" s="373"/>
      <c r="RAD188" s="373"/>
      <c r="RAE188" s="373"/>
      <c r="RAF188" s="374"/>
      <c r="RAG188" s="374"/>
      <c r="RAH188" s="374"/>
      <c r="RAI188" s="373"/>
      <c r="RAJ188" s="374"/>
      <c r="RAK188" s="374"/>
      <c r="RAL188" s="374"/>
      <c r="RAM188" s="374"/>
      <c r="RAN188" s="373"/>
      <c r="RAO188" s="371"/>
      <c r="RAP188" s="371"/>
      <c r="RAQ188" s="371"/>
      <c r="RAR188" s="372"/>
      <c r="RAS188" s="373"/>
      <c r="RAT188" s="373"/>
      <c r="RAU188" s="373"/>
      <c r="RAV188" s="374"/>
      <c r="RAW188" s="374"/>
      <c r="RAX188" s="374"/>
      <c r="RAY188" s="373"/>
      <c r="RAZ188" s="374"/>
      <c r="RBA188" s="374"/>
      <c r="RBB188" s="374"/>
      <c r="RBC188" s="374"/>
      <c r="RBD188" s="373"/>
      <c r="RBE188" s="371"/>
      <c r="RBF188" s="371"/>
      <c r="RBG188" s="371"/>
      <c r="RBH188" s="372"/>
      <c r="RBI188" s="373"/>
      <c r="RBJ188" s="373"/>
      <c r="RBK188" s="373"/>
      <c r="RBL188" s="374"/>
      <c r="RBM188" s="374"/>
      <c r="RBN188" s="374"/>
      <c r="RBO188" s="373"/>
      <c r="RBP188" s="374"/>
      <c r="RBQ188" s="374"/>
      <c r="RBR188" s="374"/>
      <c r="RBS188" s="374"/>
      <c r="RBT188" s="373"/>
      <c r="RBU188" s="371"/>
      <c r="RBV188" s="371"/>
      <c r="RBW188" s="371"/>
      <c r="RBX188" s="372"/>
      <c r="RBY188" s="373"/>
      <c r="RBZ188" s="373"/>
      <c r="RCA188" s="373"/>
      <c r="RCB188" s="374"/>
      <c r="RCC188" s="374"/>
      <c r="RCD188" s="374"/>
      <c r="RCE188" s="373"/>
      <c r="RCF188" s="374"/>
      <c r="RCG188" s="374"/>
      <c r="RCH188" s="374"/>
      <c r="RCI188" s="374"/>
      <c r="RCJ188" s="373"/>
      <c r="RCK188" s="371"/>
      <c r="RCL188" s="371"/>
      <c r="RCM188" s="371"/>
      <c r="RCN188" s="372"/>
      <c r="RCO188" s="373"/>
      <c r="RCP188" s="373"/>
      <c r="RCQ188" s="373"/>
      <c r="RCR188" s="374"/>
      <c r="RCS188" s="374"/>
      <c r="RCT188" s="374"/>
      <c r="RCU188" s="373"/>
      <c r="RCV188" s="374"/>
      <c r="RCW188" s="374"/>
      <c r="RCX188" s="374"/>
      <c r="RCY188" s="374"/>
      <c r="RCZ188" s="373"/>
      <c r="RDA188" s="371"/>
      <c r="RDB188" s="371"/>
      <c r="RDC188" s="371"/>
      <c r="RDD188" s="372"/>
      <c r="RDE188" s="373"/>
      <c r="RDF188" s="373"/>
      <c r="RDG188" s="373"/>
      <c r="RDH188" s="374"/>
      <c r="RDI188" s="374"/>
      <c r="RDJ188" s="374"/>
      <c r="RDK188" s="373"/>
      <c r="RDL188" s="374"/>
      <c r="RDM188" s="374"/>
      <c r="RDN188" s="374"/>
      <c r="RDO188" s="374"/>
      <c r="RDP188" s="373"/>
      <c r="RDQ188" s="371"/>
      <c r="RDR188" s="371"/>
      <c r="RDS188" s="371"/>
      <c r="RDT188" s="372"/>
      <c r="RDU188" s="373"/>
      <c r="RDV188" s="373"/>
      <c r="RDW188" s="373"/>
      <c r="RDX188" s="374"/>
      <c r="RDY188" s="374"/>
      <c r="RDZ188" s="374"/>
      <c r="REA188" s="373"/>
      <c r="REB188" s="374"/>
      <c r="REC188" s="374"/>
      <c r="RED188" s="374"/>
      <c r="REE188" s="374"/>
      <c r="REF188" s="373"/>
      <c r="REG188" s="371"/>
      <c r="REH188" s="371"/>
      <c r="REI188" s="371"/>
      <c r="REJ188" s="372"/>
      <c r="REK188" s="373"/>
      <c r="REL188" s="373"/>
      <c r="REM188" s="373"/>
      <c r="REN188" s="374"/>
      <c r="REO188" s="374"/>
      <c r="REP188" s="374"/>
      <c r="REQ188" s="373"/>
      <c r="RER188" s="374"/>
      <c r="RES188" s="374"/>
      <c r="RET188" s="374"/>
      <c r="REU188" s="374"/>
      <c r="REV188" s="373"/>
      <c r="REW188" s="371"/>
      <c r="REX188" s="371"/>
      <c r="REY188" s="371"/>
      <c r="REZ188" s="372"/>
      <c r="RFA188" s="373"/>
      <c r="RFB188" s="373"/>
      <c r="RFC188" s="373"/>
      <c r="RFD188" s="374"/>
      <c r="RFE188" s="374"/>
      <c r="RFF188" s="374"/>
      <c r="RFG188" s="373"/>
      <c r="RFH188" s="374"/>
      <c r="RFI188" s="374"/>
      <c r="RFJ188" s="374"/>
      <c r="RFK188" s="374"/>
      <c r="RFL188" s="373"/>
      <c r="RFM188" s="371"/>
      <c r="RFN188" s="371"/>
      <c r="RFO188" s="371"/>
      <c r="RFP188" s="372"/>
      <c r="RFQ188" s="373"/>
      <c r="RFR188" s="373"/>
      <c r="RFS188" s="373"/>
      <c r="RFT188" s="374"/>
      <c r="RFU188" s="374"/>
      <c r="RFV188" s="374"/>
      <c r="RFW188" s="373"/>
      <c r="RFX188" s="374"/>
      <c r="RFY188" s="374"/>
      <c r="RFZ188" s="374"/>
      <c r="RGA188" s="374"/>
      <c r="RGB188" s="373"/>
      <c r="RGC188" s="371"/>
      <c r="RGD188" s="371"/>
      <c r="RGE188" s="371"/>
      <c r="RGF188" s="372"/>
      <c r="RGG188" s="373"/>
      <c r="RGH188" s="373"/>
      <c r="RGI188" s="373"/>
      <c r="RGJ188" s="374"/>
      <c r="RGK188" s="374"/>
      <c r="RGL188" s="374"/>
      <c r="RGM188" s="373"/>
      <c r="RGN188" s="374"/>
      <c r="RGO188" s="374"/>
      <c r="RGP188" s="374"/>
      <c r="RGQ188" s="374"/>
      <c r="RGR188" s="373"/>
      <c r="RGS188" s="371"/>
      <c r="RGT188" s="371"/>
      <c r="RGU188" s="371"/>
      <c r="RGV188" s="372"/>
      <c r="RGW188" s="373"/>
      <c r="RGX188" s="373"/>
      <c r="RGY188" s="373"/>
      <c r="RGZ188" s="374"/>
      <c r="RHA188" s="374"/>
      <c r="RHB188" s="374"/>
      <c r="RHC188" s="373"/>
      <c r="RHD188" s="374"/>
      <c r="RHE188" s="374"/>
      <c r="RHF188" s="374"/>
      <c r="RHG188" s="374"/>
      <c r="RHH188" s="373"/>
      <c r="RHI188" s="371"/>
      <c r="RHJ188" s="371"/>
      <c r="RHK188" s="371"/>
      <c r="RHL188" s="372"/>
      <c r="RHM188" s="373"/>
      <c r="RHN188" s="373"/>
      <c r="RHO188" s="373"/>
      <c r="RHP188" s="374"/>
      <c r="RHQ188" s="374"/>
      <c r="RHR188" s="374"/>
      <c r="RHS188" s="373"/>
      <c r="RHT188" s="374"/>
      <c r="RHU188" s="374"/>
      <c r="RHV188" s="374"/>
      <c r="RHW188" s="374"/>
      <c r="RHX188" s="373"/>
      <c r="RHY188" s="371"/>
      <c r="RHZ188" s="371"/>
      <c r="RIA188" s="371"/>
      <c r="RIB188" s="372"/>
      <c r="RIC188" s="373"/>
      <c r="RID188" s="373"/>
      <c r="RIE188" s="373"/>
      <c r="RIF188" s="374"/>
      <c r="RIG188" s="374"/>
      <c r="RIH188" s="374"/>
      <c r="RII188" s="373"/>
      <c r="RIJ188" s="374"/>
      <c r="RIK188" s="374"/>
      <c r="RIL188" s="374"/>
      <c r="RIM188" s="374"/>
      <c r="RIN188" s="373"/>
      <c r="RIO188" s="371"/>
      <c r="RIP188" s="371"/>
      <c r="RIQ188" s="371"/>
      <c r="RIR188" s="372"/>
      <c r="RIS188" s="373"/>
      <c r="RIT188" s="373"/>
      <c r="RIU188" s="373"/>
      <c r="RIV188" s="374"/>
      <c r="RIW188" s="374"/>
      <c r="RIX188" s="374"/>
      <c r="RIY188" s="373"/>
      <c r="RIZ188" s="374"/>
      <c r="RJA188" s="374"/>
      <c r="RJB188" s="374"/>
      <c r="RJC188" s="374"/>
      <c r="RJD188" s="373"/>
      <c r="RJE188" s="371"/>
      <c r="RJF188" s="371"/>
      <c r="RJG188" s="371"/>
      <c r="RJH188" s="372"/>
      <c r="RJI188" s="373"/>
      <c r="RJJ188" s="373"/>
      <c r="RJK188" s="373"/>
      <c r="RJL188" s="374"/>
      <c r="RJM188" s="374"/>
      <c r="RJN188" s="374"/>
      <c r="RJO188" s="373"/>
      <c r="RJP188" s="374"/>
      <c r="RJQ188" s="374"/>
      <c r="RJR188" s="374"/>
      <c r="RJS188" s="374"/>
      <c r="RJT188" s="373"/>
      <c r="RJU188" s="371"/>
      <c r="RJV188" s="371"/>
      <c r="RJW188" s="371"/>
      <c r="RJX188" s="372"/>
      <c r="RJY188" s="373"/>
      <c r="RJZ188" s="373"/>
      <c r="RKA188" s="373"/>
      <c r="RKB188" s="374"/>
      <c r="RKC188" s="374"/>
      <c r="RKD188" s="374"/>
      <c r="RKE188" s="373"/>
      <c r="RKF188" s="374"/>
      <c r="RKG188" s="374"/>
      <c r="RKH188" s="374"/>
      <c r="RKI188" s="374"/>
      <c r="RKJ188" s="373"/>
      <c r="RKK188" s="371"/>
      <c r="RKL188" s="371"/>
      <c r="RKM188" s="371"/>
      <c r="RKN188" s="372"/>
      <c r="RKO188" s="373"/>
      <c r="RKP188" s="373"/>
      <c r="RKQ188" s="373"/>
      <c r="RKR188" s="374"/>
      <c r="RKS188" s="374"/>
      <c r="RKT188" s="374"/>
      <c r="RKU188" s="373"/>
      <c r="RKV188" s="374"/>
      <c r="RKW188" s="374"/>
      <c r="RKX188" s="374"/>
      <c r="RKY188" s="374"/>
      <c r="RKZ188" s="373"/>
      <c r="RLA188" s="371"/>
      <c r="RLB188" s="371"/>
      <c r="RLC188" s="371"/>
      <c r="RLD188" s="372"/>
      <c r="RLE188" s="373"/>
      <c r="RLF188" s="373"/>
      <c r="RLG188" s="373"/>
      <c r="RLH188" s="374"/>
      <c r="RLI188" s="374"/>
      <c r="RLJ188" s="374"/>
      <c r="RLK188" s="373"/>
      <c r="RLL188" s="374"/>
      <c r="RLM188" s="374"/>
      <c r="RLN188" s="374"/>
      <c r="RLO188" s="374"/>
      <c r="RLP188" s="373"/>
      <c r="RLQ188" s="371"/>
      <c r="RLR188" s="371"/>
      <c r="RLS188" s="371"/>
      <c r="RLT188" s="372"/>
      <c r="RLU188" s="373"/>
      <c r="RLV188" s="373"/>
      <c r="RLW188" s="373"/>
      <c r="RLX188" s="374"/>
      <c r="RLY188" s="374"/>
      <c r="RLZ188" s="374"/>
      <c r="RMA188" s="373"/>
      <c r="RMB188" s="374"/>
      <c r="RMC188" s="374"/>
      <c r="RMD188" s="374"/>
      <c r="RME188" s="374"/>
      <c r="RMF188" s="373"/>
      <c r="RMG188" s="371"/>
      <c r="RMH188" s="371"/>
      <c r="RMI188" s="371"/>
      <c r="RMJ188" s="372"/>
      <c r="RMK188" s="373"/>
      <c r="RML188" s="373"/>
      <c r="RMM188" s="373"/>
      <c r="RMN188" s="374"/>
      <c r="RMO188" s="374"/>
      <c r="RMP188" s="374"/>
      <c r="RMQ188" s="373"/>
      <c r="RMR188" s="374"/>
      <c r="RMS188" s="374"/>
      <c r="RMT188" s="374"/>
      <c r="RMU188" s="374"/>
      <c r="RMV188" s="373"/>
      <c r="RMW188" s="371"/>
      <c r="RMX188" s="371"/>
      <c r="RMY188" s="371"/>
      <c r="RMZ188" s="372"/>
      <c r="RNA188" s="373"/>
      <c r="RNB188" s="373"/>
      <c r="RNC188" s="373"/>
      <c r="RND188" s="374"/>
      <c r="RNE188" s="374"/>
      <c r="RNF188" s="374"/>
      <c r="RNG188" s="373"/>
      <c r="RNH188" s="374"/>
      <c r="RNI188" s="374"/>
      <c r="RNJ188" s="374"/>
      <c r="RNK188" s="374"/>
      <c r="RNL188" s="373"/>
      <c r="RNM188" s="371"/>
      <c r="RNN188" s="371"/>
      <c r="RNO188" s="371"/>
      <c r="RNP188" s="372"/>
      <c r="RNQ188" s="373"/>
      <c r="RNR188" s="373"/>
      <c r="RNS188" s="373"/>
      <c r="RNT188" s="374"/>
      <c r="RNU188" s="374"/>
      <c r="RNV188" s="374"/>
      <c r="RNW188" s="373"/>
      <c r="RNX188" s="374"/>
      <c r="RNY188" s="374"/>
      <c r="RNZ188" s="374"/>
      <c r="ROA188" s="374"/>
      <c r="ROB188" s="373"/>
      <c r="ROC188" s="371"/>
      <c r="ROD188" s="371"/>
      <c r="ROE188" s="371"/>
      <c r="ROF188" s="372"/>
      <c r="ROG188" s="373"/>
      <c r="ROH188" s="373"/>
      <c r="ROI188" s="373"/>
      <c r="ROJ188" s="374"/>
      <c r="ROK188" s="374"/>
      <c r="ROL188" s="374"/>
      <c r="ROM188" s="373"/>
      <c r="RON188" s="374"/>
      <c r="ROO188" s="374"/>
      <c r="ROP188" s="374"/>
      <c r="ROQ188" s="374"/>
      <c r="ROR188" s="373"/>
      <c r="ROS188" s="371"/>
      <c r="ROT188" s="371"/>
      <c r="ROU188" s="371"/>
      <c r="ROV188" s="372"/>
      <c r="ROW188" s="373"/>
      <c r="ROX188" s="373"/>
      <c r="ROY188" s="373"/>
      <c r="ROZ188" s="374"/>
      <c r="RPA188" s="374"/>
      <c r="RPB188" s="374"/>
      <c r="RPC188" s="373"/>
      <c r="RPD188" s="374"/>
      <c r="RPE188" s="374"/>
      <c r="RPF188" s="374"/>
      <c r="RPG188" s="374"/>
      <c r="RPH188" s="373"/>
      <c r="RPI188" s="371"/>
      <c r="RPJ188" s="371"/>
      <c r="RPK188" s="371"/>
      <c r="RPL188" s="372"/>
      <c r="RPM188" s="373"/>
      <c r="RPN188" s="373"/>
      <c r="RPO188" s="373"/>
      <c r="RPP188" s="374"/>
      <c r="RPQ188" s="374"/>
      <c r="RPR188" s="374"/>
      <c r="RPS188" s="373"/>
      <c r="RPT188" s="374"/>
      <c r="RPU188" s="374"/>
      <c r="RPV188" s="374"/>
      <c r="RPW188" s="374"/>
      <c r="RPX188" s="373"/>
      <c r="RPY188" s="371"/>
      <c r="RPZ188" s="371"/>
      <c r="RQA188" s="371"/>
      <c r="RQB188" s="372"/>
      <c r="RQC188" s="373"/>
      <c r="RQD188" s="373"/>
      <c r="RQE188" s="373"/>
      <c r="RQF188" s="374"/>
      <c r="RQG188" s="374"/>
      <c r="RQH188" s="374"/>
      <c r="RQI188" s="373"/>
      <c r="RQJ188" s="374"/>
      <c r="RQK188" s="374"/>
      <c r="RQL188" s="374"/>
      <c r="RQM188" s="374"/>
      <c r="RQN188" s="373"/>
      <c r="RQO188" s="371"/>
      <c r="RQP188" s="371"/>
      <c r="RQQ188" s="371"/>
      <c r="RQR188" s="372"/>
      <c r="RQS188" s="373"/>
      <c r="RQT188" s="373"/>
      <c r="RQU188" s="373"/>
      <c r="RQV188" s="374"/>
      <c r="RQW188" s="374"/>
      <c r="RQX188" s="374"/>
      <c r="RQY188" s="373"/>
      <c r="RQZ188" s="374"/>
      <c r="RRA188" s="374"/>
      <c r="RRB188" s="374"/>
      <c r="RRC188" s="374"/>
      <c r="RRD188" s="373"/>
      <c r="RRE188" s="371"/>
      <c r="RRF188" s="371"/>
      <c r="RRG188" s="371"/>
      <c r="RRH188" s="372"/>
      <c r="RRI188" s="373"/>
      <c r="RRJ188" s="373"/>
      <c r="RRK188" s="373"/>
      <c r="RRL188" s="374"/>
      <c r="RRM188" s="374"/>
      <c r="RRN188" s="374"/>
      <c r="RRO188" s="373"/>
      <c r="RRP188" s="374"/>
      <c r="RRQ188" s="374"/>
      <c r="RRR188" s="374"/>
      <c r="RRS188" s="374"/>
      <c r="RRT188" s="373"/>
      <c r="RRU188" s="371"/>
      <c r="RRV188" s="371"/>
      <c r="RRW188" s="371"/>
      <c r="RRX188" s="372"/>
      <c r="RRY188" s="373"/>
      <c r="RRZ188" s="373"/>
      <c r="RSA188" s="373"/>
      <c r="RSB188" s="374"/>
      <c r="RSC188" s="374"/>
      <c r="RSD188" s="374"/>
      <c r="RSE188" s="373"/>
      <c r="RSF188" s="374"/>
      <c r="RSG188" s="374"/>
      <c r="RSH188" s="374"/>
      <c r="RSI188" s="374"/>
      <c r="RSJ188" s="373"/>
      <c r="RSK188" s="371"/>
      <c r="RSL188" s="371"/>
      <c r="RSM188" s="371"/>
      <c r="RSN188" s="372"/>
      <c r="RSO188" s="373"/>
      <c r="RSP188" s="373"/>
      <c r="RSQ188" s="373"/>
      <c r="RSR188" s="374"/>
      <c r="RSS188" s="374"/>
      <c r="RST188" s="374"/>
      <c r="RSU188" s="373"/>
      <c r="RSV188" s="374"/>
      <c r="RSW188" s="374"/>
      <c r="RSX188" s="374"/>
      <c r="RSY188" s="374"/>
      <c r="RSZ188" s="373"/>
      <c r="RTA188" s="371"/>
      <c r="RTB188" s="371"/>
      <c r="RTC188" s="371"/>
      <c r="RTD188" s="372"/>
      <c r="RTE188" s="373"/>
      <c r="RTF188" s="373"/>
      <c r="RTG188" s="373"/>
      <c r="RTH188" s="374"/>
      <c r="RTI188" s="374"/>
      <c r="RTJ188" s="374"/>
      <c r="RTK188" s="373"/>
      <c r="RTL188" s="374"/>
      <c r="RTM188" s="374"/>
      <c r="RTN188" s="374"/>
      <c r="RTO188" s="374"/>
      <c r="RTP188" s="373"/>
      <c r="RTQ188" s="371"/>
      <c r="RTR188" s="371"/>
      <c r="RTS188" s="371"/>
      <c r="RTT188" s="372"/>
      <c r="RTU188" s="373"/>
      <c r="RTV188" s="373"/>
      <c r="RTW188" s="373"/>
      <c r="RTX188" s="374"/>
      <c r="RTY188" s="374"/>
      <c r="RTZ188" s="374"/>
      <c r="RUA188" s="373"/>
      <c r="RUB188" s="374"/>
      <c r="RUC188" s="374"/>
      <c r="RUD188" s="374"/>
      <c r="RUE188" s="374"/>
      <c r="RUF188" s="373"/>
      <c r="RUG188" s="371"/>
      <c r="RUH188" s="371"/>
      <c r="RUI188" s="371"/>
      <c r="RUJ188" s="372"/>
      <c r="RUK188" s="373"/>
      <c r="RUL188" s="373"/>
      <c r="RUM188" s="373"/>
      <c r="RUN188" s="374"/>
      <c r="RUO188" s="374"/>
      <c r="RUP188" s="374"/>
      <c r="RUQ188" s="373"/>
      <c r="RUR188" s="374"/>
      <c r="RUS188" s="374"/>
      <c r="RUT188" s="374"/>
      <c r="RUU188" s="374"/>
      <c r="RUV188" s="373"/>
      <c r="RUW188" s="371"/>
      <c r="RUX188" s="371"/>
      <c r="RUY188" s="371"/>
      <c r="RUZ188" s="372"/>
      <c r="RVA188" s="373"/>
      <c r="RVB188" s="373"/>
      <c r="RVC188" s="373"/>
      <c r="RVD188" s="374"/>
      <c r="RVE188" s="374"/>
      <c r="RVF188" s="374"/>
      <c r="RVG188" s="373"/>
      <c r="RVH188" s="374"/>
      <c r="RVI188" s="374"/>
      <c r="RVJ188" s="374"/>
      <c r="RVK188" s="374"/>
      <c r="RVL188" s="373"/>
      <c r="RVM188" s="371"/>
      <c r="RVN188" s="371"/>
      <c r="RVO188" s="371"/>
      <c r="RVP188" s="372"/>
      <c r="RVQ188" s="373"/>
      <c r="RVR188" s="373"/>
      <c r="RVS188" s="373"/>
      <c r="RVT188" s="374"/>
      <c r="RVU188" s="374"/>
      <c r="RVV188" s="374"/>
      <c r="RVW188" s="373"/>
      <c r="RVX188" s="374"/>
      <c r="RVY188" s="374"/>
      <c r="RVZ188" s="374"/>
      <c r="RWA188" s="374"/>
      <c r="RWB188" s="373"/>
      <c r="RWC188" s="371"/>
      <c r="RWD188" s="371"/>
      <c r="RWE188" s="371"/>
      <c r="RWF188" s="372"/>
      <c r="RWG188" s="373"/>
      <c r="RWH188" s="373"/>
      <c r="RWI188" s="373"/>
      <c r="RWJ188" s="374"/>
      <c r="RWK188" s="374"/>
      <c r="RWL188" s="374"/>
      <c r="RWM188" s="373"/>
      <c r="RWN188" s="374"/>
      <c r="RWO188" s="374"/>
      <c r="RWP188" s="374"/>
      <c r="RWQ188" s="374"/>
      <c r="RWR188" s="373"/>
      <c r="RWS188" s="371"/>
      <c r="RWT188" s="371"/>
      <c r="RWU188" s="371"/>
      <c r="RWV188" s="372"/>
      <c r="RWW188" s="373"/>
      <c r="RWX188" s="373"/>
      <c r="RWY188" s="373"/>
      <c r="RWZ188" s="374"/>
      <c r="RXA188" s="374"/>
      <c r="RXB188" s="374"/>
      <c r="RXC188" s="373"/>
      <c r="RXD188" s="374"/>
      <c r="RXE188" s="374"/>
      <c r="RXF188" s="374"/>
      <c r="RXG188" s="374"/>
      <c r="RXH188" s="373"/>
      <c r="RXI188" s="371"/>
      <c r="RXJ188" s="371"/>
      <c r="RXK188" s="371"/>
      <c r="RXL188" s="372"/>
      <c r="RXM188" s="373"/>
      <c r="RXN188" s="373"/>
      <c r="RXO188" s="373"/>
      <c r="RXP188" s="374"/>
      <c r="RXQ188" s="374"/>
      <c r="RXR188" s="374"/>
      <c r="RXS188" s="373"/>
      <c r="RXT188" s="374"/>
      <c r="RXU188" s="374"/>
      <c r="RXV188" s="374"/>
      <c r="RXW188" s="374"/>
      <c r="RXX188" s="373"/>
      <c r="RXY188" s="371"/>
      <c r="RXZ188" s="371"/>
      <c r="RYA188" s="371"/>
      <c r="RYB188" s="372"/>
      <c r="RYC188" s="373"/>
      <c r="RYD188" s="373"/>
      <c r="RYE188" s="373"/>
      <c r="RYF188" s="374"/>
      <c r="RYG188" s="374"/>
      <c r="RYH188" s="374"/>
      <c r="RYI188" s="373"/>
      <c r="RYJ188" s="374"/>
      <c r="RYK188" s="374"/>
      <c r="RYL188" s="374"/>
      <c r="RYM188" s="374"/>
      <c r="RYN188" s="373"/>
      <c r="RYO188" s="371"/>
      <c r="RYP188" s="371"/>
      <c r="RYQ188" s="371"/>
      <c r="RYR188" s="372"/>
      <c r="RYS188" s="373"/>
      <c r="RYT188" s="373"/>
      <c r="RYU188" s="373"/>
      <c r="RYV188" s="374"/>
      <c r="RYW188" s="374"/>
      <c r="RYX188" s="374"/>
      <c r="RYY188" s="373"/>
      <c r="RYZ188" s="374"/>
      <c r="RZA188" s="374"/>
      <c r="RZB188" s="374"/>
      <c r="RZC188" s="374"/>
      <c r="RZD188" s="373"/>
      <c r="RZE188" s="371"/>
      <c r="RZF188" s="371"/>
      <c r="RZG188" s="371"/>
      <c r="RZH188" s="372"/>
      <c r="RZI188" s="373"/>
      <c r="RZJ188" s="373"/>
      <c r="RZK188" s="373"/>
      <c r="RZL188" s="374"/>
      <c r="RZM188" s="374"/>
      <c r="RZN188" s="374"/>
      <c r="RZO188" s="373"/>
      <c r="RZP188" s="374"/>
      <c r="RZQ188" s="374"/>
      <c r="RZR188" s="374"/>
      <c r="RZS188" s="374"/>
      <c r="RZT188" s="373"/>
      <c r="RZU188" s="371"/>
      <c r="RZV188" s="371"/>
      <c r="RZW188" s="371"/>
      <c r="RZX188" s="372"/>
      <c r="RZY188" s="373"/>
      <c r="RZZ188" s="373"/>
      <c r="SAA188" s="373"/>
      <c r="SAB188" s="374"/>
      <c r="SAC188" s="374"/>
      <c r="SAD188" s="374"/>
      <c r="SAE188" s="373"/>
      <c r="SAF188" s="374"/>
      <c r="SAG188" s="374"/>
      <c r="SAH188" s="374"/>
      <c r="SAI188" s="374"/>
      <c r="SAJ188" s="373"/>
      <c r="SAK188" s="371"/>
      <c r="SAL188" s="371"/>
      <c r="SAM188" s="371"/>
      <c r="SAN188" s="372"/>
      <c r="SAO188" s="373"/>
      <c r="SAP188" s="373"/>
      <c r="SAQ188" s="373"/>
      <c r="SAR188" s="374"/>
      <c r="SAS188" s="374"/>
      <c r="SAT188" s="374"/>
      <c r="SAU188" s="373"/>
      <c r="SAV188" s="374"/>
      <c r="SAW188" s="374"/>
      <c r="SAX188" s="374"/>
      <c r="SAY188" s="374"/>
      <c r="SAZ188" s="373"/>
      <c r="SBA188" s="371"/>
      <c r="SBB188" s="371"/>
      <c r="SBC188" s="371"/>
      <c r="SBD188" s="372"/>
      <c r="SBE188" s="373"/>
      <c r="SBF188" s="373"/>
      <c r="SBG188" s="373"/>
      <c r="SBH188" s="374"/>
      <c r="SBI188" s="374"/>
      <c r="SBJ188" s="374"/>
      <c r="SBK188" s="373"/>
      <c r="SBL188" s="374"/>
      <c r="SBM188" s="374"/>
      <c r="SBN188" s="374"/>
      <c r="SBO188" s="374"/>
      <c r="SBP188" s="373"/>
      <c r="SBQ188" s="371"/>
      <c r="SBR188" s="371"/>
      <c r="SBS188" s="371"/>
      <c r="SBT188" s="372"/>
      <c r="SBU188" s="373"/>
      <c r="SBV188" s="373"/>
      <c r="SBW188" s="373"/>
      <c r="SBX188" s="374"/>
      <c r="SBY188" s="374"/>
      <c r="SBZ188" s="374"/>
      <c r="SCA188" s="373"/>
      <c r="SCB188" s="374"/>
      <c r="SCC188" s="374"/>
      <c r="SCD188" s="374"/>
      <c r="SCE188" s="374"/>
      <c r="SCF188" s="373"/>
      <c r="SCG188" s="371"/>
      <c r="SCH188" s="371"/>
      <c r="SCI188" s="371"/>
      <c r="SCJ188" s="372"/>
      <c r="SCK188" s="373"/>
      <c r="SCL188" s="373"/>
      <c r="SCM188" s="373"/>
      <c r="SCN188" s="374"/>
      <c r="SCO188" s="374"/>
      <c r="SCP188" s="374"/>
      <c r="SCQ188" s="373"/>
      <c r="SCR188" s="374"/>
      <c r="SCS188" s="374"/>
      <c r="SCT188" s="374"/>
      <c r="SCU188" s="374"/>
      <c r="SCV188" s="373"/>
      <c r="SCW188" s="371"/>
      <c r="SCX188" s="371"/>
      <c r="SCY188" s="371"/>
      <c r="SCZ188" s="372"/>
      <c r="SDA188" s="373"/>
      <c r="SDB188" s="373"/>
      <c r="SDC188" s="373"/>
      <c r="SDD188" s="374"/>
      <c r="SDE188" s="374"/>
      <c r="SDF188" s="374"/>
      <c r="SDG188" s="373"/>
      <c r="SDH188" s="374"/>
      <c r="SDI188" s="374"/>
      <c r="SDJ188" s="374"/>
      <c r="SDK188" s="374"/>
      <c r="SDL188" s="373"/>
      <c r="SDM188" s="371"/>
      <c r="SDN188" s="371"/>
      <c r="SDO188" s="371"/>
      <c r="SDP188" s="372"/>
      <c r="SDQ188" s="373"/>
      <c r="SDR188" s="373"/>
      <c r="SDS188" s="373"/>
      <c r="SDT188" s="374"/>
      <c r="SDU188" s="374"/>
      <c r="SDV188" s="374"/>
      <c r="SDW188" s="373"/>
      <c r="SDX188" s="374"/>
      <c r="SDY188" s="374"/>
      <c r="SDZ188" s="374"/>
      <c r="SEA188" s="374"/>
      <c r="SEB188" s="373"/>
      <c r="SEC188" s="371"/>
      <c r="SED188" s="371"/>
      <c r="SEE188" s="371"/>
      <c r="SEF188" s="372"/>
      <c r="SEG188" s="373"/>
      <c r="SEH188" s="373"/>
      <c r="SEI188" s="373"/>
      <c r="SEJ188" s="374"/>
      <c r="SEK188" s="374"/>
      <c r="SEL188" s="374"/>
      <c r="SEM188" s="373"/>
      <c r="SEN188" s="374"/>
      <c r="SEO188" s="374"/>
      <c r="SEP188" s="374"/>
      <c r="SEQ188" s="374"/>
      <c r="SER188" s="373"/>
      <c r="SES188" s="371"/>
      <c r="SET188" s="371"/>
      <c r="SEU188" s="371"/>
      <c r="SEV188" s="372"/>
      <c r="SEW188" s="373"/>
      <c r="SEX188" s="373"/>
      <c r="SEY188" s="373"/>
      <c r="SEZ188" s="374"/>
      <c r="SFA188" s="374"/>
      <c r="SFB188" s="374"/>
      <c r="SFC188" s="373"/>
      <c r="SFD188" s="374"/>
      <c r="SFE188" s="374"/>
      <c r="SFF188" s="374"/>
      <c r="SFG188" s="374"/>
      <c r="SFH188" s="373"/>
      <c r="SFI188" s="371"/>
      <c r="SFJ188" s="371"/>
      <c r="SFK188" s="371"/>
      <c r="SFL188" s="372"/>
      <c r="SFM188" s="373"/>
      <c r="SFN188" s="373"/>
      <c r="SFO188" s="373"/>
      <c r="SFP188" s="374"/>
      <c r="SFQ188" s="374"/>
      <c r="SFR188" s="374"/>
      <c r="SFS188" s="373"/>
      <c r="SFT188" s="374"/>
      <c r="SFU188" s="374"/>
      <c r="SFV188" s="374"/>
      <c r="SFW188" s="374"/>
      <c r="SFX188" s="373"/>
      <c r="SFY188" s="371"/>
      <c r="SFZ188" s="371"/>
      <c r="SGA188" s="371"/>
      <c r="SGB188" s="372"/>
      <c r="SGC188" s="373"/>
      <c r="SGD188" s="373"/>
      <c r="SGE188" s="373"/>
      <c r="SGF188" s="374"/>
      <c r="SGG188" s="374"/>
      <c r="SGH188" s="374"/>
      <c r="SGI188" s="373"/>
      <c r="SGJ188" s="374"/>
      <c r="SGK188" s="374"/>
      <c r="SGL188" s="374"/>
      <c r="SGM188" s="374"/>
      <c r="SGN188" s="373"/>
      <c r="SGO188" s="371"/>
      <c r="SGP188" s="371"/>
      <c r="SGQ188" s="371"/>
      <c r="SGR188" s="372"/>
      <c r="SGS188" s="373"/>
      <c r="SGT188" s="373"/>
      <c r="SGU188" s="373"/>
      <c r="SGV188" s="374"/>
      <c r="SGW188" s="374"/>
      <c r="SGX188" s="374"/>
      <c r="SGY188" s="373"/>
      <c r="SGZ188" s="374"/>
      <c r="SHA188" s="374"/>
      <c r="SHB188" s="374"/>
      <c r="SHC188" s="374"/>
      <c r="SHD188" s="373"/>
      <c r="SHE188" s="371"/>
      <c r="SHF188" s="371"/>
      <c r="SHG188" s="371"/>
      <c r="SHH188" s="372"/>
      <c r="SHI188" s="373"/>
      <c r="SHJ188" s="373"/>
      <c r="SHK188" s="373"/>
      <c r="SHL188" s="374"/>
      <c r="SHM188" s="374"/>
      <c r="SHN188" s="374"/>
      <c r="SHO188" s="373"/>
      <c r="SHP188" s="374"/>
      <c r="SHQ188" s="374"/>
      <c r="SHR188" s="374"/>
      <c r="SHS188" s="374"/>
      <c r="SHT188" s="373"/>
      <c r="SHU188" s="371"/>
      <c r="SHV188" s="371"/>
      <c r="SHW188" s="371"/>
      <c r="SHX188" s="372"/>
      <c r="SHY188" s="373"/>
      <c r="SHZ188" s="373"/>
      <c r="SIA188" s="373"/>
      <c r="SIB188" s="374"/>
      <c r="SIC188" s="374"/>
      <c r="SID188" s="374"/>
      <c r="SIE188" s="373"/>
      <c r="SIF188" s="374"/>
      <c r="SIG188" s="374"/>
      <c r="SIH188" s="374"/>
      <c r="SII188" s="374"/>
      <c r="SIJ188" s="373"/>
      <c r="SIK188" s="371"/>
      <c r="SIL188" s="371"/>
      <c r="SIM188" s="371"/>
      <c r="SIN188" s="372"/>
      <c r="SIO188" s="373"/>
      <c r="SIP188" s="373"/>
      <c r="SIQ188" s="373"/>
      <c r="SIR188" s="374"/>
      <c r="SIS188" s="374"/>
      <c r="SIT188" s="374"/>
      <c r="SIU188" s="373"/>
      <c r="SIV188" s="374"/>
      <c r="SIW188" s="374"/>
      <c r="SIX188" s="374"/>
      <c r="SIY188" s="374"/>
      <c r="SIZ188" s="373"/>
      <c r="SJA188" s="371"/>
      <c r="SJB188" s="371"/>
      <c r="SJC188" s="371"/>
      <c r="SJD188" s="372"/>
      <c r="SJE188" s="373"/>
      <c r="SJF188" s="373"/>
      <c r="SJG188" s="373"/>
      <c r="SJH188" s="374"/>
      <c r="SJI188" s="374"/>
      <c r="SJJ188" s="374"/>
      <c r="SJK188" s="373"/>
      <c r="SJL188" s="374"/>
      <c r="SJM188" s="374"/>
      <c r="SJN188" s="374"/>
      <c r="SJO188" s="374"/>
      <c r="SJP188" s="373"/>
      <c r="SJQ188" s="371"/>
      <c r="SJR188" s="371"/>
      <c r="SJS188" s="371"/>
      <c r="SJT188" s="372"/>
      <c r="SJU188" s="373"/>
      <c r="SJV188" s="373"/>
      <c r="SJW188" s="373"/>
      <c r="SJX188" s="374"/>
      <c r="SJY188" s="374"/>
      <c r="SJZ188" s="374"/>
      <c r="SKA188" s="373"/>
      <c r="SKB188" s="374"/>
      <c r="SKC188" s="374"/>
      <c r="SKD188" s="374"/>
      <c r="SKE188" s="374"/>
      <c r="SKF188" s="373"/>
      <c r="SKG188" s="371"/>
      <c r="SKH188" s="371"/>
      <c r="SKI188" s="371"/>
      <c r="SKJ188" s="372"/>
      <c r="SKK188" s="373"/>
      <c r="SKL188" s="373"/>
      <c r="SKM188" s="373"/>
      <c r="SKN188" s="374"/>
      <c r="SKO188" s="374"/>
      <c r="SKP188" s="374"/>
      <c r="SKQ188" s="373"/>
      <c r="SKR188" s="374"/>
      <c r="SKS188" s="374"/>
      <c r="SKT188" s="374"/>
      <c r="SKU188" s="374"/>
      <c r="SKV188" s="373"/>
      <c r="SKW188" s="371"/>
      <c r="SKX188" s="371"/>
      <c r="SKY188" s="371"/>
      <c r="SKZ188" s="372"/>
      <c r="SLA188" s="373"/>
      <c r="SLB188" s="373"/>
      <c r="SLC188" s="373"/>
      <c r="SLD188" s="374"/>
      <c r="SLE188" s="374"/>
      <c r="SLF188" s="374"/>
      <c r="SLG188" s="373"/>
      <c r="SLH188" s="374"/>
      <c r="SLI188" s="374"/>
      <c r="SLJ188" s="374"/>
      <c r="SLK188" s="374"/>
      <c r="SLL188" s="373"/>
      <c r="SLM188" s="371"/>
      <c r="SLN188" s="371"/>
      <c r="SLO188" s="371"/>
      <c r="SLP188" s="372"/>
      <c r="SLQ188" s="373"/>
      <c r="SLR188" s="373"/>
      <c r="SLS188" s="373"/>
      <c r="SLT188" s="374"/>
      <c r="SLU188" s="374"/>
      <c r="SLV188" s="374"/>
      <c r="SLW188" s="373"/>
      <c r="SLX188" s="374"/>
      <c r="SLY188" s="374"/>
      <c r="SLZ188" s="374"/>
      <c r="SMA188" s="374"/>
      <c r="SMB188" s="373"/>
      <c r="SMC188" s="371"/>
      <c r="SMD188" s="371"/>
      <c r="SME188" s="371"/>
      <c r="SMF188" s="372"/>
      <c r="SMG188" s="373"/>
      <c r="SMH188" s="373"/>
      <c r="SMI188" s="373"/>
      <c r="SMJ188" s="374"/>
      <c r="SMK188" s="374"/>
      <c r="SML188" s="374"/>
      <c r="SMM188" s="373"/>
      <c r="SMN188" s="374"/>
      <c r="SMO188" s="374"/>
      <c r="SMP188" s="374"/>
      <c r="SMQ188" s="374"/>
      <c r="SMR188" s="373"/>
      <c r="SMS188" s="371"/>
      <c r="SMT188" s="371"/>
      <c r="SMU188" s="371"/>
      <c r="SMV188" s="372"/>
      <c r="SMW188" s="373"/>
      <c r="SMX188" s="373"/>
      <c r="SMY188" s="373"/>
      <c r="SMZ188" s="374"/>
      <c r="SNA188" s="374"/>
      <c r="SNB188" s="374"/>
      <c r="SNC188" s="373"/>
      <c r="SND188" s="374"/>
      <c r="SNE188" s="374"/>
      <c r="SNF188" s="374"/>
      <c r="SNG188" s="374"/>
      <c r="SNH188" s="373"/>
      <c r="SNI188" s="371"/>
      <c r="SNJ188" s="371"/>
      <c r="SNK188" s="371"/>
      <c r="SNL188" s="372"/>
      <c r="SNM188" s="373"/>
      <c r="SNN188" s="373"/>
      <c r="SNO188" s="373"/>
      <c r="SNP188" s="374"/>
      <c r="SNQ188" s="374"/>
      <c r="SNR188" s="374"/>
      <c r="SNS188" s="373"/>
      <c r="SNT188" s="374"/>
      <c r="SNU188" s="374"/>
      <c r="SNV188" s="374"/>
      <c r="SNW188" s="374"/>
      <c r="SNX188" s="373"/>
      <c r="SNY188" s="371"/>
      <c r="SNZ188" s="371"/>
      <c r="SOA188" s="371"/>
      <c r="SOB188" s="372"/>
      <c r="SOC188" s="373"/>
      <c r="SOD188" s="373"/>
      <c r="SOE188" s="373"/>
      <c r="SOF188" s="374"/>
      <c r="SOG188" s="374"/>
      <c r="SOH188" s="374"/>
      <c r="SOI188" s="373"/>
      <c r="SOJ188" s="374"/>
      <c r="SOK188" s="374"/>
      <c r="SOL188" s="374"/>
      <c r="SOM188" s="374"/>
      <c r="SON188" s="373"/>
      <c r="SOO188" s="371"/>
      <c r="SOP188" s="371"/>
      <c r="SOQ188" s="371"/>
      <c r="SOR188" s="372"/>
      <c r="SOS188" s="373"/>
      <c r="SOT188" s="373"/>
      <c r="SOU188" s="373"/>
      <c r="SOV188" s="374"/>
      <c r="SOW188" s="374"/>
      <c r="SOX188" s="374"/>
      <c r="SOY188" s="373"/>
      <c r="SOZ188" s="374"/>
      <c r="SPA188" s="374"/>
      <c r="SPB188" s="374"/>
      <c r="SPC188" s="374"/>
      <c r="SPD188" s="373"/>
      <c r="SPE188" s="371"/>
      <c r="SPF188" s="371"/>
      <c r="SPG188" s="371"/>
      <c r="SPH188" s="372"/>
      <c r="SPI188" s="373"/>
      <c r="SPJ188" s="373"/>
      <c r="SPK188" s="373"/>
      <c r="SPL188" s="374"/>
      <c r="SPM188" s="374"/>
      <c r="SPN188" s="374"/>
      <c r="SPO188" s="373"/>
      <c r="SPP188" s="374"/>
      <c r="SPQ188" s="374"/>
      <c r="SPR188" s="374"/>
      <c r="SPS188" s="374"/>
      <c r="SPT188" s="373"/>
      <c r="SPU188" s="371"/>
      <c r="SPV188" s="371"/>
      <c r="SPW188" s="371"/>
      <c r="SPX188" s="372"/>
      <c r="SPY188" s="373"/>
      <c r="SPZ188" s="373"/>
      <c r="SQA188" s="373"/>
      <c r="SQB188" s="374"/>
      <c r="SQC188" s="374"/>
      <c r="SQD188" s="374"/>
      <c r="SQE188" s="373"/>
      <c r="SQF188" s="374"/>
      <c r="SQG188" s="374"/>
      <c r="SQH188" s="374"/>
      <c r="SQI188" s="374"/>
      <c r="SQJ188" s="373"/>
      <c r="SQK188" s="371"/>
      <c r="SQL188" s="371"/>
      <c r="SQM188" s="371"/>
      <c r="SQN188" s="372"/>
      <c r="SQO188" s="373"/>
      <c r="SQP188" s="373"/>
      <c r="SQQ188" s="373"/>
      <c r="SQR188" s="374"/>
      <c r="SQS188" s="374"/>
      <c r="SQT188" s="374"/>
      <c r="SQU188" s="373"/>
      <c r="SQV188" s="374"/>
      <c r="SQW188" s="374"/>
      <c r="SQX188" s="374"/>
      <c r="SQY188" s="374"/>
      <c r="SQZ188" s="373"/>
      <c r="SRA188" s="371"/>
      <c r="SRB188" s="371"/>
      <c r="SRC188" s="371"/>
      <c r="SRD188" s="372"/>
      <c r="SRE188" s="373"/>
      <c r="SRF188" s="373"/>
      <c r="SRG188" s="373"/>
      <c r="SRH188" s="374"/>
      <c r="SRI188" s="374"/>
      <c r="SRJ188" s="374"/>
      <c r="SRK188" s="373"/>
      <c r="SRL188" s="374"/>
      <c r="SRM188" s="374"/>
      <c r="SRN188" s="374"/>
      <c r="SRO188" s="374"/>
      <c r="SRP188" s="373"/>
      <c r="SRQ188" s="371"/>
      <c r="SRR188" s="371"/>
      <c r="SRS188" s="371"/>
      <c r="SRT188" s="372"/>
      <c r="SRU188" s="373"/>
      <c r="SRV188" s="373"/>
      <c r="SRW188" s="373"/>
      <c r="SRX188" s="374"/>
      <c r="SRY188" s="374"/>
      <c r="SRZ188" s="374"/>
      <c r="SSA188" s="373"/>
      <c r="SSB188" s="374"/>
      <c r="SSC188" s="374"/>
      <c r="SSD188" s="374"/>
      <c r="SSE188" s="374"/>
      <c r="SSF188" s="373"/>
      <c r="SSG188" s="371"/>
      <c r="SSH188" s="371"/>
      <c r="SSI188" s="371"/>
      <c r="SSJ188" s="372"/>
      <c r="SSK188" s="373"/>
      <c r="SSL188" s="373"/>
      <c r="SSM188" s="373"/>
      <c r="SSN188" s="374"/>
      <c r="SSO188" s="374"/>
      <c r="SSP188" s="374"/>
      <c r="SSQ188" s="373"/>
      <c r="SSR188" s="374"/>
      <c r="SSS188" s="374"/>
      <c r="SST188" s="374"/>
      <c r="SSU188" s="374"/>
      <c r="SSV188" s="373"/>
      <c r="SSW188" s="371"/>
      <c r="SSX188" s="371"/>
      <c r="SSY188" s="371"/>
      <c r="SSZ188" s="372"/>
      <c r="STA188" s="373"/>
      <c r="STB188" s="373"/>
      <c r="STC188" s="373"/>
      <c r="STD188" s="374"/>
      <c r="STE188" s="374"/>
      <c r="STF188" s="374"/>
      <c r="STG188" s="373"/>
      <c r="STH188" s="374"/>
      <c r="STI188" s="374"/>
      <c r="STJ188" s="374"/>
      <c r="STK188" s="374"/>
      <c r="STL188" s="373"/>
      <c r="STM188" s="371"/>
      <c r="STN188" s="371"/>
      <c r="STO188" s="371"/>
      <c r="STP188" s="372"/>
      <c r="STQ188" s="373"/>
      <c r="STR188" s="373"/>
      <c r="STS188" s="373"/>
      <c r="STT188" s="374"/>
      <c r="STU188" s="374"/>
      <c r="STV188" s="374"/>
      <c r="STW188" s="373"/>
      <c r="STX188" s="374"/>
      <c r="STY188" s="374"/>
      <c r="STZ188" s="374"/>
      <c r="SUA188" s="374"/>
      <c r="SUB188" s="373"/>
      <c r="SUC188" s="371"/>
      <c r="SUD188" s="371"/>
      <c r="SUE188" s="371"/>
      <c r="SUF188" s="372"/>
      <c r="SUG188" s="373"/>
      <c r="SUH188" s="373"/>
      <c r="SUI188" s="373"/>
      <c r="SUJ188" s="374"/>
      <c r="SUK188" s="374"/>
      <c r="SUL188" s="374"/>
      <c r="SUM188" s="373"/>
      <c r="SUN188" s="374"/>
      <c r="SUO188" s="374"/>
      <c r="SUP188" s="374"/>
      <c r="SUQ188" s="374"/>
      <c r="SUR188" s="373"/>
      <c r="SUS188" s="371"/>
      <c r="SUT188" s="371"/>
      <c r="SUU188" s="371"/>
      <c r="SUV188" s="372"/>
      <c r="SUW188" s="373"/>
      <c r="SUX188" s="373"/>
      <c r="SUY188" s="373"/>
      <c r="SUZ188" s="374"/>
      <c r="SVA188" s="374"/>
      <c r="SVB188" s="374"/>
      <c r="SVC188" s="373"/>
      <c r="SVD188" s="374"/>
      <c r="SVE188" s="374"/>
      <c r="SVF188" s="374"/>
      <c r="SVG188" s="374"/>
      <c r="SVH188" s="373"/>
      <c r="SVI188" s="371"/>
      <c r="SVJ188" s="371"/>
      <c r="SVK188" s="371"/>
      <c r="SVL188" s="372"/>
      <c r="SVM188" s="373"/>
      <c r="SVN188" s="373"/>
      <c r="SVO188" s="373"/>
      <c r="SVP188" s="374"/>
      <c r="SVQ188" s="374"/>
      <c r="SVR188" s="374"/>
      <c r="SVS188" s="373"/>
      <c r="SVT188" s="374"/>
      <c r="SVU188" s="374"/>
      <c r="SVV188" s="374"/>
      <c r="SVW188" s="374"/>
      <c r="SVX188" s="373"/>
      <c r="SVY188" s="371"/>
      <c r="SVZ188" s="371"/>
      <c r="SWA188" s="371"/>
      <c r="SWB188" s="372"/>
      <c r="SWC188" s="373"/>
      <c r="SWD188" s="373"/>
      <c r="SWE188" s="373"/>
      <c r="SWF188" s="374"/>
      <c r="SWG188" s="374"/>
      <c r="SWH188" s="374"/>
      <c r="SWI188" s="373"/>
      <c r="SWJ188" s="374"/>
      <c r="SWK188" s="374"/>
      <c r="SWL188" s="374"/>
      <c r="SWM188" s="374"/>
      <c r="SWN188" s="373"/>
      <c r="SWO188" s="371"/>
      <c r="SWP188" s="371"/>
      <c r="SWQ188" s="371"/>
      <c r="SWR188" s="372"/>
      <c r="SWS188" s="373"/>
      <c r="SWT188" s="373"/>
      <c r="SWU188" s="373"/>
      <c r="SWV188" s="374"/>
      <c r="SWW188" s="374"/>
      <c r="SWX188" s="374"/>
      <c r="SWY188" s="373"/>
      <c r="SWZ188" s="374"/>
      <c r="SXA188" s="374"/>
      <c r="SXB188" s="374"/>
      <c r="SXC188" s="374"/>
      <c r="SXD188" s="373"/>
      <c r="SXE188" s="371"/>
      <c r="SXF188" s="371"/>
      <c r="SXG188" s="371"/>
      <c r="SXH188" s="372"/>
      <c r="SXI188" s="373"/>
      <c r="SXJ188" s="373"/>
      <c r="SXK188" s="373"/>
      <c r="SXL188" s="374"/>
      <c r="SXM188" s="374"/>
      <c r="SXN188" s="374"/>
      <c r="SXO188" s="373"/>
      <c r="SXP188" s="374"/>
      <c r="SXQ188" s="374"/>
      <c r="SXR188" s="374"/>
      <c r="SXS188" s="374"/>
      <c r="SXT188" s="373"/>
      <c r="SXU188" s="371"/>
      <c r="SXV188" s="371"/>
      <c r="SXW188" s="371"/>
      <c r="SXX188" s="372"/>
      <c r="SXY188" s="373"/>
      <c r="SXZ188" s="373"/>
      <c r="SYA188" s="373"/>
      <c r="SYB188" s="374"/>
      <c r="SYC188" s="374"/>
      <c r="SYD188" s="374"/>
      <c r="SYE188" s="373"/>
      <c r="SYF188" s="374"/>
      <c r="SYG188" s="374"/>
      <c r="SYH188" s="374"/>
      <c r="SYI188" s="374"/>
      <c r="SYJ188" s="373"/>
      <c r="SYK188" s="371"/>
      <c r="SYL188" s="371"/>
      <c r="SYM188" s="371"/>
      <c r="SYN188" s="372"/>
      <c r="SYO188" s="373"/>
      <c r="SYP188" s="373"/>
      <c r="SYQ188" s="373"/>
      <c r="SYR188" s="374"/>
      <c r="SYS188" s="374"/>
      <c r="SYT188" s="374"/>
      <c r="SYU188" s="373"/>
      <c r="SYV188" s="374"/>
      <c r="SYW188" s="374"/>
      <c r="SYX188" s="374"/>
      <c r="SYY188" s="374"/>
      <c r="SYZ188" s="373"/>
      <c r="SZA188" s="371"/>
      <c r="SZB188" s="371"/>
      <c r="SZC188" s="371"/>
      <c r="SZD188" s="372"/>
      <c r="SZE188" s="373"/>
      <c r="SZF188" s="373"/>
      <c r="SZG188" s="373"/>
      <c r="SZH188" s="374"/>
      <c r="SZI188" s="374"/>
      <c r="SZJ188" s="374"/>
      <c r="SZK188" s="373"/>
      <c r="SZL188" s="374"/>
      <c r="SZM188" s="374"/>
      <c r="SZN188" s="374"/>
      <c r="SZO188" s="374"/>
      <c r="SZP188" s="373"/>
      <c r="SZQ188" s="371"/>
      <c r="SZR188" s="371"/>
      <c r="SZS188" s="371"/>
      <c r="SZT188" s="372"/>
      <c r="SZU188" s="373"/>
      <c r="SZV188" s="373"/>
      <c r="SZW188" s="373"/>
      <c r="SZX188" s="374"/>
      <c r="SZY188" s="374"/>
      <c r="SZZ188" s="374"/>
      <c r="TAA188" s="373"/>
      <c r="TAB188" s="374"/>
      <c r="TAC188" s="374"/>
      <c r="TAD188" s="374"/>
      <c r="TAE188" s="374"/>
      <c r="TAF188" s="373"/>
      <c r="TAG188" s="371"/>
      <c r="TAH188" s="371"/>
      <c r="TAI188" s="371"/>
      <c r="TAJ188" s="372"/>
      <c r="TAK188" s="373"/>
      <c r="TAL188" s="373"/>
      <c r="TAM188" s="373"/>
      <c r="TAN188" s="374"/>
      <c r="TAO188" s="374"/>
      <c r="TAP188" s="374"/>
      <c r="TAQ188" s="373"/>
      <c r="TAR188" s="374"/>
      <c r="TAS188" s="374"/>
      <c r="TAT188" s="374"/>
      <c r="TAU188" s="374"/>
      <c r="TAV188" s="373"/>
      <c r="TAW188" s="371"/>
      <c r="TAX188" s="371"/>
      <c r="TAY188" s="371"/>
      <c r="TAZ188" s="372"/>
      <c r="TBA188" s="373"/>
      <c r="TBB188" s="373"/>
      <c r="TBC188" s="373"/>
      <c r="TBD188" s="374"/>
      <c r="TBE188" s="374"/>
      <c r="TBF188" s="374"/>
      <c r="TBG188" s="373"/>
      <c r="TBH188" s="374"/>
      <c r="TBI188" s="374"/>
      <c r="TBJ188" s="374"/>
      <c r="TBK188" s="374"/>
      <c r="TBL188" s="373"/>
      <c r="TBM188" s="371"/>
      <c r="TBN188" s="371"/>
      <c r="TBO188" s="371"/>
      <c r="TBP188" s="372"/>
      <c r="TBQ188" s="373"/>
      <c r="TBR188" s="373"/>
      <c r="TBS188" s="373"/>
      <c r="TBT188" s="374"/>
      <c r="TBU188" s="374"/>
      <c r="TBV188" s="374"/>
      <c r="TBW188" s="373"/>
      <c r="TBX188" s="374"/>
      <c r="TBY188" s="374"/>
      <c r="TBZ188" s="374"/>
      <c r="TCA188" s="374"/>
      <c r="TCB188" s="373"/>
      <c r="TCC188" s="371"/>
      <c r="TCD188" s="371"/>
      <c r="TCE188" s="371"/>
      <c r="TCF188" s="372"/>
      <c r="TCG188" s="373"/>
      <c r="TCH188" s="373"/>
      <c r="TCI188" s="373"/>
      <c r="TCJ188" s="374"/>
      <c r="TCK188" s="374"/>
      <c r="TCL188" s="374"/>
      <c r="TCM188" s="373"/>
      <c r="TCN188" s="374"/>
      <c r="TCO188" s="374"/>
      <c r="TCP188" s="374"/>
      <c r="TCQ188" s="374"/>
      <c r="TCR188" s="373"/>
      <c r="TCS188" s="371"/>
      <c r="TCT188" s="371"/>
      <c r="TCU188" s="371"/>
      <c r="TCV188" s="372"/>
      <c r="TCW188" s="373"/>
      <c r="TCX188" s="373"/>
      <c r="TCY188" s="373"/>
      <c r="TCZ188" s="374"/>
      <c r="TDA188" s="374"/>
      <c r="TDB188" s="374"/>
      <c r="TDC188" s="373"/>
      <c r="TDD188" s="374"/>
      <c r="TDE188" s="374"/>
      <c r="TDF188" s="374"/>
      <c r="TDG188" s="374"/>
      <c r="TDH188" s="373"/>
      <c r="TDI188" s="371"/>
      <c r="TDJ188" s="371"/>
      <c r="TDK188" s="371"/>
      <c r="TDL188" s="372"/>
      <c r="TDM188" s="373"/>
      <c r="TDN188" s="373"/>
      <c r="TDO188" s="373"/>
      <c r="TDP188" s="374"/>
      <c r="TDQ188" s="374"/>
      <c r="TDR188" s="374"/>
      <c r="TDS188" s="373"/>
      <c r="TDT188" s="374"/>
      <c r="TDU188" s="374"/>
      <c r="TDV188" s="374"/>
      <c r="TDW188" s="374"/>
      <c r="TDX188" s="373"/>
      <c r="TDY188" s="371"/>
      <c r="TDZ188" s="371"/>
      <c r="TEA188" s="371"/>
      <c r="TEB188" s="372"/>
      <c r="TEC188" s="373"/>
      <c r="TED188" s="373"/>
      <c r="TEE188" s="373"/>
      <c r="TEF188" s="374"/>
      <c r="TEG188" s="374"/>
      <c r="TEH188" s="374"/>
      <c r="TEI188" s="373"/>
      <c r="TEJ188" s="374"/>
      <c r="TEK188" s="374"/>
      <c r="TEL188" s="374"/>
      <c r="TEM188" s="374"/>
      <c r="TEN188" s="373"/>
      <c r="TEO188" s="371"/>
      <c r="TEP188" s="371"/>
      <c r="TEQ188" s="371"/>
      <c r="TER188" s="372"/>
      <c r="TES188" s="373"/>
      <c r="TET188" s="373"/>
      <c r="TEU188" s="373"/>
      <c r="TEV188" s="374"/>
      <c r="TEW188" s="374"/>
      <c r="TEX188" s="374"/>
      <c r="TEY188" s="373"/>
      <c r="TEZ188" s="374"/>
      <c r="TFA188" s="374"/>
      <c r="TFB188" s="374"/>
      <c r="TFC188" s="374"/>
      <c r="TFD188" s="373"/>
      <c r="TFE188" s="371"/>
      <c r="TFF188" s="371"/>
      <c r="TFG188" s="371"/>
      <c r="TFH188" s="372"/>
      <c r="TFI188" s="373"/>
      <c r="TFJ188" s="373"/>
      <c r="TFK188" s="373"/>
      <c r="TFL188" s="374"/>
      <c r="TFM188" s="374"/>
      <c r="TFN188" s="374"/>
      <c r="TFO188" s="373"/>
      <c r="TFP188" s="374"/>
      <c r="TFQ188" s="374"/>
      <c r="TFR188" s="374"/>
      <c r="TFS188" s="374"/>
      <c r="TFT188" s="373"/>
      <c r="TFU188" s="371"/>
      <c r="TFV188" s="371"/>
      <c r="TFW188" s="371"/>
      <c r="TFX188" s="372"/>
      <c r="TFY188" s="373"/>
      <c r="TFZ188" s="373"/>
      <c r="TGA188" s="373"/>
      <c r="TGB188" s="374"/>
      <c r="TGC188" s="374"/>
      <c r="TGD188" s="374"/>
      <c r="TGE188" s="373"/>
      <c r="TGF188" s="374"/>
      <c r="TGG188" s="374"/>
      <c r="TGH188" s="374"/>
      <c r="TGI188" s="374"/>
      <c r="TGJ188" s="373"/>
      <c r="TGK188" s="371"/>
      <c r="TGL188" s="371"/>
      <c r="TGM188" s="371"/>
      <c r="TGN188" s="372"/>
      <c r="TGO188" s="373"/>
      <c r="TGP188" s="373"/>
      <c r="TGQ188" s="373"/>
      <c r="TGR188" s="374"/>
      <c r="TGS188" s="374"/>
      <c r="TGT188" s="374"/>
      <c r="TGU188" s="373"/>
      <c r="TGV188" s="374"/>
      <c r="TGW188" s="374"/>
      <c r="TGX188" s="374"/>
      <c r="TGY188" s="374"/>
      <c r="TGZ188" s="373"/>
      <c r="THA188" s="371"/>
      <c r="THB188" s="371"/>
      <c r="THC188" s="371"/>
      <c r="THD188" s="372"/>
      <c r="THE188" s="373"/>
      <c r="THF188" s="373"/>
      <c r="THG188" s="373"/>
      <c r="THH188" s="374"/>
      <c r="THI188" s="374"/>
      <c r="THJ188" s="374"/>
      <c r="THK188" s="373"/>
      <c r="THL188" s="374"/>
      <c r="THM188" s="374"/>
      <c r="THN188" s="374"/>
      <c r="THO188" s="374"/>
      <c r="THP188" s="373"/>
      <c r="THQ188" s="371"/>
      <c r="THR188" s="371"/>
      <c r="THS188" s="371"/>
      <c r="THT188" s="372"/>
      <c r="THU188" s="373"/>
      <c r="THV188" s="373"/>
      <c r="THW188" s="373"/>
      <c r="THX188" s="374"/>
      <c r="THY188" s="374"/>
      <c r="THZ188" s="374"/>
      <c r="TIA188" s="373"/>
      <c r="TIB188" s="374"/>
      <c r="TIC188" s="374"/>
      <c r="TID188" s="374"/>
      <c r="TIE188" s="374"/>
      <c r="TIF188" s="373"/>
      <c r="TIG188" s="371"/>
      <c r="TIH188" s="371"/>
      <c r="TII188" s="371"/>
      <c r="TIJ188" s="372"/>
      <c r="TIK188" s="373"/>
      <c r="TIL188" s="373"/>
      <c r="TIM188" s="373"/>
      <c r="TIN188" s="374"/>
      <c r="TIO188" s="374"/>
      <c r="TIP188" s="374"/>
      <c r="TIQ188" s="373"/>
      <c r="TIR188" s="374"/>
      <c r="TIS188" s="374"/>
      <c r="TIT188" s="374"/>
      <c r="TIU188" s="374"/>
      <c r="TIV188" s="373"/>
      <c r="TIW188" s="371"/>
      <c r="TIX188" s="371"/>
      <c r="TIY188" s="371"/>
      <c r="TIZ188" s="372"/>
      <c r="TJA188" s="373"/>
      <c r="TJB188" s="373"/>
      <c r="TJC188" s="373"/>
      <c r="TJD188" s="374"/>
      <c r="TJE188" s="374"/>
      <c r="TJF188" s="374"/>
      <c r="TJG188" s="373"/>
      <c r="TJH188" s="374"/>
      <c r="TJI188" s="374"/>
      <c r="TJJ188" s="374"/>
      <c r="TJK188" s="374"/>
      <c r="TJL188" s="373"/>
      <c r="TJM188" s="371"/>
      <c r="TJN188" s="371"/>
      <c r="TJO188" s="371"/>
      <c r="TJP188" s="372"/>
      <c r="TJQ188" s="373"/>
      <c r="TJR188" s="373"/>
      <c r="TJS188" s="373"/>
      <c r="TJT188" s="374"/>
      <c r="TJU188" s="374"/>
      <c r="TJV188" s="374"/>
      <c r="TJW188" s="373"/>
      <c r="TJX188" s="374"/>
      <c r="TJY188" s="374"/>
      <c r="TJZ188" s="374"/>
      <c r="TKA188" s="374"/>
      <c r="TKB188" s="373"/>
      <c r="TKC188" s="371"/>
      <c r="TKD188" s="371"/>
      <c r="TKE188" s="371"/>
      <c r="TKF188" s="372"/>
      <c r="TKG188" s="373"/>
      <c r="TKH188" s="373"/>
      <c r="TKI188" s="373"/>
      <c r="TKJ188" s="374"/>
      <c r="TKK188" s="374"/>
      <c r="TKL188" s="374"/>
      <c r="TKM188" s="373"/>
      <c r="TKN188" s="374"/>
      <c r="TKO188" s="374"/>
      <c r="TKP188" s="374"/>
      <c r="TKQ188" s="374"/>
      <c r="TKR188" s="373"/>
      <c r="TKS188" s="371"/>
      <c r="TKT188" s="371"/>
      <c r="TKU188" s="371"/>
      <c r="TKV188" s="372"/>
      <c r="TKW188" s="373"/>
      <c r="TKX188" s="373"/>
      <c r="TKY188" s="373"/>
      <c r="TKZ188" s="374"/>
      <c r="TLA188" s="374"/>
      <c r="TLB188" s="374"/>
      <c r="TLC188" s="373"/>
      <c r="TLD188" s="374"/>
      <c r="TLE188" s="374"/>
      <c r="TLF188" s="374"/>
      <c r="TLG188" s="374"/>
      <c r="TLH188" s="373"/>
      <c r="TLI188" s="371"/>
      <c r="TLJ188" s="371"/>
      <c r="TLK188" s="371"/>
      <c r="TLL188" s="372"/>
      <c r="TLM188" s="373"/>
      <c r="TLN188" s="373"/>
      <c r="TLO188" s="373"/>
      <c r="TLP188" s="374"/>
      <c r="TLQ188" s="374"/>
      <c r="TLR188" s="374"/>
      <c r="TLS188" s="373"/>
      <c r="TLT188" s="374"/>
      <c r="TLU188" s="374"/>
      <c r="TLV188" s="374"/>
      <c r="TLW188" s="374"/>
      <c r="TLX188" s="373"/>
      <c r="TLY188" s="371"/>
      <c r="TLZ188" s="371"/>
      <c r="TMA188" s="371"/>
      <c r="TMB188" s="372"/>
      <c r="TMC188" s="373"/>
      <c r="TMD188" s="373"/>
      <c r="TME188" s="373"/>
      <c r="TMF188" s="374"/>
      <c r="TMG188" s="374"/>
      <c r="TMH188" s="374"/>
      <c r="TMI188" s="373"/>
      <c r="TMJ188" s="374"/>
      <c r="TMK188" s="374"/>
      <c r="TML188" s="374"/>
      <c r="TMM188" s="374"/>
      <c r="TMN188" s="373"/>
      <c r="TMO188" s="371"/>
      <c r="TMP188" s="371"/>
      <c r="TMQ188" s="371"/>
      <c r="TMR188" s="372"/>
      <c r="TMS188" s="373"/>
      <c r="TMT188" s="373"/>
      <c r="TMU188" s="373"/>
      <c r="TMV188" s="374"/>
      <c r="TMW188" s="374"/>
      <c r="TMX188" s="374"/>
      <c r="TMY188" s="373"/>
      <c r="TMZ188" s="374"/>
      <c r="TNA188" s="374"/>
      <c r="TNB188" s="374"/>
      <c r="TNC188" s="374"/>
      <c r="TND188" s="373"/>
      <c r="TNE188" s="371"/>
      <c r="TNF188" s="371"/>
      <c r="TNG188" s="371"/>
      <c r="TNH188" s="372"/>
      <c r="TNI188" s="373"/>
      <c r="TNJ188" s="373"/>
      <c r="TNK188" s="373"/>
      <c r="TNL188" s="374"/>
      <c r="TNM188" s="374"/>
      <c r="TNN188" s="374"/>
      <c r="TNO188" s="373"/>
      <c r="TNP188" s="374"/>
      <c r="TNQ188" s="374"/>
      <c r="TNR188" s="374"/>
      <c r="TNS188" s="374"/>
      <c r="TNT188" s="373"/>
      <c r="TNU188" s="371"/>
      <c r="TNV188" s="371"/>
      <c r="TNW188" s="371"/>
      <c r="TNX188" s="372"/>
      <c r="TNY188" s="373"/>
      <c r="TNZ188" s="373"/>
      <c r="TOA188" s="373"/>
      <c r="TOB188" s="374"/>
      <c r="TOC188" s="374"/>
      <c r="TOD188" s="374"/>
      <c r="TOE188" s="373"/>
      <c r="TOF188" s="374"/>
      <c r="TOG188" s="374"/>
      <c r="TOH188" s="374"/>
      <c r="TOI188" s="374"/>
      <c r="TOJ188" s="373"/>
      <c r="TOK188" s="371"/>
      <c r="TOL188" s="371"/>
      <c r="TOM188" s="371"/>
      <c r="TON188" s="372"/>
      <c r="TOO188" s="373"/>
      <c r="TOP188" s="373"/>
      <c r="TOQ188" s="373"/>
      <c r="TOR188" s="374"/>
      <c r="TOS188" s="374"/>
      <c r="TOT188" s="374"/>
      <c r="TOU188" s="373"/>
      <c r="TOV188" s="374"/>
      <c r="TOW188" s="374"/>
      <c r="TOX188" s="374"/>
      <c r="TOY188" s="374"/>
      <c r="TOZ188" s="373"/>
      <c r="TPA188" s="371"/>
      <c r="TPB188" s="371"/>
      <c r="TPC188" s="371"/>
      <c r="TPD188" s="372"/>
      <c r="TPE188" s="373"/>
      <c r="TPF188" s="373"/>
      <c r="TPG188" s="373"/>
      <c r="TPH188" s="374"/>
      <c r="TPI188" s="374"/>
      <c r="TPJ188" s="374"/>
      <c r="TPK188" s="373"/>
      <c r="TPL188" s="374"/>
      <c r="TPM188" s="374"/>
      <c r="TPN188" s="374"/>
      <c r="TPO188" s="374"/>
      <c r="TPP188" s="373"/>
      <c r="TPQ188" s="371"/>
      <c r="TPR188" s="371"/>
      <c r="TPS188" s="371"/>
      <c r="TPT188" s="372"/>
      <c r="TPU188" s="373"/>
      <c r="TPV188" s="373"/>
      <c r="TPW188" s="373"/>
      <c r="TPX188" s="374"/>
      <c r="TPY188" s="374"/>
      <c r="TPZ188" s="374"/>
      <c r="TQA188" s="373"/>
      <c r="TQB188" s="374"/>
      <c r="TQC188" s="374"/>
      <c r="TQD188" s="374"/>
      <c r="TQE188" s="374"/>
      <c r="TQF188" s="373"/>
      <c r="TQG188" s="371"/>
      <c r="TQH188" s="371"/>
      <c r="TQI188" s="371"/>
      <c r="TQJ188" s="372"/>
      <c r="TQK188" s="373"/>
      <c r="TQL188" s="373"/>
      <c r="TQM188" s="373"/>
      <c r="TQN188" s="374"/>
      <c r="TQO188" s="374"/>
      <c r="TQP188" s="374"/>
      <c r="TQQ188" s="373"/>
      <c r="TQR188" s="374"/>
      <c r="TQS188" s="374"/>
      <c r="TQT188" s="374"/>
      <c r="TQU188" s="374"/>
      <c r="TQV188" s="373"/>
      <c r="TQW188" s="371"/>
      <c r="TQX188" s="371"/>
      <c r="TQY188" s="371"/>
      <c r="TQZ188" s="372"/>
      <c r="TRA188" s="373"/>
      <c r="TRB188" s="373"/>
      <c r="TRC188" s="373"/>
      <c r="TRD188" s="374"/>
      <c r="TRE188" s="374"/>
      <c r="TRF188" s="374"/>
      <c r="TRG188" s="373"/>
      <c r="TRH188" s="374"/>
      <c r="TRI188" s="374"/>
      <c r="TRJ188" s="374"/>
      <c r="TRK188" s="374"/>
      <c r="TRL188" s="373"/>
      <c r="TRM188" s="371"/>
      <c r="TRN188" s="371"/>
      <c r="TRO188" s="371"/>
      <c r="TRP188" s="372"/>
      <c r="TRQ188" s="373"/>
      <c r="TRR188" s="373"/>
      <c r="TRS188" s="373"/>
      <c r="TRT188" s="374"/>
      <c r="TRU188" s="374"/>
      <c r="TRV188" s="374"/>
      <c r="TRW188" s="373"/>
      <c r="TRX188" s="374"/>
      <c r="TRY188" s="374"/>
      <c r="TRZ188" s="374"/>
      <c r="TSA188" s="374"/>
      <c r="TSB188" s="373"/>
      <c r="TSC188" s="371"/>
      <c r="TSD188" s="371"/>
      <c r="TSE188" s="371"/>
      <c r="TSF188" s="372"/>
      <c r="TSG188" s="373"/>
      <c r="TSH188" s="373"/>
      <c r="TSI188" s="373"/>
      <c r="TSJ188" s="374"/>
      <c r="TSK188" s="374"/>
      <c r="TSL188" s="374"/>
      <c r="TSM188" s="373"/>
      <c r="TSN188" s="374"/>
      <c r="TSO188" s="374"/>
      <c r="TSP188" s="374"/>
      <c r="TSQ188" s="374"/>
      <c r="TSR188" s="373"/>
      <c r="TSS188" s="371"/>
      <c r="TST188" s="371"/>
      <c r="TSU188" s="371"/>
      <c r="TSV188" s="372"/>
      <c r="TSW188" s="373"/>
      <c r="TSX188" s="373"/>
      <c r="TSY188" s="373"/>
      <c r="TSZ188" s="374"/>
      <c r="TTA188" s="374"/>
      <c r="TTB188" s="374"/>
      <c r="TTC188" s="373"/>
      <c r="TTD188" s="374"/>
      <c r="TTE188" s="374"/>
      <c r="TTF188" s="374"/>
      <c r="TTG188" s="374"/>
      <c r="TTH188" s="373"/>
      <c r="TTI188" s="371"/>
      <c r="TTJ188" s="371"/>
      <c r="TTK188" s="371"/>
      <c r="TTL188" s="372"/>
      <c r="TTM188" s="373"/>
      <c r="TTN188" s="373"/>
      <c r="TTO188" s="373"/>
      <c r="TTP188" s="374"/>
      <c r="TTQ188" s="374"/>
      <c r="TTR188" s="374"/>
      <c r="TTS188" s="373"/>
      <c r="TTT188" s="374"/>
      <c r="TTU188" s="374"/>
      <c r="TTV188" s="374"/>
      <c r="TTW188" s="374"/>
      <c r="TTX188" s="373"/>
      <c r="TTY188" s="371"/>
      <c r="TTZ188" s="371"/>
      <c r="TUA188" s="371"/>
      <c r="TUB188" s="372"/>
      <c r="TUC188" s="373"/>
      <c r="TUD188" s="373"/>
      <c r="TUE188" s="373"/>
      <c r="TUF188" s="374"/>
      <c r="TUG188" s="374"/>
      <c r="TUH188" s="374"/>
      <c r="TUI188" s="373"/>
      <c r="TUJ188" s="374"/>
      <c r="TUK188" s="374"/>
      <c r="TUL188" s="374"/>
      <c r="TUM188" s="374"/>
      <c r="TUN188" s="373"/>
      <c r="TUO188" s="371"/>
      <c r="TUP188" s="371"/>
      <c r="TUQ188" s="371"/>
      <c r="TUR188" s="372"/>
      <c r="TUS188" s="373"/>
      <c r="TUT188" s="373"/>
      <c r="TUU188" s="373"/>
      <c r="TUV188" s="374"/>
      <c r="TUW188" s="374"/>
      <c r="TUX188" s="374"/>
      <c r="TUY188" s="373"/>
      <c r="TUZ188" s="374"/>
      <c r="TVA188" s="374"/>
      <c r="TVB188" s="374"/>
      <c r="TVC188" s="374"/>
      <c r="TVD188" s="373"/>
      <c r="TVE188" s="371"/>
      <c r="TVF188" s="371"/>
      <c r="TVG188" s="371"/>
      <c r="TVH188" s="372"/>
      <c r="TVI188" s="373"/>
      <c r="TVJ188" s="373"/>
      <c r="TVK188" s="373"/>
      <c r="TVL188" s="374"/>
      <c r="TVM188" s="374"/>
      <c r="TVN188" s="374"/>
      <c r="TVO188" s="373"/>
      <c r="TVP188" s="374"/>
      <c r="TVQ188" s="374"/>
      <c r="TVR188" s="374"/>
      <c r="TVS188" s="374"/>
      <c r="TVT188" s="373"/>
      <c r="TVU188" s="371"/>
      <c r="TVV188" s="371"/>
      <c r="TVW188" s="371"/>
      <c r="TVX188" s="372"/>
      <c r="TVY188" s="373"/>
      <c r="TVZ188" s="373"/>
      <c r="TWA188" s="373"/>
      <c r="TWB188" s="374"/>
      <c r="TWC188" s="374"/>
      <c r="TWD188" s="374"/>
      <c r="TWE188" s="373"/>
      <c r="TWF188" s="374"/>
      <c r="TWG188" s="374"/>
      <c r="TWH188" s="374"/>
      <c r="TWI188" s="374"/>
      <c r="TWJ188" s="373"/>
      <c r="TWK188" s="371"/>
      <c r="TWL188" s="371"/>
      <c r="TWM188" s="371"/>
      <c r="TWN188" s="372"/>
      <c r="TWO188" s="373"/>
      <c r="TWP188" s="373"/>
      <c r="TWQ188" s="373"/>
      <c r="TWR188" s="374"/>
      <c r="TWS188" s="374"/>
      <c r="TWT188" s="374"/>
      <c r="TWU188" s="373"/>
      <c r="TWV188" s="374"/>
      <c r="TWW188" s="374"/>
      <c r="TWX188" s="374"/>
      <c r="TWY188" s="374"/>
      <c r="TWZ188" s="373"/>
      <c r="TXA188" s="371"/>
      <c r="TXB188" s="371"/>
      <c r="TXC188" s="371"/>
      <c r="TXD188" s="372"/>
      <c r="TXE188" s="373"/>
      <c r="TXF188" s="373"/>
      <c r="TXG188" s="373"/>
      <c r="TXH188" s="374"/>
      <c r="TXI188" s="374"/>
      <c r="TXJ188" s="374"/>
      <c r="TXK188" s="373"/>
      <c r="TXL188" s="374"/>
      <c r="TXM188" s="374"/>
      <c r="TXN188" s="374"/>
      <c r="TXO188" s="374"/>
      <c r="TXP188" s="373"/>
      <c r="TXQ188" s="371"/>
      <c r="TXR188" s="371"/>
      <c r="TXS188" s="371"/>
      <c r="TXT188" s="372"/>
      <c r="TXU188" s="373"/>
      <c r="TXV188" s="373"/>
      <c r="TXW188" s="373"/>
      <c r="TXX188" s="374"/>
      <c r="TXY188" s="374"/>
      <c r="TXZ188" s="374"/>
      <c r="TYA188" s="373"/>
      <c r="TYB188" s="374"/>
      <c r="TYC188" s="374"/>
      <c r="TYD188" s="374"/>
      <c r="TYE188" s="374"/>
      <c r="TYF188" s="373"/>
      <c r="TYG188" s="371"/>
      <c r="TYH188" s="371"/>
      <c r="TYI188" s="371"/>
      <c r="TYJ188" s="372"/>
      <c r="TYK188" s="373"/>
      <c r="TYL188" s="373"/>
      <c r="TYM188" s="373"/>
      <c r="TYN188" s="374"/>
      <c r="TYO188" s="374"/>
      <c r="TYP188" s="374"/>
      <c r="TYQ188" s="373"/>
      <c r="TYR188" s="374"/>
      <c r="TYS188" s="374"/>
      <c r="TYT188" s="374"/>
      <c r="TYU188" s="374"/>
      <c r="TYV188" s="373"/>
      <c r="TYW188" s="371"/>
      <c r="TYX188" s="371"/>
      <c r="TYY188" s="371"/>
      <c r="TYZ188" s="372"/>
      <c r="TZA188" s="373"/>
      <c r="TZB188" s="373"/>
      <c r="TZC188" s="373"/>
      <c r="TZD188" s="374"/>
      <c r="TZE188" s="374"/>
      <c r="TZF188" s="374"/>
      <c r="TZG188" s="373"/>
      <c r="TZH188" s="374"/>
      <c r="TZI188" s="374"/>
      <c r="TZJ188" s="374"/>
      <c r="TZK188" s="374"/>
      <c r="TZL188" s="373"/>
      <c r="TZM188" s="371"/>
      <c r="TZN188" s="371"/>
      <c r="TZO188" s="371"/>
      <c r="TZP188" s="372"/>
      <c r="TZQ188" s="373"/>
      <c r="TZR188" s="373"/>
      <c r="TZS188" s="373"/>
      <c r="TZT188" s="374"/>
      <c r="TZU188" s="374"/>
      <c r="TZV188" s="374"/>
      <c r="TZW188" s="373"/>
      <c r="TZX188" s="374"/>
      <c r="TZY188" s="374"/>
      <c r="TZZ188" s="374"/>
      <c r="UAA188" s="374"/>
      <c r="UAB188" s="373"/>
      <c r="UAC188" s="371"/>
      <c r="UAD188" s="371"/>
      <c r="UAE188" s="371"/>
      <c r="UAF188" s="372"/>
      <c r="UAG188" s="373"/>
      <c r="UAH188" s="373"/>
      <c r="UAI188" s="373"/>
      <c r="UAJ188" s="374"/>
      <c r="UAK188" s="374"/>
      <c r="UAL188" s="374"/>
      <c r="UAM188" s="373"/>
      <c r="UAN188" s="374"/>
      <c r="UAO188" s="374"/>
      <c r="UAP188" s="374"/>
      <c r="UAQ188" s="374"/>
      <c r="UAR188" s="373"/>
      <c r="UAS188" s="371"/>
      <c r="UAT188" s="371"/>
      <c r="UAU188" s="371"/>
      <c r="UAV188" s="372"/>
      <c r="UAW188" s="373"/>
      <c r="UAX188" s="373"/>
      <c r="UAY188" s="373"/>
      <c r="UAZ188" s="374"/>
      <c r="UBA188" s="374"/>
      <c r="UBB188" s="374"/>
      <c r="UBC188" s="373"/>
      <c r="UBD188" s="374"/>
      <c r="UBE188" s="374"/>
      <c r="UBF188" s="374"/>
      <c r="UBG188" s="374"/>
      <c r="UBH188" s="373"/>
      <c r="UBI188" s="371"/>
      <c r="UBJ188" s="371"/>
      <c r="UBK188" s="371"/>
      <c r="UBL188" s="372"/>
      <c r="UBM188" s="373"/>
      <c r="UBN188" s="373"/>
      <c r="UBO188" s="373"/>
      <c r="UBP188" s="374"/>
      <c r="UBQ188" s="374"/>
      <c r="UBR188" s="374"/>
      <c r="UBS188" s="373"/>
      <c r="UBT188" s="374"/>
      <c r="UBU188" s="374"/>
      <c r="UBV188" s="374"/>
      <c r="UBW188" s="374"/>
      <c r="UBX188" s="373"/>
      <c r="UBY188" s="371"/>
      <c r="UBZ188" s="371"/>
      <c r="UCA188" s="371"/>
      <c r="UCB188" s="372"/>
      <c r="UCC188" s="373"/>
      <c r="UCD188" s="373"/>
      <c r="UCE188" s="373"/>
      <c r="UCF188" s="374"/>
      <c r="UCG188" s="374"/>
      <c r="UCH188" s="374"/>
      <c r="UCI188" s="373"/>
      <c r="UCJ188" s="374"/>
      <c r="UCK188" s="374"/>
      <c r="UCL188" s="374"/>
      <c r="UCM188" s="374"/>
      <c r="UCN188" s="373"/>
      <c r="UCO188" s="371"/>
      <c r="UCP188" s="371"/>
      <c r="UCQ188" s="371"/>
      <c r="UCR188" s="372"/>
      <c r="UCS188" s="373"/>
      <c r="UCT188" s="373"/>
      <c r="UCU188" s="373"/>
      <c r="UCV188" s="374"/>
      <c r="UCW188" s="374"/>
      <c r="UCX188" s="374"/>
      <c r="UCY188" s="373"/>
      <c r="UCZ188" s="374"/>
      <c r="UDA188" s="374"/>
      <c r="UDB188" s="374"/>
      <c r="UDC188" s="374"/>
      <c r="UDD188" s="373"/>
      <c r="UDE188" s="371"/>
      <c r="UDF188" s="371"/>
      <c r="UDG188" s="371"/>
      <c r="UDH188" s="372"/>
      <c r="UDI188" s="373"/>
      <c r="UDJ188" s="373"/>
      <c r="UDK188" s="373"/>
      <c r="UDL188" s="374"/>
      <c r="UDM188" s="374"/>
      <c r="UDN188" s="374"/>
      <c r="UDO188" s="373"/>
      <c r="UDP188" s="374"/>
      <c r="UDQ188" s="374"/>
      <c r="UDR188" s="374"/>
      <c r="UDS188" s="374"/>
      <c r="UDT188" s="373"/>
      <c r="UDU188" s="371"/>
      <c r="UDV188" s="371"/>
      <c r="UDW188" s="371"/>
      <c r="UDX188" s="372"/>
      <c r="UDY188" s="373"/>
      <c r="UDZ188" s="373"/>
      <c r="UEA188" s="373"/>
      <c r="UEB188" s="374"/>
      <c r="UEC188" s="374"/>
      <c r="UED188" s="374"/>
      <c r="UEE188" s="373"/>
      <c r="UEF188" s="374"/>
      <c r="UEG188" s="374"/>
      <c r="UEH188" s="374"/>
      <c r="UEI188" s="374"/>
      <c r="UEJ188" s="373"/>
      <c r="UEK188" s="371"/>
      <c r="UEL188" s="371"/>
      <c r="UEM188" s="371"/>
      <c r="UEN188" s="372"/>
      <c r="UEO188" s="373"/>
      <c r="UEP188" s="373"/>
      <c r="UEQ188" s="373"/>
      <c r="UER188" s="374"/>
      <c r="UES188" s="374"/>
      <c r="UET188" s="374"/>
      <c r="UEU188" s="373"/>
      <c r="UEV188" s="374"/>
      <c r="UEW188" s="374"/>
      <c r="UEX188" s="374"/>
      <c r="UEY188" s="374"/>
      <c r="UEZ188" s="373"/>
      <c r="UFA188" s="371"/>
      <c r="UFB188" s="371"/>
      <c r="UFC188" s="371"/>
      <c r="UFD188" s="372"/>
      <c r="UFE188" s="373"/>
      <c r="UFF188" s="373"/>
      <c r="UFG188" s="373"/>
      <c r="UFH188" s="374"/>
      <c r="UFI188" s="374"/>
      <c r="UFJ188" s="374"/>
      <c r="UFK188" s="373"/>
      <c r="UFL188" s="374"/>
      <c r="UFM188" s="374"/>
      <c r="UFN188" s="374"/>
      <c r="UFO188" s="374"/>
      <c r="UFP188" s="373"/>
      <c r="UFQ188" s="371"/>
      <c r="UFR188" s="371"/>
      <c r="UFS188" s="371"/>
      <c r="UFT188" s="372"/>
      <c r="UFU188" s="373"/>
      <c r="UFV188" s="373"/>
      <c r="UFW188" s="373"/>
      <c r="UFX188" s="374"/>
      <c r="UFY188" s="374"/>
      <c r="UFZ188" s="374"/>
      <c r="UGA188" s="373"/>
      <c r="UGB188" s="374"/>
      <c r="UGC188" s="374"/>
      <c r="UGD188" s="374"/>
      <c r="UGE188" s="374"/>
      <c r="UGF188" s="373"/>
      <c r="UGG188" s="371"/>
      <c r="UGH188" s="371"/>
      <c r="UGI188" s="371"/>
      <c r="UGJ188" s="372"/>
      <c r="UGK188" s="373"/>
      <c r="UGL188" s="373"/>
      <c r="UGM188" s="373"/>
      <c r="UGN188" s="374"/>
      <c r="UGO188" s="374"/>
      <c r="UGP188" s="374"/>
      <c r="UGQ188" s="373"/>
      <c r="UGR188" s="374"/>
      <c r="UGS188" s="374"/>
      <c r="UGT188" s="374"/>
      <c r="UGU188" s="374"/>
      <c r="UGV188" s="373"/>
      <c r="UGW188" s="371"/>
      <c r="UGX188" s="371"/>
      <c r="UGY188" s="371"/>
      <c r="UGZ188" s="372"/>
      <c r="UHA188" s="373"/>
      <c r="UHB188" s="373"/>
      <c r="UHC188" s="373"/>
      <c r="UHD188" s="374"/>
      <c r="UHE188" s="374"/>
      <c r="UHF188" s="374"/>
      <c r="UHG188" s="373"/>
      <c r="UHH188" s="374"/>
      <c r="UHI188" s="374"/>
      <c r="UHJ188" s="374"/>
      <c r="UHK188" s="374"/>
      <c r="UHL188" s="373"/>
      <c r="UHM188" s="371"/>
      <c r="UHN188" s="371"/>
      <c r="UHO188" s="371"/>
      <c r="UHP188" s="372"/>
      <c r="UHQ188" s="373"/>
      <c r="UHR188" s="373"/>
      <c r="UHS188" s="373"/>
      <c r="UHT188" s="374"/>
      <c r="UHU188" s="374"/>
      <c r="UHV188" s="374"/>
      <c r="UHW188" s="373"/>
      <c r="UHX188" s="374"/>
      <c r="UHY188" s="374"/>
      <c r="UHZ188" s="374"/>
      <c r="UIA188" s="374"/>
      <c r="UIB188" s="373"/>
      <c r="UIC188" s="371"/>
      <c r="UID188" s="371"/>
      <c r="UIE188" s="371"/>
      <c r="UIF188" s="372"/>
      <c r="UIG188" s="373"/>
      <c r="UIH188" s="373"/>
      <c r="UII188" s="373"/>
      <c r="UIJ188" s="374"/>
      <c r="UIK188" s="374"/>
      <c r="UIL188" s="374"/>
      <c r="UIM188" s="373"/>
      <c r="UIN188" s="374"/>
      <c r="UIO188" s="374"/>
      <c r="UIP188" s="374"/>
      <c r="UIQ188" s="374"/>
      <c r="UIR188" s="373"/>
      <c r="UIS188" s="371"/>
      <c r="UIT188" s="371"/>
      <c r="UIU188" s="371"/>
      <c r="UIV188" s="372"/>
      <c r="UIW188" s="373"/>
      <c r="UIX188" s="373"/>
      <c r="UIY188" s="373"/>
      <c r="UIZ188" s="374"/>
      <c r="UJA188" s="374"/>
      <c r="UJB188" s="374"/>
      <c r="UJC188" s="373"/>
      <c r="UJD188" s="374"/>
      <c r="UJE188" s="374"/>
      <c r="UJF188" s="374"/>
      <c r="UJG188" s="374"/>
      <c r="UJH188" s="373"/>
      <c r="UJI188" s="371"/>
      <c r="UJJ188" s="371"/>
      <c r="UJK188" s="371"/>
      <c r="UJL188" s="372"/>
      <c r="UJM188" s="373"/>
      <c r="UJN188" s="373"/>
      <c r="UJO188" s="373"/>
      <c r="UJP188" s="374"/>
      <c r="UJQ188" s="374"/>
      <c r="UJR188" s="374"/>
      <c r="UJS188" s="373"/>
      <c r="UJT188" s="374"/>
      <c r="UJU188" s="374"/>
      <c r="UJV188" s="374"/>
      <c r="UJW188" s="374"/>
      <c r="UJX188" s="373"/>
      <c r="UJY188" s="371"/>
      <c r="UJZ188" s="371"/>
      <c r="UKA188" s="371"/>
      <c r="UKB188" s="372"/>
      <c r="UKC188" s="373"/>
      <c r="UKD188" s="373"/>
      <c r="UKE188" s="373"/>
      <c r="UKF188" s="374"/>
      <c r="UKG188" s="374"/>
      <c r="UKH188" s="374"/>
      <c r="UKI188" s="373"/>
      <c r="UKJ188" s="374"/>
      <c r="UKK188" s="374"/>
      <c r="UKL188" s="374"/>
      <c r="UKM188" s="374"/>
      <c r="UKN188" s="373"/>
      <c r="UKO188" s="371"/>
      <c r="UKP188" s="371"/>
      <c r="UKQ188" s="371"/>
      <c r="UKR188" s="372"/>
      <c r="UKS188" s="373"/>
      <c r="UKT188" s="373"/>
      <c r="UKU188" s="373"/>
      <c r="UKV188" s="374"/>
      <c r="UKW188" s="374"/>
      <c r="UKX188" s="374"/>
      <c r="UKY188" s="373"/>
      <c r="UKZ188" s="374"/>
      <c r="ULA188" s="374"/>
      <c r="ULB188" s="374"/>
      <c r="ULC188" s="374"/>
      <c r="ULD188" s="373"/>
      <c r="ULE188" s="371"/>
      <c r="ULF188" s="371"/>
      <c r="ULG188" s="371"/>
      <c r="ULH188" s="372"/>
      <c r="ULI188" s="373"/>
      <c r="ULJ188" s="373"/>
      <c r="ULK188" s="373"/>
      <c r="ULL188" s="374"/>
      <c r="ULM188" s="374"/>
      <c r="ULN188" s="374"/>
      <c r="ULO188" s="373"/>
      <c r="ULP188" s="374"/>
      <c r="ULQ188" s="374"/>
      <c r="ULR188" s="374"/>
      <c r="ULS188" s="374"/>
      <c r="ULT188" s="373"/>
      <c r="ULU188" s="371"/>
      <c r="ULV188" s="371"/>
      <c r="ULW188" s="371"/>
      <c r="ULX188" s="372"/>
      <c r="ULY188" s="373"/>
      <c r="ULZ188" s="373"/>
      <c r="UMA188" s="373"/>
      <c r="UMB188" s="374"/>
      <c r="UMC188" s="374"/>
      <c r="UMD188" s="374"/>
      <c r="UME188" s="373"/>
      <c r="UMF188" s="374"/>
      <c r="UMG188" s="374"/>
      <c r="UMH188" s="374"/>
      <c r="UMI188" s="374"/>
      <c r="UMJ188" s="373"/>
      <c r="UMK188" s="371"/>
      <c r="UML188" s="371"/>
      <c r="UMM188" s="371"/>
      <c r="UMN188" s="372"/>
      <c r="UMO188" s="373"/>
      <c r="UMP188" s="373"/>
      <c r="UMQ188" s="373"/>
      <c r="UMR188" s="374"/>
      <c r="UMS188" s="374"/>
      <c r="UMT188" s="374"/>
      <c r="UMU188" s="373"/>
      <c r="UMV188" s="374"/>
      <c r="UMW188" s="374"/>
      <c r="UMX188" s="374"/>
      <c r="UMY188" s="374"/>
      <c r="UMZ188" s="373"/>
      <c r="UNA188" s="371"/>
      <c r="UNB188" s="371"/>
      <c r="UNC188" s="371"/>
      <c r="UND188" s="372"/>
      <c r="UNE188" s="373"/>
      <c r="UNF188" s="373"/>
      <c r="UNG188" s="373"/>
      <c r="UNH188" s="374"/>
      <c r="UNI188" s="374"/>
      <c r="UNJ188" s="374"/>
      <c r="UNK188" s="373"/>
      <c r="UNL188" s="374"/>
      <c r="UNM188" s="374"/>
      <c r="UNN188" s="374"/>
      <c r="UNO188" s="374"/>
      <c r="UNP188" s="373"/>
      <c r="UNQ188" s="371"/>
      <c r="UNR188" s="371"/>
      <c r="UNS188" s="371"/>
      <c r="UNT188" s="372"/>
      <c r="UNU188" s="373"/>
      <c r="UNV188" s="373"/>
      <c r="UNW188" s="373"/>
      <c r="UNX188" s="374"/>
      <c r="UNY188" s="374"/>
      <c r="UNZ188" s="374"/>
      <c r="UOA188" s="373"/>
      <c r="UOB188" s="374"/>
      <c r="UOC188" s="374"/>
      <c r="UOD188" s="374"/>
      <c r="UOE188" s="374"/>
      <c r="UOF188" s="373"/>
      <c r="UOG188" s="371"/>
      <c r="UOH188" s="371"/>
      <c r="UOI188" s="371"/>
      <c r="UOJ188" s="372"/>
      <c r="UOK188" s="373"/>
      <c r="UOL188" s="373"/>
      <c r="UOM188" s="373"/>
      <c r="UON188" s="374"/>
      <c r="UOO188" s="374"/>
      <c r="UOP188" s="374"/>
      <c r="UOQ188" s="373"/>
      <c r="UOR188" s="374"/>
      <c r="UOS188" s="374"/>
      <c r="UOT188" s="374"/>
      <c r="UOU188" s="374"/>
      <c r="UOV188" s="373"/>
      <c r="UOW188" s="371"/>
      <c r="UOX188" s="371"/>
      <c r="UOY188" s="371"/>
      <c r="UOZ188" s="372"/>
      <c r="UPA188" s="373"/>
      <c r="UPB188" s="373"/>
      <c r="UPC188" s="373"/>
      <c r="UPD188" s="374"/>
      <c r="UPE188" s="374"/>
      <c r="UPF188" s="374"/>
      <c r="UPG188" s="373"/>
      <c r="UPH188" s="374"/>
      <c r="UPI188" s="374"/>
      <c r="UPJ188" s="374"/>
      <c r="UPK188" s="374"/>
      <c r="UPL188" s="373"/>
      <c r="UPM188" s="371"/>
      <c r="UPN188" s="371"/>
      <c r="UPO188" s="371"/>
      <c r="UPP188" s="372"/>
      <c r="UPQ188" s="373"/>
      <c r="UPR188" s="373"/>
      <c r="UPS188" s="373"/>
      <c r="UPT188" s="374"/>
      <c r="UPU188" s="374"/>
      <c r="UPV188" s="374"/>
      <c r="UPW188" s="373"/>
      <c r="UPX188" s="374"/>
      <c r="UPY188" s="374"/>
      <c r="UPZ188" s="374"/>
      <c r="UQA188" s="374"/>
      <c r="UQB188" s="373"/>
      <c r="UQC188" s="371"/>
      <c r="UQD188" s="371"/>
      <c r="UQE188" s="371"/>
      <c r="UQF188" s="372"/>
      <c r="UQG188" s="373"/>
      <c r="UQH188" s="373"/>
      <c r="UQI188" s="373"/>
      <c r="UQJ188" s="374"/>
      <c r="UQK188" s="374"/>
      <c r="UQL188" s="374"/>
      <c r="UQM188" s="373"/>
      <c r="UQN188" s="374"/>
      <c r="UQO188" s="374"/>
      <c r="UQP188" s="374"/>
      <c r="UQQ188" s="374"/>
      <c r="UQR188" s="373"/>
      <c r="UQS188" s="371"/>
      <c r="UQT188" s="371"/>
      <c r="UQU188" s="371"/>
      <c r="UQV188" s="372"/>
      <c r="UQW188" s="373"/>
      <c r="UQX188" s="373"/>
      <c r="UQY188" s="373"/>
      <c r="UQZ188" s="374"/>
      <c r="URA188" s="374"/>
      <c r="URB188" s="374"/>
      <c r="URC188" s="373"/>
      <c r="URD188" s="374"/>
      <c r="URE188" s="374"/>
      <c r="URF188" s="374"/>
      <c r="URG188" s="374"/>
      <c r="URH188" s="373"/>
      <c r="URI188" s="371"/>
      <c r="URJ188" s="371"/>
      <c r="URK188" s="371"/>
      <c r="URL188" s="372"/>
      <c r="URM188" s="373"/>
      <c r="URN188" s="373"/>
      <c r="URO188" s="373"/>
      <c r="URP188" s="374"/>
      <c r="URQ188" s="374"/>
      <c r="URR188" s="374"/>
      <c r="URS188" s="373"/>
      <c r="URT188" s="374"/>
      <c r="URU188" s="374"/>
      <c r="URV188" s="374"/>
      <c r="URW188" s="374"/>
      <c r="URX188" s="373"/>
      <c r="URY188" s="371"/>
      <c r="URZ188" s="371"/>
      <c r="USA188" s="371"/>
      <c r="USB188" s="372"/>
      <c r="USC188" s="373"/>
      <c r="USD188" s="373"/>
      <c r="USE188" s="373"/>
      <c r="USF188" s="374"/>
      <c r="USG188" s="374"/>
      <c r="USH188" s="374"/>
      <c r="USI188" s="373"/>
      <c r="USJ188" s="374"/>
      <c r="USK188" s="374"/>
      <c r="USL188" s="374"/>
      <c r="USM188" s="374"/>
      <c r="USN188" s="373"/>
      <c r="USO188" s="371"/>
      <c r="USP188" s="371"/>
      <c r="USQ188" s="371"/>
      <c r="USR188" s="372"/>
      <c r="USS188" s="373"/>
      <c r="UST188" s="373"/>
      <c r="USU188" s="373"/>
      <c r="USV188" s="374"/>
      <c r="USW188" s="374"/>
      <c r="USX188" s="374"/>
      <c r="USY188" s="373"/>
      <c r="USZ188" s="374"/>
      <c r="UTA188" s="374"/>
      <c r="UTB188" s="374"/>
      <c r="UTC188" s="374"/>
      <c r="UTD188" s="373"/>
      <c r="UTE188" s="371"/>
      <c r="UTF188" s="371"/>
      <c r="UTG188" s="371"/>
      <c r="UTH188" s="372"/>
      <c r="UTI188" s="373"/>
      <c r="UTJ188" s="373"/>
      <c r="UTK188" s="373"/>
      <c r="UTL188" s="374"/>
      <c r="UTM188" s="374"/>
      <c r="UTN188" s="374"/>
      <c r="UTO188" s="373"/>
      <c r="UTP188" s="374"/>
      <c r="UTQ188" s="374"/>
      <c r="UTR188" s="374"/>
      <c r="UTS188" s="374"/>
      <c r="UTT188" s="373"/>
      <c r="UTU188" s="371"/>
      <c r="UTV188" s="371"/>
      <c r="UTW188" s="371"/>
      <c r="UTX188" s="372"/>
      <c r="UTY188" s="373"/>
      <c r="UTZ188" s="373"/>
      <c r="UUA188" s="373"/>
      <c r="UUB188" s="374"/>
      <c r="UUC188" s="374"/>
      <c r="UUD188" s="374"/>
      <c r="UUE188" s="373"/>
      <c r="UUF188" s="374"/>
      <c r="UUG188" s="374"/>
      <c r="UUH188" s="374"/>
      <c r="UUI188" s="374"/>
      <c r="UUJ188" s="373"/>
      <c r="UUK188" s="371"/>
      <c r="UUL188" s="371"/>
      <c r="UUM188" s="371"/>
      <c r="UUN188" s="372"/>
      <c r="UUO188" s="373"/>
      <c r="UUP188" s="373"/>
      <c r="UUQ188" s="373"/>
      <c r="UUR188" s="374"/>
      <c r="UUS188" s="374"/>
      <c r="UUT188" s="374"/>
      <c r="UUU188" s="373"/>
      <c r="UUV188" s="374"/>
      <c r="UUW188" s="374"/>
      <c r="UUX188" s="374"/>
      <c r="UUY188" s="374"/>
      <c r="UUZ188" s="373"/>
      <c r="UVA188" s="371"/>
      <c r="UVB188" s="371"/>
      <c r="UVC188" s="371"/>
      <c r="UVD188" s="372"/>
      <c r="UVE188" s="373"/>
      <c r="UVF188" s="373"/>
      <c r="UVG188" s="373"/>
      <c r="UVH188" s="374"/>
      <c r="UVI188" s="374"/>
      <c r="UVJ188" s="374"/>
      <c r="UVK188" s="373"/>
      <c r="UVL188" s="374"/>
      <c r="UVM188" s="374"/>
      <c r="UVN188" s="374"/>
      <c r="UVO188" s="374"/>
      <c r="UVP188" s="373"/>
      <c r="UVQ188" s="371"/>
      <c r="UVR188" s="371"/>
      <c r="UVS188" s="371"/>
      <c r="UVT188" s="372"/>
      <c r="UVU188" s="373"/>
      <c r="UVV188" s="373"/>
      <c r="UVW188" s="373"/>
      <c r="UVX188" s="374"/>
      <c r="UVY188" s="374"/>
      <c r="UVZ188" s="374"/>
      <c r="UWA188" s="373"/>
      <c r="UWB188" s="374"/>
      <c r="UWC188" s="374"/>
      <c r="UWD188" s="374"/>
      <c r="UWE188" s="374"/>
      <c r="UWF188" s="373"/>
      <c r="UWG188" s="371"/>
      <c r="UWH188" s="371"/>
      <c r="UWI188" s="371"/>
      <c r="UWJ188" s="372"/>
      <c r="UWK188" s="373"/>
      <c r="UWL188" s="373"/>
      <c r="UWM188" s="373"/>
      <c r="UWN188" s="374"/>
      <c r="UWO188" s="374"/>
      <c r="UWP188" s="374"/>
      <c r="UWQ188" s="373"/>
      <c r="UWR188" s="374"/>
      <c r="UWS188" s="374"/>
      <c r="UWT188" s="374"/>
      <c r="UWU188" s="374"/>
      <c r="UWV188" s="373"/>
      <c r="UWW188" s="371"/>
      <c r="UWX188" s="371"/>
      <c r="UWY188" s="371"/>
      <c r="UWZ188" s="372"/>
      <c r="UXA188" s="373"/>
      <c r="UXB188" s="373"/>
      <c r="UXC188" s="373"/>
      <c r="UXD188" s="374"/>
      <c r="UXE188" s="374"/>
      <c r="UXF188" s="374"/>
      <c r="UXG188" s="373"/>
      <c r="UXH188" s="374"/>
      <c r="UXI188" s="374"/>
      <c r="UXJ188" s="374"/>
      <c r="UXK188" s="374"/>
      <c r="UXL188" s="373"/>
      <c r="UXM188" s="371"/>
      <c r="UXN188" s="371"/>
      <c r="UXO188" s="371"/>
      <c r="UXP188" s="372"/>
      <c r="UXQ188" s="373"/>
      <c r="UXR188" s="373"/>
      <c r="UXS188" s="373"/>
      <c r="UXT188" s="374"/>
      <c r="UXU188" s="374"/>
      <c r="UXV188" s="374"/>
      <c r="UXW188" s="373"/>
      <c r="UXX188" s="374"/>
      <c r="UXY188" s="374"/>
      <c r="UXZ188" s="374"/>
      <c r="UYA188" s="374"/>
      <c r="UYB188" s="373"/>
      <c r="UYC188" s="371"/>
      <c r="UYD188" s="371"/>
      <c r="UYE188" s="371"/>
      <c r="UYF188" s="372"/>
      <c r="UYG188" s="373"/>
      <c r="UYH188" s="373"/>
      <c r="UYI188" s="373"/>
      <c r="UYJ188" s="374"/>
      <c r="UYK188" s="374"/>
      <c r="UYL188" s="374"/>
      <c r="UYM188" s="373"/>
      <c r="UYN188" s="374"/>
      <c r="UYO188" s="374"/>
      <c r="UYP188" s="374"/>
      <c r="UYQ188" s="374"/>
      <c r="UYR188" s="373"/>
      <c r="UYS188" s="371"/>
      <c r="UYT188" s="371"/>
      <c r="UYU188" s="371"/>
      <c r="UYV188" s="372"/>
      <c r="UYW188" s="373"/>
      <c r="UYX188" s="373"/>
      <c r="UYY188" s="373"/>
      <c r="UYZ188" s="374"/>
      <c r="UZA188" s="374"/>
      <c r="UZB188" s="374"/>
      <c r="UZC188" s="373"/>
      <c r="UZD188" s="374"/>
      <c r="UZE188" s="374"/>
      <c r="UZF188" s="374"/>
      <c r="UZG188" s="374"/>
      <c r="UZH188" s="373"/>
      <c r="UZI188" s="371"/>
      <c r="UZJ188" s="371"/>
      <c r="UZK188" s="371"/>
      <c r="UZL188" s="372"/>
      <c r="UZM188" s="373"/>
      <c r="UZN188" s="373"/>
      <c r="UZO188" s="373"/>
      <c r="UZP188" s="374"/>
      <c r="UZQ188" s="374"/>
      <c r="UZR188" s="374"/>
      <c r="UZS188" s="373"/>
      <c r="UZT188" s="374"/>
      <c r="UZU188" s="374"/>
      <c r="UZV188" s="374"/>
      <c r="UZW188" s="374"/>
      <c r="UZX188" s="373"/>
      <c r="UZY188" s="371"/>
      <c r="UZZ188" s="371"/>
      <c r="VAA188" s="371"/>
      <c r="VAB188" s="372"/>
      <c r="VAC188" s="373"/>
      <c r="VAD188" s="373"/>
      <c r="VAE188" s="373"/>
      <c r="VAF188" s="374"/>
      <c r="VAG188" s="374"/>
      <c r="VAH188" s="374"/>
      <c r="VAI188" s="373"/>
      <c r="VAJ188" s="374"/>
      <c r="VAK188" s="374"/>
      <c r="VAL188" s="374"/>
      <c r="VAM188" s="374"/>
      <c r="VAN188" s="373"/>
      <c r="VAO188" s="371"/>
      <c r="VAP188" s="371"/>
      <c r="VAQ188" s="371"/>
      <c r="VAR188" s="372"/>
      <c r="VAS188" s="373"/>
      <c r="VAT188" s="373"/>
      <c r="VAU188" s="373"/>
      <c r="VAV188" s="374"/>
      <c r="VAW188" s="374"/>
      <c r="VAX188" s="374"/>
      <c r="VAY188" s="373"/>
      <c r="VAZ188" s="374"/>
      <c r="VBA188" s="374"/>
      <c r="VBB188" s="374"/>
      <c r="VBC188" s="374"/>
      <c r="VBD188" s="373"/>
      <c r="VBE188" s="371"/>
      <c r="VBF188" s="371"/>
      <c r="VBG188" s="371"/>
      <c r="VBH188" s="372"/>
      <c r="VBI188" s="373"/>
      <c r="VBJ188" s="373"/>
      <c r="VBK188" s="373"/>
      <c r="VBL188" s="374"/>
      <c r="VBM188" s="374"/>
      <c r="VBN188" s="374"/>
      <c r="VBO188" s="373"/>
      <c r="VBP188" s="374"/>
      <c r="VBQ188" s="374"/>
      <c r="VBR188" s="374"/>
      <c r="VBS188" s="374"/>
      <c r="VBT188" s="373"/>
      <c r="VBU188" s="371"/>
      <c r="VBV188" s="371"/>
      <c r="VBW188" s="371"/>
      <c r="VBX188" s="372"/>
      <c r="VBY188" s="373"/>
      <c r="VBZ188" s="373"/>
      <c r="VCA188" s="373"/>
      <c r="VCB188" s="374"/>
      <c r="VCC188" s="374"/>
      <c r="VCD188" s="374"/>
      <c r="VCE188" s="373"/>
      <c r="VCF188" s="374"/>
      <c r="VCG188" s="374"/>
      <c r="VCH188" s="374"/>
      <c r="VCI188" s="374"/>
      <c r="VCJ188" s="373"/>
      <c r="VCK188" s="371"/>
      <c r="VCL188" s="371"/>
      <c r="VCM188" s="371"/>
      <c r="VCN188" s="372"/>
      <c r="VCO188" s="373"/>
      <c r="VCP188" s="373"/>
      <c r="VCQ188" s="373"/>
      <c r="VCR188" s="374"/>
      <c r="VCS188" s="374"/>
      <c r="VCT188" s="374"/>
      <c r="VCU188" s="373"/>
      <c r="VCV188" s="374"/>
      <c r="VCW188" s="374"/>
      <c r="VCX188" s="374"/>
      <c r="VCY188" s="374"/>
      <c r="VCZ188" s="373"/>
      <c r="VDA188" s="371"/>
      <c r="VDB188" s="371"/>
      <c r="VDC188" s="371"/>
      <c r="VDD188" s="372"/>
      <c r="VDE188" s="373"/>
      <c r="VDF188" s="373"/>
      <c r="VDG188" s="373"/>
      <c r="VDH188" s="374"/>
      <c r="VDI188" s="374"/>
      <c r="VDJ188" s="374"/>
      <c r="VDK188" s="373"/>
      <c r="VDL188" s="374"/>
      <c r="VDM188" s="374"/>
      <c r="VDN188" s="374"/>
      <c r="VDO188" s="374"/>
      <c r="VDP188" s="373"/>
      <c r="VDQ188" s="371"/>
      <c r="VDR188" s="371"/>
      <c r="VDS188" s="371"/>
      <c r="VDT188" s="372"/>
      <c r="VDU188" s="373"/>
      <c r="VDV188" s="373"/>
      <c r="VDW188" s="373"/>
      <c r="VDX188" s="374"/>
      <c r="VDY188" s="374"/>
      <c r="VDZ188" s="374"/>
      <c r="VEA188" s="373"/>
      <c r="VEB188" s="374"/>
      <c r="VEC188" s="374"/>
      <c r="VED188" s="374"/>
      <c r="VEE188" s="374"/>
      <c r="VEF188" s="373"/>
      <c r="VEG188" s="371"/>
      <c r="VEH188" s="371"/>
      <c r="VEI188" s="371"/>
      <c r="VEJ188" s="372"/>
      <c r="VEK188" s="373"/>
      <c r="VEL188" s="373"/>
      <c r="VEM188" s="373"/>
      <c r="VEN188" s="374"/>
      <c r="VEO188" s="374"/>
      <c r="VEP188" s="374"/>
      <c r="VEQ188" s="373"/>
      <c r="VER188" s="374"/>
      <c r="VES188" s="374"/>
      <c r="VET188" s="374"/>
      <c r="VEU188" s="374"/>
      <c r="VEV188" s="373"/>
      <c r="VEW188" s="371"/>
      <c r="VEX188" s="371"/>
      <c r="VEY188" s="371"/>
      <c r="VEZ188" s="372"/>
      <c r="VFA188" s="373"/>
      <c r="VFB188" s="373"/>
      <c r="VFC188" s="373"/>
      <c r="VFD188" s="374"/>
      <c r="VFE188" s="374"/>
      <c r="VFF188" s="374"/>
      <c r="VFG188" s="373"/>
      <c r="VFH188" s="374"/>
      <c r="VFI188" s="374"/>
      <c r="VFJ188" s="374"/>
      <c r="VFK188" s="374"/>
      <c r="VFL188" s="373"/>
      <c r="VFM188" s="371"/>
      <c r="VFN188" s="371"/>
      <c r="VFO188" s="371"/>
      <c r="VFP188" s="372"/>
      <c r="VFQ188" s="373"/>
      <c r="VFR188" s="373"/>
      <c r="VFS188" s="373"/>
      <c r="VFT188" s="374"/>
      <c r="VFU188" s="374"/>
      <c r="VFV188" s="374"/>
      <c r="VFW188" s="373"/>
      <c r="VFX188" s="374"/>
      <c r="VFY188" s="374"/>
      <c r="VFZ188" s="374"/>
      <c r="VGA188" s="374"/>
      <c r="VGB188" s="373"/>
      <c r="VGC188" s="371"/>
      <c r="VGD188" s="371"/>
      <c r="VGE188" s="371"/>
      <c r="VGF188" s="372"/>
      <c r="VGG188" s="373"/>
      <c r="VGH188" s="373"/>
      <c r="VGI188" s="373"/>
      <c r="VGJ188" s="374"/>
      <c r="VGK188" s="374"/>
      <c r="VGL188" s="374"/>
      <c r="VGM188" s="373"/>
      <c r="VGN188" s="374"/>
      <c r="VGO188" s="374"/>
      <c r="VGP188" s="374"/>
      <c r="VGQ188" s="374"/>
      <c r="VGR188" s="373"/>
      <c r="VGS188" s="371"/>
      <c r="VGT188" s="371"/>
      <c r="VGU188" s="371"/>
      <c r="VGV188" s="372"/>
      <c r="VGW188" s="373"/>
      <c r="VGX188" s="373"/>
      <c r="VGY188" s="373"/>
      <c r="VGZ188" s="374"/>
      <c r="VHA188" s="374"/>
      <c r="VHB188" s="374"/>
      <c r="VHC188" s="373"/>
      <c r="VHD188" s="374"/>
      <c r="VHE188" s="374"/>
      <c r="VHF188" s="374"/>
      <c r="VHG188" s="374"/>
      <c r="VHH188" s="373"/>
      <c r="VHI188" s="371"/>
      <c r="VHJ188" s="371"/>
      <c r="VHK188" s="371"/>
      <c r="VHL188" s="372"/>
      <c r="VHM188" s="373"/>
      <c r="VHN188" s="373"/>
      <c r="VHO188" s="373"/>
      <c r="VHP188" s="374"/>
      <c r="VHQ188" s="374"/>
      <c r="VHR188" s="374"/>
      <c r="VHS188" s="373"/>
      <c r="VHT188" s="374"/>
      <c r="VHU188" s="374"/>
      <c r="VHV188" s="374"/>
      <c r="VHW188" s="374"/>
      <c r="VHX188" s="373"/>
      <c r="VHY188" s="371"/>
      <c r="VHZ188" s="371"/>
      <c r="VIA188" s="371"/>
      <c r="VIB188" s="372"/>
      <c r="VIC188" s="373"/>
      <c r="VID188" s="373"/>
      <c r="VIE188" s="373"/>
      <c r="VIF188" s="374"/>
      <c r="VIG188" s="374"/>
      <c r="VIH188" s="374"/>
      <c r="VII188" s="373"/>
      <c r="VIJ188" s="374"/>
      <c r="VIK188" s="374"/>
      <c r="VIL188" s="374"/>
      <c r="VIM188" s="374"/>
      <c r="VIN188" s="373"/>
      <c r="VIO188" s="371"/>
      <c r="VIP188" s="371"/>
      <c r="VIQ188" s="371"/>
      <c r="VIR188" s="372"/>
      <c r="VIS188" s="373"/>
      <c r="VIT188" s="373"/>
      <c r="VIU188" s="373"/>
      <c r="VIV188" s="374"/>
      <c r="VIW188" s="374"/>
      <c r="VIX188" s="374"/>
      <c r="VIY188" s="373"/>
      <c r="VIZ188" s="374"/>
      <c r="VJA188" s="374"/>
      <c r="VJB188" s="374"/>
      <c r="VJC188" s="374"/>
      <c r="VJD188" s="373"/>
      <c r="VJE188" s="371"/>
      <c r="VJF188" s="371"/>
      <c r="VJG188" s="371"/>
      <c r="VJH188" s="372"/>
      <c r="VJI188" s="373"/>
      <c r="VJJ188" s="373"/>
      <c r="VJK188" s="373"/>
      <c r="VJL188" s="374"/>
      <c r="VJM188" s="374"/>
      <c r="VJN188" s="374"/>
      <c r="VJO188" s="373"/>
      <c r="VJP188" s="374"/>
      <c r="VJQ188" s="374"/>
      <c r="VJR188" s="374"/>
      <c r="VJS188" s="374"/>
      <c r="VJT188" s="373"/>
      <c r="VJU188" s="371"/>
      <c r="VJV188" s="371"/>
      <c r="VJW188" s="371"/>
      <c r="VJX188" s="372"/>
      <c r="VJY188" s="373"/>
      <c r="VJZ188" s="373"/>
      <c r="VKA188" s="373"/>
      <c r="VKB188" s="374"/>
      <c r="VKC188" s="374"/>
      <c r="VKD188" s="374"/>
      <c r="VKE188" s="373"/>
      <c r="VKF188" s="374"/>
      <c r="VKG188" s="374"/>
      <c r="VKH188" s="374"/>
      <c r="VKI188" s="374"/>
      <c r="VKJ188" s="373"/>
      <c r="VKK188" s="371"/>
      <c r="VKL188" s="371"/>
      <c r="VKM188" s="371"/>
      <c r="VKN188" s="372"/>
      <c r="VKO188" s="373"/>
      <c r="VKP188" s="373"/>
      <c r="VKQ188" s="373"/>
      <c r="VKR188" s="374"/>
      <c r="VKS188" s="374"/>
      <c r="VKT188" s="374"/>
      <c r="VKU188" s="373"/>
      <c r="VKV188" s="374"/>
      <c r="VKW188" s="374"/>
      <c r="VKX188" s="374"/>
      <c r="VKY188" s="374"/>
      <c r="VKZ188" s="373"/>
      <c r="VLA188" s="371"/>
      <c r="VLB188" s="371"/>
      <c r="VLC188" s="371"/>
      <c r="VLD188" s="372"/>
      <c r="VLE188" s="373"/>
      <c r="VLF188" s="373"/>
      <c r="VLG188" s="373"/>
      <c r="VLH188" s="374"/>
      <c r="VLI188" s="374"/>
      <c r="VLJ188" s="374"/>
      <c r="VLK188" s="373"/>
      <c r="VLL188" s="374"/>
      <c r="VLM188" s="374"/>
      <c r="VLN188" s="374"/>
      <c r="VLO188" s="374"/>
      <c r="VLP188" s="373"/>
      <c r="VLQ188" s="371"/>
      <c r="VLR188" s="371"/>
      <c r="VLS188" s="371"/>
      <c r="VLT188" s="372"/>
      <c r="VLU188" s="373"/>
      <c r="VLV188" s="373"/>
      <c r="VLW188" s="373"/>
      <c r="VLX188" s="374"/>
      <c r="VLY188" s="374"/>
      <c r="VLZ188" s="374"/>
      <c r="VMA188" s="373"/>
      <c r="VMB188" s="374"/>
      <c r="VMC188" s="374"/>
      <c r="VMD188" s="374"/>
      <c r="VME188" s="374"/>
      <c r="VMF188" s="373"/>
      <c r="VMG188" s="371"/>
      <c r="VMH188" s="371"/>
      <c r="VMI188" s="371"/>
      <c r="VMJ188" s="372"/>
      <c r="VMK188" s="373"/>
      <c r="VML188" s="373"/>
      <c r="VMM188" s="373"/>
      <c r="VMN188" s="374"/>
      <c r="VMO188" s="374"/>
      <c r="VMP188" s="374"/>
      <c r="VMQ188" s="373"/>
      <c r="VMR188" s="374"/>
      <c r="VMS188" s="374"/>
      <c r="VMT188" s="374"/>
      <c r="VMU188" s="374"/>
      <c r="VMV188" s="373"/>
      <c r="VMW188" s="371"/>
      <c r="VMX188" s="371"/>
      <c r="VMY188" s="371"/>
      <c r="VMZ188" s="372"/>
      <c r="VNA188" s="373"/>
      <c r="VNB188" s="373"/>
      <c r="VNC188" s="373"/>
      <c r="VND188" s="374"/>
      <c r="VNE188" s="374"/>
      <c r="VNF188" s="374"/>
      <c r="VNG188" s="373"/>
      <c r="VNH188" s="374"/>
      <c r="VNI188" s="374"/>
      <c r="VNJ188" s="374"/>
      <c r="VNK188" s="374"/>
      <c r="VNL188" s="373"/>
      <c r="VNM188" s="371"/>
      <c r="VNN188" s="371"/>
      <c r="VNO188" s="371"/>
      <c r="VNP188" s="372"/>
      <c r="VNQ188" s="373"/>
      <c r="VNR188" s="373"/>
      <c r="VNS188" s="373"/>
      <c r="VNT188" s="374"/>
      <c r="VNU188" s="374"/>
      <c r="VNV188" s="374"/>
      <c r="VNW188" s="373"/>
      <c r="VNX188" s="374"/>
      <c r="VNY188" s="374"/>
      <c r="VNZ188" s="374"/>
      <c r="VOA188" s="374"/>
      <c r="VOB188" s="373"/>
      <c r="VOC188" s="371"/>
      <c r="VOD188" s="371"/>
      <c r="VOE188" s="371"/>
      <c r="VOF188" s="372"/>
      <c r="VOG188" s="373"/>
      <c r="VOH188" s="373"/>
      <c r="VOI188" s="373"/>
      <c r="VOJ188" s="374"/>
      <c r="VOK188" s="374"/>
      <c r="VOL188" s="374"/>
      <c r="VOM188" s="373"/>
      <c r="VON188" s="374"/>
      <c r="VOO188" s="374"/>
      <c r="VOP188" s="374"/>
      <c r="VOQ188" s="374"/>
      <c r="VOR188" s="373"/>
      <c r="VOS188" s="371"/>
      <c r="VOT188" s="371"/>
      <c r="VOU188" s="371"/>
      <c r="VOV188" s="372"/>
      <c r="VOW188" s="373"/>
      <c r="VOX188" s="373"/>
      <c r="VOY188" s="373"/>
      <c r="VOZ188" s="374"/>
      <c r="VPA188" s="374"/>
      <c r="VPB188" s="374"/>
      <c r="VPC188" s="373"/>
      <c r="VPD188" s="374"/>
      <c r="VPE188" s="374"/>
      <c r="VPF188" s="374"/>
      <c r="VPG188" s="374"/>
      <c r="VPH188" s="373"/>
      <c r="VPI188" s="371"/>
      <c r="VPJ188" s="371"/>
      <c r="VPK188" s="371"/>
      <c r="VPL188" s="372"/>
      <c r="VPM188" s="373"/>
      <c r="VPN188" s="373"/>
      <c r="VPO188" s="373"/>
      <c r="VPP188" s="374"/>
      <c r="VPQ188" s="374"/>
      <c r="VPR188" s="374"/>
      <c r="VPS188" s="373"/>
      <c r="VPT188" s="374"/>
      <c r="VPU188" s="374"/>
      <c r="VPV188" s="374"/>
      <c r="VPW188" s="374"/>
      <c r="VPX188" s="373"/>
      <c r="VPY188" s="371"/>
      <c r="VPZ188" s="371"/>
      <c r="VQA188" s="371"/>
      <c r="VQB188" s="372"/>
      <c r="VQC188" s="373"/>
      <c r="VQD188" s="373"/>
      <c r="VQE188" s="373"/>
      <c r="VQF188" s="374"/>
      <c r="VQG188" s="374"/>
      <c r="VQH188" s="374"/>
      <c r="VQI188" s="373"/>
      <c r="VQJ188" s="374"/>
      <c r="VQK188" s="374"/>
      <c r="VQL188" s="374"/>
      <c r="VQM188" s="374"/>
      <c r="VQN188" s="373"/>
      <c r="VQO188" s="371"/>
      <c r="VQP188" s="371"/>
      <c r="VQQ188" s="371"/>
      <c r="VQR188" s="372"/>
      <c r="VQS188" s="373"/>
      <c r="VQT188" s="373"/>
      <c r="VQU188" s="373"/>
      <c r="VQV188" s="374"/>
      <c r="VQW188" s="374"/>
      <c r="VQX188" s="374"/>
      <c r="VQY188" s="373"/>
      <c r="VQZ188" s="374"/>
      <c r="VRA188" s="374"/>
      <c r="VRB188" s="374"/>
      <c r="VRC188" s="374"/>
      <c r="VRD188" s="373"/>
      <c r="VRE188" s="371"/>
      <c r="VRF188" s="371"/>
      <c r="VRG188" s="371"/>
      <c r="VRH188" s="372"/>
      <c r="VRI188" s="373"/>
      <c r="VRJ188" s="373"/>
      <c r="VRK188" s="373"/>
      <c r="VRL188" s="374"/>
      <c r="VRM188" s="374"/>
      <c r="VRN188" s="374"/>
      <c r="VRO188" s="373"/>
      <c r="VRP188" s="374"/>
      <c r="VRQ188" s="374"/>
      <c r="VRR188" s="374"/>
      <c r="VRS188" s="374"/>
      <c r="VRT188" s="373"/>
      <c r="VRU188" s="371"/>
      <c r="VRV188" s="371"/>
      <c r="VRW188" s="371"/>
      <c r="VRX188" s="372"/>
      <c r="VRY188" s="373"/>
      <c r="VRZ188" s="373"/>
      <c r="VSA188" s="373"/>
      <c r="VSB188" s="374"/>
      <c r="VSC188" s="374"/>
      <c r="VSD188" s="374"/>
      <c r="VSE188" s="373"/>
      <c r="VSF188" s="374"/>
      <c r="VSG188" s="374"/>
      <c r="VSH188" s="374"/>
      <c r="VSI188" s="374"/>
      <c r="VSJ188" s="373"/>
      <c r="VSK188" s="371"/>
      <c r="VSL188" s="371"/>
      <c r="VSM188" s="371"/>
      <c r="VSN188" s="372"/>
      <c r="VSO188" s="373"/>
      <c r="VSP188" s="373"/>
      <c r="VSQ188" s="373"/>
      <c r="VSR188" s="374"/>
      <c r="VSS188" s="374"/>
      <c r="VST188" s="374"/>
      <c r="VSU188" s="373"/>
      <c r="VSV188" s="374"/>
      <c r="VSW188" s="374"/>
      <c r="VSX188" s="374"/>
      <c r="VSY188" s="374"/>
      <c r="VSZ188" s="373"/>
      <c r="VTA188" s="371"/>
      <c r="VTB188" s="371"/>
      <c r="VTC188" s="371"/>
      <c r="VTD188" s="372"/>
      <c r="VTE188" s="373"/>
      <c r="VTF188" s="373"/>
      <c r="VTG188" s="373"/>
      <c r="VTH188" s="374"/>
      <c r="VTI188" s="374"/>
      <c r="VTJ188" s="374"/>
      <c r="VTK188" s="373"/>
      <c r="VTL188" s="374"/>
      <c r="VTM188" s="374"/>
      <c r="VTN188" s="374"/>
      <c r="VTO188" s="374"/>
      <c r="VTP188" s="373"/>
      <c r="VTQ188" s="371"/>
      <c r="VTR188" s="371"/>
      <c r="VTS188" s="371"/>
      <c r="VTT188" s="372"/>
      <c r="VTU188" s="373"/>
      <c r="VTV188" s="373"/>
      <c r="VTW188" s="373"/>
      <c r="VTX188" s="374"/>
      <c r="VTY188" s="374"/>
      <c r="VTZ188" s="374"/>
      <c r="VUA188" s="373"/>
      <c r="VUB188" s="374"/>
      <c r="VUC188" s="374"/>
      <c r="VUD188" s="374"/>
      <c r="VUE188" s="374"/>
      <c r="VUF188" s="373"/>
      <c r="VUG188" s="371"/>
      <c r="VUH188" s="371"/>
      <c r="VUI188" s="371"/>
      <c r="VUJ188" s="372"/>
      <c r="VUK188" s="373"/>
      <c r="VUL188" s="373"/>
      <c r="VUM188" s="373"/>
      <c r="VUN188" s="374"/>
      <c r="VUO188" s="374"/>
      <c r="VUP188" s="374"/>
      <c r="VUQ188" s="373"/>
      <c r="VUR188" s="374"/>
      <c r="VUS188" s="374"/>
      <c r="VUT188" s="374"/>
      <c r="VUU188" s="374"/>
      <c r="VUV188" s="373"/>
      <c r="VUW188" s="371"/>
      <c r="VUX188" s="371"/>
      <c r="VUY188" s="371"/>
      <c r="VUZ188" s="372"/>
      <c r="VVA188" s="373"/>
      <c r="VVB188" s="373"/>
      <c r="VVC188" s="373"/>
      <c r="VVD188" s="374"/>
      <c r="VVE188" s="374"/>
      <c r="VVF188" s="374"/>
      <c r="VVG188" s="373"/>
      <c r="VVH188" s="374"/>
      <c r="VVI188" s="374"/>
      <c r="VVJ188" s="374"/>
      <c r="VVK188" s="374"/>
      <c r="VVL188" s="373"/>
      <c r="VVM188" s="371"/>
      <c r="VVN188" s="371"/>
      <c r="VVO188" s="371"/>
      <c r="VVP188" s="372"/>
      <c r="VVQ188" s="373"/>
      <c r="VVR188" s="373"/>
      <c r="VVS188" s="373"/>
      <c r="VVT188" s="374"/>
      <c r="VVU188" s="374"/>
      <c r="VVV188" s="374"/>
      <c r="VVW188" s="373"/>
      <c r="VVX188" s="374"/>
      <c r="VVY188" s="374"/>
      <c r="VVZ188" s="374"/>
      <c r="VWA188" s="374"/>
      <c r="VWB188" s="373"/>
      <c r="VWC188" s="371"/>
      <c r="VWD188" s="371"/>
      <c r="VWE188" s="371"/>
      <c r="VWF188" s="372"/>
      <c r="VWG188" s="373"/>
      <c r="VWH188" s="373"/>
      <c r="VWI188" s="373"/>
      <c r="VWJ188" s="374"/>
      <c r="VWK188" s="374"/>
      <c r="VWL188" s="374"/>
      <c r="VWM188" s="373"/>
      <c r="VWN188" s="374"/>
      <c r="VWO188" s="374"/>
      <c r="VWP188" s="374"/>
      <c r="VWQ188" s="374"/>
      <c r="VWR188" s="373"/>
      <c r="VWS188" s="371"/>
      <c r="VWT188" s="371"/>
      <c r="VWU188" s="371"/>
      <c r="VWV188" s="372"/>
      <c r="VWW188" s="373"/>
      <c r="VWX188" s="373"/>
      <c r="VWY188" s="373"/>
      <c r="VWZ188" s="374"/>
      <c r="VXA188" s="374"/>
      <c r="VXB188" s="374"/>
      <c r="VXC188" s="373"/>
      <c r="VXD188" s="374"/>
      <c r="VXE188" s="374"/>
      <c r="VXF188" s="374"/>
      <c r="VXG188" s="374"/>
      <c r="VXH188" s="373"/>
      <c r="VXI188" s="371"/>
      <c r="VXJ188" s="371"/>
      <c r="VXK188" s="371"/>
      <c r="VXL188" s="372"/>
      <c r="VXM188" s="373"/>
      <c r="VXN188" s="373"/>
      <c r="VXO188" s="373"/>
      <c r="VXP188" s="374"/>
      <c r="VXQ188" s="374"/>
      <c r="VXR188" s="374"/>
      <c r="VXS188" s="373"/>
      <c r="VXT188" s="374"/>
      <c r="VXU188" s="374"/>
      <c r="VXV188" s="374"/>
      <c r="VXW188" s="374"/>
      <c r="VXX188" s="373"/>
      <c r="VXY188" s="371"/>
      <c r="VXZ188" s="371"/>
      <c r="VYA188" s="371"/>
      <c r="VYB188" s="372"/>
      <c r="VYC188" s="373"/>
      <c r="VYD188" s="373"/>
      <c r="VYE188" s="373"/>
      <c r="VYF188" s="374"/>
      <c r="VYG188" s="374"/>
      <c r="VYH188" s="374"/>
      <c r="VYI188" s="373"/>
      <c r="VYJ188" s="374"/>
      <c r="VYK188" s="374"/>
      <c r="VYL188" s="374"/>
      <c r="VYM188" s="374"/>
      <c r="VYN188" s="373"/>
      <c r="VYO188" s="371"/>
      <c r="VYP188" s="371"/>
      <c r="VYQ188" s="371"/>
      <c r="VYR188" s="372"/>
      <c r="VYS188" s="373"/>
      <c r="VYT188" s="373"/>
      <c r="VYU188" s="373"/>
      <c r="VYV188" s="374"/>
      <c r="VYW188" s="374"/>
      <c r="VYX188" s="374"/>
      <c r="VYY188" s="373"/>
      <c r="VYZ188" s="374"/>
      <c r="VZA188" s="374"/>
      <c r="VZB188" s="374"/>
      <c r="VZC188" s="374"/>
      <c r="VZD188" s="373"/>
      <c r="VZE188" s="371"/>
      <c r="VZF188" s="371"/>
      <c r="VZG188" s="371"/>
      <c r="VZH188" s="372"/>
      <c r="VZI188" s="373"/>
      <c r="VZJ188" s="373"/>
      <c r="VZK188" s="373"/>
      <c r="VZL188" s="374"/>
      <c r="VZM188" s="374"/>
      <c r="VZN188" s="374"/>
      <c r="VZO188" s="373"/>
      <c r="VZP188" s="374"/>
      <c r="VZQ188" s="374"/>
      <c r="VZR188" s="374"/>
      <c r="VZS188" s="374"/>
      <c r="VZT188" s="373"/>
      <c r="VZU188" s="371"/>
      <c r="VZV188" s="371"/>
      <c r="VZW188" s="371"/>
      <c r="VZX188" s="372"/>
      <c r="VZY188" s="373"/>
      <c r="VZZ188" s="373"/>
      <c r="WAA188" s="373"/>
      <c r="WAB188" s="374"/>
      <c r="WAC188" s="374"/>
      <c r="WAD188" s="374"/>
      <c r="WAE188" s="373"/>
      <c r="WAF188" s="374"/>
      <c r="WAG188" s="374"/>
      <c r="WAH188" s="374"/>
      <c r="WAI188" s="374"/>
      <c r="WAJ188" s="373"/>
      <c r="WAK188" s="371"/>
      <c r="WAL188" s="371"/>
      <c r="WAM188" s="371"/>
      <c r="WAN188" s="372"/>
      <c r="WAO188" s="373"/>
      <c r="WAP188" s="373"/>
      <c r="WAQ188" s="373"/>
      <c r="WAR188" s="374"/>
      <c r="WAS188" s="374"/>
      <c r="WAT188" s="374"/>
      <c r="WAU188" s="373"/>
      <c r="WAV188" s="374"/>
      <c r="WAW188" s="374"/>
      <c r="WAX188" s="374"/>
      <c r="WAY188" s="374"/>
      <c r="WAZ188" s="373"/>
      <c r="WBA188" s="371"/>
      <c r="WBB188" s="371"/>
      <c r="WBC188" s="371"/>
      <c r="WBD188" s="372"/>
      <c r="WBE188" s="373"/>
      <c r="WBF188" s="373"/>
      <c r="WBG188" s="373"/>
      <c r="WBH188" s="374"/>
      <c r="WBI188" s="374"/>
      <c r="WBJ188" s="374"/>
      <c r="WBK188" s="373"/>
      <c r="WBL188" s="374"/>
      <c r="WBM188" s="374"/>
      <c r="WBN188" s="374"/>
      <c r="WBO188" s="374"/>
      <c r="WBP188" s="373"/>
      <c r="WBQ188" s="371"/>
      <c r="WBR188" s="371"/>
      <c r="WBS188" s="371"/>
      <c r="WBT188" s="372"/>
      <c r="WBU188" s="373"/>
      <c r="WBV188" s="373"/>
      <c r="WBW188" s="373"/>
      <c r="WBX188" s="374"/>
      <c r="WBY188" s="374"/>
      <c r="WBZ188" s="374"/>
      <c r="WCA188" s="373"/>
      <c r="WCB188" s="374"/>
      <c r="WCC188" s="374"/>
      <c r="WCD188" s="374"/>
      <c r="WCE188" s="374"/>
      <c r="WCF188" s="373"/>
      <c r="WCG188" s="371"/>
      <c r="WCH188" s="371"/>
      <c r="WCI188" s="371"/>
      <c r="WCJ188" s="372"/>
      <c r="WCK188" s="373"/>
      <c r="WCL188" s="373"/>
      <c r="WCM188" s="373"/>
      <c r="WCN188" s="374"/>
      <c r="WCO188" s="374"/>
      <c r="WCP188" s="374"/>
      <c r="WCQ188" s="373"/>
      <c r="WCR188" s="374"/>
      <c r="WCS188" s="374"/>
      <c r="WCT188" s="374"/>
      <c r="WCU188" s="374"/>
      <c r="WCV188" s="373"/>
      <c r="WCW188" s="371"/>
      <c r="WCX188" s="371"/>
      <c r="WCY188" s="371"/>
      <c r="WCZ188" s="372"/>
      <c r="WDA188" s="373"/>
      <c r="WDB188" s="373"/>
      <c r="WDC188" s="373"/>
      <c r="WDD188" s="374"/>
      <c r="WDE188" s="374"/>
      <c r="WDF188" s="374"/>
      <c r="WDG188" s="373"/>
      <c r="WDH188" s="374"/>
      <c r="WDI188" s="374"/>
      <c r="WDJ188" s="374"/>
      <c r="WDK188" s="374"/>
      <c r="WDL188" s="373"/>
      <c r="WDM188" s="371"/>
      <c r="WDN188" s="371"/>
      <c r="WDO188" s="371"/>
      <c r="WDP188" s="372"/>
      <c r="WDQ188" s="373"/>
      <c r="WDR188" s="373"/>
      <c r="WDS188" s="373"/>
      <c r="WDT188" s="374"/>
      <c r="WDU188" s="374"/>
      <c r="WDV188" s="374"/>
      <c r="WDW188" s="373"/>
      <c r="WDX188" s="374"/>
      <c r="WDY188" s="374"/>
      <c r="WDZ188" s="374"/>
      <c r="WEA188" s="374"/>
      <c r="WEB188" s="373"/>
      <c r="WEC188" s="371"/>
      <c r="WED188" s="371"/>
      <c r="WEE188" s="371"/>
      <c r="WEF188" s="372"/>
      <c r="WEG188" s="373"/>
      <c r="WEH188" s="373"/>
      <c r="WEI188" s="373"/>
      <c r="WEJ188" s="374"/>
      <c r="WEK188" s="374"/>
      <c r="WEL188" s="374"/>
      <c r="WEM188" s="373"/>
      <c r="WEN188" s="374"/>
      <c r="WEO188" s="374"/>
      <c r="WEP188" s="374"/>
      <c r="WEQ188" s="374"/>
      <c r="WER188" s="373"/>
      <c r="WES188" s="371"/>
      <c r="WET188" s="371"/>
      <c r="WEU188" s="371"/>
      <c r="WEV188" s="372"/>
      <c r="WEW188" s="373"/>
      <c r="WEX188" s="373"/>
      <c r="WEY188" s="373"/>
      <c r="WEZ188" s="374"/>
      <c r="WFA188" s="374"/>
      <c r="WFB188" s="374"/>
      <c r="WFC188" s="373"/>
      <c r="WFD188" s="374"/>
      <c r="WFE188" s="374"/>
      <c r="WFF188" s="374"/>
      <c r="WFG188" s="374"/>
      <c r="WFH188" s="373"/>
      <c r="WFI188" s="371"/>
      <c r="WFJ188" s="371"/>
      <c r="WFK188" s="371"/>
      <c r="WFL188" s="372"/>
      <c r="WFM188" s="373"/>
      <c r="WFN188" s="373"/>
      <c r="WFO188" s="373"/>
      <c r="WFP188" s="374"/>
      <c r="WFQ188" s="374"/>
      <c r="WFR188" s="374"/>
      <c r="WFS188" s="373"/>
      <c r="WFT188" s="374"/>
      <c r="WFU188" s="374"/>
      <c r="WFV188" s="374"/>
      <c r="WFW188" s="374"/>
      <c r="WFX188" s="373"/>
      <c r="WFY188" s="371"/>
      <c r="WFZ188" s="371"/>
      <c r="WGA188" s="371"/>
      <c r="WGB188" s="372"/>
      <c r="WGC188" s="373"/>
      <c r="WGD188" s="373"/>
      <c r="WGE188" s="373"/>
      <c r="WGF188" s="374"/>
      <c r="WGG188" s="374"/>
      <c r="WGH188" s="374"/>
      <c r="WGI188" s="373"/>
      <c r="WGJ188" s="374"/>
      <c r="WGK188" s="374"/>
      <c r="WGL188" s="374"/>
      <c r="WGM188" s="374"/>
      <c r="WGN188" s="373"/>
      <c r="WGO188" s="371"/>
      <c r="WGP188" s="371"/>
      <c r="WGQ188" s="371"/>
      <c r="WGR188" s="372"/>
      <c r="WGS188" s="373"/>
      <c r="WGT188" s="373"/>
      <c r="WGU188" s="373"/>
      <c r="WGV188" s="374"/>
      <c r="WGW188" s="374"/>
      <c r="WGX188" s="374"/>
      <c r="WGY188" s="373"/>
      <c r="WGZ188" s="374"/>
      <c r="WHA188" s="374"/>
      <c r="WHB188" s="374"/>
      <c r="WHC188" s="374"/>
      <c r="WHD188" s="373"/>
      <c r="WHE188" s="371"/>
      <c r="WHF188" s="371"/>
      <c r="WHG188" s="371"/>
      <c r="WHH188" s="372"/>
      <c r="WHI188" s="373"/>
      <c r="WHJ188" s="373"/>
      <c r="WHK188" s="373"/>
      <c r="WHL188" s="374"/>
      <c r="WHM188" s="374"/>
      <c r="WHN188" s="374"/>
      <c r="WHO188" s="373"/>
      <c r="WHP188" s="374"/>
      <c r="WHQ188" s="374"/>
      <c r="WHR188" s="374"/>
      <c r="WHS188" s="374"/>
      <c r="WHT188" s="373"/>
      <c r="WHU188" s="371"/>
      <c r="WHV188" s="371"/>
      <c r="WHW188" s="371"/>
      <c r="WHX188" s="372"/>
      <c r="WHY188" s="373"/>
      <c r="WHZ188" s="373"/>
      <c r="WIA188" s="373"/>
      <c r="WIB188" s="374"/>
      <c r="WIC188" s="374"/>
      <c r="WID188" s="374"/>
      <c r="WIE188" s="373"/>
      <c r="WIF188" s="374"/>
      <c r="WIG188" s="374"/>
      <c r="WIH188" s="374"/>
      <c r="WII188" s="374"/>
      <c r="WIJ188" s="373"/>
      <c r="WIK188" s="371"/>
      <c r="WIL188" s="371"/>
      <c r="WIM188" s="371"/>
      <c r="WIN188" s="372"/>
      <c r="WIO188" s="373"/>
      <c r="WIP188" s="373"/>
      <c r="WIQ188" s="373"/>
      <c r="WIR188" s="374"/>
      <c r="WIS188" s="374"/>
      <c r="WIT188" s="374"/>
      <c r="WIU188" s="373"/>
      <c r="WIV188" s="374"/>
      <c r="WIW188" s="374"/>
      <c r="WIX188" s="374"/>
      <c r="WIY188" s="374"/>
      <c r="WIZ188" s="373"/>
      <c r="WJA188" s="371"/>
      <c r="WJB188" s="371"/>
      <c r="WJC188" s="371"/>
      <c r="WJD188" s="372"/>
      <c r="WJE188" s="373"/>
      <c r="WJF188" s="373"/>
      <c r="WJG188" s="373"/>
      <c r="WJH188" s="374"/>
      <c r="WJI188" s="374"/>
      <c r="WJJ188" s="374"/>
      <c r="WJK188" s="373"/>
      <c r="WJL188" s="374"/>
      <c r="WJM188" s="374"/>
      <c r="WJN188" s="374"/>
      <c r="WJO188" s="374"/>
      <c r="WJP188" s="373"/>
      <c r="WJQ188" s="371"/>
      <c r="WJR188" s="371"/>
      <c r="WJS188" s="371"/>
      <c r="WJT188" s="372"/>
      <c r="WJU188" s="373"/>
      <c r="WJV188" s="373"/>
      <c r="WJW188" s="373"/>
      <c r="WJX188" s="374"/>
      <c r="WJY188" s="374"/>
      <c r="WJZ188" s="374"/>
      <c r="WKA188" s="373"/>
      <c r="WKB188" s="374"/>
      <c r="WKC188" s="374"/>
      <c r="WKD188" s="374"/>
      <c r="WKE188" s="374"/>
      <c r="WKF188" s="373"/>
      <c r="WKG188" s="371"/>
      <c r="WKH188" s="371"/>
      <c r="WKI188" s="371"/>
      <c r="WKJ188" s="372"/>
      <c r="WKK188" s="373"/>
      <c r="WKL188" s="373"/>
      <c r="WKM188" s="373"/>
      <c r="WKN188" s="374"/>
      <c r="WKO188" s="374"/>
      <c r="WKP188" s="374"/>
      <c r="WKQ188" s="373"/>
      <c r="WKR188" s="374"/>
      <c r="WKS188" s="374"/>
      <c r="WKT188" s="374"/>
      <c r="WKU188" s="374"/>
      <c r="WKV188" s="373"/>
      <c r="WKW188" s="371"/>
      <c r="WKX188" s="371"/>
      <c r="WKY188" s="371"/>
      <c r="WKZ188" s="372"/>
      <c r="WLA188" s="373"/>
      <c r="WLB188" s="373"/>
      <c r="WLC188" s="373"/>
      <c r="WLD188" s="374"/>
      <c r="WLE188" s="374"/>
      <c r="WLF188" s="374"/>
      <c r="WLG188" s="373"/>
      <c r="WLH188" s="374"/>
      <c r="WLI188" s="374"/>
      <c r="WLJ188" s="374"/>
      <c r="WLK188" s="374"/>
      <c r="WLL188" s="373"/>
      <c r="WLM188" s="371"/>
      <c r="WLN188" s="371"/>
      <c r="WLO188" s="371"/>
      <c r="WLP188" s="372"/>
      <c r="WLQ188" s="373"/>
      <c r="WLR188" s="373"/>
      <c r="WLS188" s="373"/>
      <c r="WLT188" s="374"/>
      <c r="WLU188" s="374"/>
      <c r="WLV188" s="374"/>
      <c r="WLW188" s="373"/>
      <c r="WLX188" s="374"/>
      <c r="WLY188" s="374"/>
      <c r="WLZ188" s="374"/>
      <c r="WMA188" s="374"/>
      <c r="WMB188" s="373"/>
      <c r="WMC188" s="371"/>
      <c r="WMD188" s="371"/>
      <c r="WME188" s="371"/>
      <c r="WMF188" s="372"/>
      <c r="WMG188" s="373"/>
      <c r="WMH188" s="373"/>
      <c r="WMI188" s="373"/>
      <c r="WMJ188" s="374"/>
      <c r="WMK188" s="374"/>
      <c r="WML188" s="374"/>
      <c r="WMM188" s="373"/>
      <c r="WMN188" s="374"/>
      <c r="WMO188" s="374"/>
      <c r="WMP188" s="374"/>
      <c r="WMQ188" s="374"/>
      <c r="WMR188" s="373"/>
      <c r="WMS188" s="371"/>
      <c r="WMT188" s="371"/>
      <c r="WMU188" s="371"/>
      <c r="WMV188" s="372"/>
      <c r="WMW188" s="373"/>
      <c r="WMX188" s="373"/>
      <c r="WMY188" s="373"/>
      <c r="WMZ188" s="374"/>
      <c r="WNA188" s="374"/>
      <c r="WNB188" s="374"/>
      <c r="WNC188" s="373"/>
      <c r="WND188" s="374"/>
      <c r="WNE188" s="374"/>
      <c r="WNF188" s="374"/>
      <c r="WNG188" s="374"/>
      <c r="WNH188" s="373"/>
      <c r="WNI188" s="371"/>
      <c r="WNJ188" s="371"/>
      <c r="WNK188" s="371"/>
      <c r="WNL188" s="372"/>
      <c r="WNM188" s="373"/>
      <c r="WNN188" s="373"/>
      <c r="WNO188" s="373"/>
      <c r="WNP188" s="374"/>
      <c r="WNQ188" s="374"/>
      <c r="WNR188" s="374"/>
      <c r="WNS188" s="373"/>
      <c r="WNT188" s="374"/>
      <c r="WNU188" s="374"/>
      <c r="WNV188" s="374"/>
      <c r="WNW188" s="374"/>
      <c r="WNX188" s="373"/>
      <c r="WNY188" s="371"/>
      <c r="WNZ188" s="371"/>
      <c r="WOA188" s="371"/>
      <c r="WOB188" s="372"/>
      <c r="WOC188" s="373"/>
      <c r="WOD188" s="373"/>
      <c r="WOE188" s="373"/>
      <c r="WOF188" s="374"/>
      <c r="WOG188" s="374"/>
      <c r="WOH188" s="374"/>
      <c r="WOI188" s="373"/>
      <c r="WOJ188" s="374"/>
      <c r="WOK188" s="374"/>
      <c r="WOL188" s="374"/>
      <c r="WOM188" s="374"/>
      <c r="WON188" s="373"/>
      <c r="WOO188" s="371"/>
      <c r="WOP188" s="371"/>
      <c r="WOQ188" s="371"/>
      <c r="WOR188" s="372"/>
      <c r="WOS188" s="373"/>
      <c r="WOT188" s="373"/>
      <c r="WOU188" s="373"/>
      <c r="WOV188" s="374"/>
      <c r="WOW188" s="374"/>
      <c r="WOX188" s="374"/>
      <c r="WOY188" s="373"/>
      <c r="WOZ188" s="374"/>
      <c r="WPA188" s="374"/>
      <c r="WPB188" s="374"/>
      <c r="WPC188" s="374"/>
      <c r="WPD188" s="373"/>
      <c r="WPE188" s="371"/>
      <c r="WPF188" s="371"/>
      <c r="WPG188" s="371"/>
      <c r="WPH188" s="372"/>
      <c r="WPI188" s="373"/>
      <c r="WPJ188" s="373"/>
      <c r="WPK188" s="373"/>
      <c r="WPL188" s="374"/>
      <c r="WPM188" s="374"/>
      <c r="WPN188" s="374"/>
      <c r="WPO188" s="373"/>
      <c r="WPP188" s="374"/>
      <c r="WPQ188" s="374"/>
      <c r="WPR188" s="374"/>
      <c r="WPS188" s="374"/>
      <c r="WPT188" s="373"/>
      <c r="WPU188" s="371"/>
      <c r="WPV188" s="371"/>
      <c r="WPW188" s="371"/>
      <c r="WPX188" s="372"/>
      <c r="WPY188" s="373"/>
      <c r="WPZ188" s="373"/>
      <c r="WQA188" s="373"/>
      <c r="WQB188" s="374"/>
      <c r="WQC188" s="374"/>
      <c r="WQD188" s="374"/>
      <c r="WQE188" s="373"/>
      <c r="WQF188" s="374"/>
      <c r="WQG188" s="374"/>
      <c r="WQH188" s="374"/>
      <c r="WQI188" s="374"/>
      <c r="WQJ188" s="373"/>
      <c r="WQK188" s="371"/>
      <c r="WQL188" s="371"/>
      <c r="WQM188" s="371"/>
      <c r="WQN188" s="372"/>
      <c r="WQO188" s="373"/>
      <c r="WQP188" s="373"/>
      <c r="WQQ188" s="373"/>
      <c r="WQR188" s="374"/>
      <c r="WQS188" s="374"/>
      <c r="WQT188" s="374"/>
      <c r="WQU188" s="373"/>
      <c r="WQV188" s="374"/>
      <c r="WQW188" s="374"/>
      <c r="WQX188" s="374"/>
      <c r="WQY188" s="374"/>
      <c r="WQZ188" s="373"/>
      <c r="WRA188" s="371"/>
      <c r="WRB188" s="371"/>
      <c r="WRC188" s="371"/>
      <c r="WRD188" s="372"/>
      <c r="WRE188" s="373"/>
      <c r="WRF188" s="373"/>
      <c r="WRG188" s="373"/>
      <c r="WRH188" s="374"/>
      <c r="WRI188" s="374"/>
      <c r="WRJ188" s="374"/>
      <c r="WRK188" s="373"/>
      <c r="WRL188" s="374"/>
      <c r="WRM188" s="374"/>
      <c r="WRN188" s="374"/>
      <c r="WRO188" s="374"/>
      <c r="WRP188" s="373"/>
      <c r="WRQ188" s="371"/>
      <c r="WRR188" s="371"/>
      <c r="WRS188" s="371"/>
      <c r="WRT188" s="372"/>
      <c r="WRU188" s="373"/>
      <c r="WRV188" s="373"/>
      <c r="WRW188" s="373"/>
      <c r="WRX188" s="374"/>
      <c r="WRY188" s="374"/>
      <c r="WRZ188" s="374"/>
      <c r="WSA188" s="373"/>
      <c r="WSB188" s="374"/>
      <c r="WSC188" s="374"/>
      <c r="WSD188" s="374"/>
      <c r="WSE188" s="374"/>
      <c r="WSF188" s="373"/>
      <c r="WSG188" s="371"/>
      <c r="WSH188" s="371"/>
      <c r="WSI188" s="371"/>
      <c r="WSJ188" s="372"/>
      <c r="WSK188" s="373"/>
      <c r="WSL188" s="373"/>
      <c r="WSM188" s="373"/>
      <c r="WSN188" s="374"/>
      <c r="WSO188" s="374"/>
      <c r="WSP188" s="374"/>
      <c r="WSQ188" s="373"/>
      <c r="WSR188" s="374"/>
      <c r="WSS188" s="374"/>
      <c r="WST188" s="374"/>
      <c r="WSU188" s="374"/>
      <c r="WSV188" s="373"/>
      <c r="WSW188" s="371"/>
      <c r="WSX188" s="371"/>
      <c r="WSY188" s="371"/>
      <c r="WSZ188" s="372"/>
      <c r="WTA188" s="373"/>
      <c r="WTB188" s="373"/>
      <c r="WTC188" s="373"/>
      <c r="WTD188" s="374"/>
      <c r="WTE188" s="374"/>
      <c r="WTF188" s="374"/>
      <c r="WTG188" s="373"/>
      <c r="WTH188" s="374"/>
      <c r="WTI188" s="374"/>
      <c r="WTJ188" s="374"/>
      <c r="WTK188" s="374"/>
      <c r="WTL188" s="373"/>
      <c r="WTM188" s="371"/>
      <c r="WTN188" s="371"/>
      <c r="WTO188" s="371"/>
      <c r="WTP188" s="372"/>
      <c r="WTQ188" s="373"/>
      <c r="WTR188" s="373"/>
      <c r="WTS188" s="373"/>
      <c r="WTT188" s="374"/>
      <c r="WTU188" s="374"/>
      <c r="WTV188" s="374"/>
      <c r="WTW188" s="373"/>
      <c r="WTX188" s="374"/>
      <c r="WTY188" s="374"/>
      <c r="WTZ188" s="374"/>
      <c r="WUA188" s="374"/>
      <c r="WUB188" s="373"/>
      <c r="WUC188" s="371"/>
      <c r="WUD188" s="371"/>
      <c r="WUE188" s="371"/>
      <c r="WUF188" s="372"/>
      <c r="WUG188" s="373"/>
      <c r="WUH188" s="373"/>
      <c r="WUI188" s="373"/>
      <c r="WUJ188" s="374"/>
      <c r="WUK188" s="374"/>
      <c r="WUL188" s="374"/>
      <c r="WUM188" s="373"/>
      <c r="WUN188" s="374"/>
      <c r="WUO188" s="374"/>
      <c r="WUP188" s="374"/>
      <c r="WUQ188" s="374"/>
      <c r="WUR188" s="373"/>
      <c r="WUS188" s="371"/>
      <c r="WUT188" s="371"/>
      <c r="WUU188" s="371"/>
      <c r="WUV188" s="372"/>
      <c r="WUW188" s="373"/>
      <c r="WUX188" s="373"/>
      <c r="WUY188" s="373"/>
      <c r="WUZ188" s="374"/>
      <c r="WVA188" s="374"/>
      <c r="WVB188" s="374"/>
      <c r="WVC188" s="373"/>
      <c r="WVD188" s="374"/>
      <c r="WVE188" s="374"/>
      <c r="WVF188" s="374"/>
      <c r="WVG188" s="374"/>
      <c r="WVH188" s="373"/>
      <c r="WVI188" s="371"/>
      <c r="WVJ188" s="371"/>
      <c r="WVK188" s="371"/>
      <c r="WVL188" s="372"/>
      <c r="WVM188" s="373"/>
      <c r="WVN188" s="373"/>
      <c r="WVO188" s="373"/>
      <c r="WVP188" s="374"/>
      <c r="WVQ188" s="374"/>
      <c r="WVR188" s="374"/>
      <c r="WVS188" s="373"/>
      <c r="WVT188" s="374"/>
      <c r="WVU188" s="374"/>
      <c r="WVV188" s="374"/>
      <c r="WVW188" s="374"/>
      <c r="WVX188" s="373"/>
      <c r="WVY188" s="371"/>
      <c r="WVZ188" s="371"/>
      <c r="WWA188" s="371"/>
      <c r="WWB188" s="372"/>
      <c r="WWC188" s="373"/>
      <c r="WWD188" s="373"/>
      <c r="WWE188" s="373"/>
      <c r="WWF188" s="374"/>
      <c r="WWG188" s="374"/>
      <c r="WWH188" s="374"/>
      <c r="WWI188" s="373"/>
      <c r="WWJ188" s="374"/>
      <c r="WWK188" s="374"/>
      <c r="WWL188" s="374"/>
      <c r="WWM188" s="374"/>
      <c r="WWN188" s="373"/>
      <c r="WWO188" s="371"/>
      <c r="WWP188" s="371"/>
      <c r="WWQ188" s="371"/>
      <c r="WWR188" s="372"/>
      <c r="WWS188" s="373"/>
      <c r="WWT188" s="373"/>
      <c r="WWU188" s="373"/>
      <c r="WWV188" s="374"/>
      <c r="WWW188" s="374"/>
      <c r="WWX188" s="374"/>
      <c r="WWY188" s="373"/>
      <c r="WWZ188" s="374"/>
      <c r="WXA188" s="374"/>
      <c r="WXB188" s="374"/>
      <c r="WXC188" s="374"/>
      <c r="WXD188" s="373"/>
      <c r="WXE188" s="371"/>
      <c r="WXF188" s="371"/>
      <c r="WXG188" s="371"/>
      <c r="WXH188" s="372"/>
      <c r="WXI188" s="373"/>
      <c r="WXJ188" s="373"/>
      <c r="WXK188" s="373"/>
      <c r="WXL188" s="374"/>
      <c r="WXM188" s="374"/>
      <c r="WXN188" s="374"/>
      <c r="WXO188" s="373"/>
      <c r="WXP188" s="374"/>
      <c r="WXQ188" s="374"/>
      <c r="WXR188" s="374"/>
      <c r="WXS188" s="374"/>
      <c r="WXT188" s="373"/>
      <c r="WXU188" s="371"/>
      <c r="WXV188" s="371"/>
      <c r="WXW188" s="371"/>
      <c r="WXX188" s="372"/>
      <c r="WXY188" s="373"/>
      <c r="WXZ188" s="373"/>
      <c r="WYA188" s="373"/>
      <c r="WYB188" s="374"/>
      <c r="WYC188" s="374"/>
      <c r="WYD188" s="374"/>
      <c r="WYE188" s="373"/>
      <c r="WYF188" s="374"/>
      <c r="WYG188" s="374"/>
      <c r="WYH188" s="374"/>
      <c r="WYI188" s="374"/>
      <c r="WYJ188" s="373"/>
      <c r="WYK188" s="371"/>
      <c r="WYL188" s="371"/>
      <c r="WYM188" s="371"/>
      <c r="WYN188" s="372"/>
      <c r="WYO188" s="373"/>
      <c r="WYP188" s="373"/>
      <c r="WYQ188" s="373"/>
      <c r="WYR188" s="374"/>
      <c r="WYS188" s="374"/>
      <c r="WYT188" s="374"/>
      <c r="WYU188" s="373"/>
      <c r="WYV188" s="374"/>
      <c r="WYW188" s="374"/>
      <c r="WYX188" s="374"/>
      <c r="WYY188" s="374"/>
      <c r="WYZ188" s="373"/>
      <c r="WZA188" s="371"/>
      <c r="WZB188" s="371"/>
      <c r="WZC188" s="371"/>
      <c r="WZD188" s="372"/>
      <c r="WZE188" s="373"/>
      <c r="WZF188" s="373"/>
      <c r="WZG188" s="373"/>
      <c r="WZH188" s="374"/>
      <c r="WZI188" s="374"/>
      <c r="WZJ188" s="374"/>
      <c r="WZK188" s="373"/>
      <c r="WZL188" s="374"/>
      <c r="WZM188" s="374"/>
      <c r="WZN188" s="374"/>
      <c r="WZO188" s="374"/>
      <c r="WZP188" s="373"/>
      <c r="WZQ188" s="371"/>
      <c r="WZR188" s="371"/>
      <c r="WZS188" s="371"/>
      <c r="WZT188" s="372"/>
      <c r="WZU188" s="373"/>
      <c r="WZV188" s="373"/>
      <c r="WZW188" s="373"/>
      <c r="WZX188" s="374"/>
      <c r="WZY188" s="374"/>
      <c r="WZZ188" s="374"/>
      <c r="XAA188" s="373"/>
      <c r="XAB188" s="374"/>
      <c r="XAC188" s="374"/>
      <c r="XAD188" s="374"/>
      <c r="XAE188" s="374"/>
      <c r="XAF188" s="373"/>
      <c r="XAG188" s="371"/>
      <c r="XAH188" s="371"/>
      <c r="XAI188" s="371"/>
      <c r="XAJ188" s="372"/>
      <c r="XAK188" s="373"/>
      <c r="XAL188" s="373"/>
      <c r="XAM188" s="373"/>
      <c r="XAN188" s="374"/>
      <c r="XAO188" s="374"/>
      <c r="XAP188" s="374"/>
      <c r="XAQ188" s="373"/>
      <c r="XAR188" s="374"/>
      <c r="XAS188" s="374"/>
      <c r="XAT188" s="374"/>
      <c r="XAU188" s="374"/>
      <c r="XAV188" s="373"/>
      <c r="XAW188" s="371"/>
      <c r="XAX188" s="371"/>
      <c r="XAY188" s="371"/>
      <c r="XAZ188" s="372"/>
      <c r="XBA188" s="373"/>
      <c r="XBB188" s="373"/>
      <c r="XBC188" s="373"/>
      <c r="XBD188" s="374"/>
      <c r="XBE188" s="374"/>
      <c r="XBF188" s="374"/>
      <c r="XBG188" s="373"/>
      <c r="XBH188" s="374"/>
      <c r="XBI188" s="374"/>
      <c r="XBJ188" s="374"/>
      <c r="XBK188" s="374"/>
      <c r="XBL188" s="373"/>
      <c r="XBM188" s="371"/>
      <c r="XBN188" s="371"/>
      <c r="XBO188" s="371"/>
      <c r="XBP188" s="372"/>
      <c r="XBQ188" s="373"/>
      <c r="XBR188" s="373"/>
      <c r="XBS188" s="373"/>
      <c r="XBT188" s="374"/>
      <c r="XBU188" s="374"/>
      <c r="XBV188" s="374"/>
      <c r="XBW188" s="373"/>
      <c r="XBX188" s="374"/>
      <c r="XBY188" s="374"/>
      <c r="XBZ188" s="374"/>
      <c r="XCA188" s="374"/>
      <c r="XCB188" s="373"/>
      <c r="XCC188" s="371"/>
      <c r="XCD188" s="371"/>
      <c r="XCE188" s="371"/>
      <c r="XCF188" s="372"/>
      <c r="XCG188" s="373"/>
      <c r="XCH188" s="373"/>
      <c r="XCI188" s="373"/>
      <c r="XCJ188" s="374"/>
      <c r="XCK188" s="374"/>
      <c r="XCL188" s="374"/>
      <c r="XCM188" s="373"/>
      <c r="XCN188" s="374"/>
      <c r="XCO188" s="374"/>
      <c r="XCP188" s="374"/>
      <c r="XCQ188" s="374"/>
      <c r="XCR188" s="373"/>
      <c r="XCS188" s="371"/>
      <c r="XCT188" s="371"/>
      <c r="XCU188" s="371"/>
      <c r="XCV188" s="372"/>
      <c r="XCW188" s="373"/>
      <c r="XCX188" s="373"/>
      <c r="XCY188" s="373"/>
      <c r="XCZ188" s="374"/>
      <c r="XDA188" s="374"/>
      <c r="XDB188" s="374"/>
      <c r="XDC188" s="373"/>
      <c r="XDD188" s="374"/>
      <c r="XDE188" s="374"/>
      <c r="XDF188" s="374"/>
      <c r="XDG188" s="374"/>
      <c r="XDH188" s="373"/>
      <c r="XDI188" s="371"/>
      <c r="XDJ188" s="371"/>
      <c r="XDK188" s="371"/>
      <c r="XDL188" s="372"/>
      <c r="XDM188" s="373"/>
      <c r="XDN188" s="373"/>
      <c r="XDO188" s="373"/>
      <c r="XDP188" s="374"/>
      <c r="XDQ188" s="374"/>
      <c r="XDR188" s="374"/>
      <c r="XDS188" s="373"/>
      <c r="XDT188" s="374"/>
      <c r="XDU188" s="374"/>
      <c r="XDV188" s="374"/>
      <c r="XDW188" s="374"/>
      <c r="XDX188" s="373"/>
      <c r="XDY188" s="371"/>
      <c r="XDZ188" s="371"/>
      <c r="XEA188" s="371"/>
      <c r="XEB188" s="372"/>
      <c r="XEC188" s="373"/>
      <c r="XED188" s="373"/>
      <c r="XEE188" s="373"/>
      <c r="XEF188" s="374"/>
      <c r="XEG188" s="374"/>
      <c r="XEH188" s="374"/>
      <c r="XEI188" s="373"/>
      <c r="XEJ188" s="374"/>
      <c r="XEK188" s="374"/>
      <c r="XEL188" s="374"/>
      <c r="XEM188" s="374"/>
      <c r="XEN188" s="373"/>
      <c r="XEO188" s="371"/>
      <c r="XEP188" s="371"/>
      <c r="XEQ188" s="371"/>
      <c r="XER188" s="372"/>
      <c r="XES188" s="373"/>
      <c r="XET188" s="373"/>
      <c r="XEU188" s="373"/>
      <c r="XEV188" s="374"/>
      <c r="XEW188" s="374"/>
      <c r="XEX188" s="374"/>
      <c r="XEY188" s="373"/>
      <c r="XEZ188" s="374"/>
      <c r="XFA188" s="374"/>
      <c r="XFB188" s="374"/>
      <c r="XFC188" s="374"/>
      <c r="XFD188" s="373"/>
    </row>
    <row r="189" spans="1:16384" s="247" customFormat="1" ht="15">
      <c r="A189" s="371" t="s">
        <v>434</v>
      </c>
      <c r="B189" s="371" t="s">
        <v>435</v>
      </c>
      <c r="C189" s="371" t="s">
        <v>200</v>
      </c>
      <c r="D189" s="372" t="s">
        <v>436</v>
      </c>
      <c r="E189" s="373">
        <v>1675.7</v>
      </c>
      <c r="F189" s="373">
        <f t="shared" si="51"/>
        <v>1675.7</v>
      </c>
      <c r="G189" s="373">
        <v>0</v>
      </c>
      <c r="H189" s="373">
        <v>0</v>
      </c>
      <c r="I189" s="373">
        <v>0</v>
      </c>
      <c r="J189" s="373">
        <v>0</v>
      </c>
      <c r="K189" s="373">
        <f t="shared" si="52"/>
        <v>0</v>
      </c>
      <c r="L189" s="373">
        <v>0</v>
      </c>
      <c r="M189" s="373">
        <v>0</v>
      </c>
      <c r="N189" s="373">
        <v>0</v>
      </c>
      <c r="O189" s="373">
        <v>0</v>
      </c>
      <c r="P189" s="373">
        <f t="shared" si="53"/>
        <v>1675.7</v>
      </c>
      <c r="Q189" s="509"/>
      <c r="R189" s="420"/>
      <c r="S189" s="420"/>
      <c r="T189" s="415"/>
      <c r="U189" s="421"/>
      <c r="V189" s="421"/>
      <c r="W189" s="422"/>
      <c r="X189" s="374"/>
      <c r="Y189" s="374"/>
      <c r="Z189" s="374"/>
      <c r="AA189" s="373"/>
      <c r="AB189" s="374"/>
      <c r="AC189" s="374"/>
      <c r="AD189" s="374"/>
      <c r="AE189" s="374"/>
      <c r="AF189" s="373"/>
      <c r="AG189" s="371"/>
      <c r="AH189" s="371"/>
      <c r="AI189" s="371"/>
      <c r="AJ189" s="372"/>
      <c r="AK189" s="373"/>
      <c r="AL189" s="373"/>
      <c r="AM189" s="373"/>
      <c r="AN189" s="374"/>
      <c r="AO189" s="374"/>
      <c r="AP189" s="374"/>
      <c r="AQ189" s="373"/>
      <c r="AR189" s="374"/>
      <c r="AS189" s="374"/>
      <c r="AT189" s="374"/>
      <c r="AU189" s="374"/>
      <c r="AV189" s="373"/>
      <c r="AW189" s="371"/>
      <c r="AX189" s="371"/>
      <c r="AY189" s="371"/>
      <c r="AZ189" s="372"/>
      <c r="BA189" s="373"/>
      <c r="BB189" s="373"/>
      <c r="BC189" s="373"/>
      <c r="BD189" s="374"/>
      <c r="BE189" s="374"/>
      <c r="BF189" s="374"/>
      <c r="BG189" s="373"/>
      <c r="BH189" s="374"/>
      <c r="BI189" s="374"/>
      <c r="BJ189" s="374"/>
      <c r="BK189" s="374"/>
      <c r="BL189" s="373"/>
      <c r="BM189" s="371"/>
      <c r="BN189" s="371"/>
      <c r="BO189" s="371"/>
      <c r="BP189" s="372"/>
      <c r="BQ189" s="373"/>
      <c r="BR189" s="373"/>
      <c r="BS189" s="373"/>
      <c r="BT189" s="374"/>
      <c r="BU189" s="374"/>
      <c r="BV189" s="374"/>
      <c r="BW189" s="373"/>
      <c r="BX189" s="374"/>
      <c r="BY189" s="374"/>
      <c r="BZ189" s="374"/>
      <c r="CA189" s="374"/>
      <c r="CB189" s="373"/>
      <c r="CC189" s="371"/>
      <c r="CD189" s="371"/>
      <c r="CE189" s="371"/>
      <c r="CF189" s="372"/>
      <c r="CG189" s="373"/>
      <c r="CH189" s="373"/>
      <c r="CI189" s="373"/>
      <c r="CJ189" s="374"/>
      <c r="CK189" s="374"/>
      <c r="CL189" s="374"/>
      <c r="CM189" s="373"/>
      <c r="CN189" s="374"/>
      <c r="CO189" s="374"/>
      <c r="CP189" s="374"/>
      <c r="CQ189" s="374"/>
      <c r="CR189" s="373"/>
      <c r="CS189" s="371"/>
      <c r="CT189" s="371"/>
      <c r="CU189" s="371"/>
      <c r="CV189" s="372"/>
      <c r="CW189" s="373"/>
      <c r="CX189" s="373"/>
      <c r="CY189" s="373"/>
      <c r="CZ189" s="374"/>
      <c r="DA189" s="374"/>
      <c r="DB189" s="374"/>
      <c r="DC189" s="373"/>
      <c r="DD189" s="374"/>
      <c r="DE189" s="374"/>
      <c r="DF189" s="374"/>
      <c r="DG189" s="374"/>
      <c r="DH189" s="373"/>
      <c r="DI189" s="371"/>
      <c r="DJ189" s="371"/>
      <c r="DK189" s="371"/>
      <c r="DL189" s="372"/>
      <c r="DM189" s="373"/>
      <c r="DN189" s="373"/>
      <c r="DO189" s="373"/>
      <c r="DP189" s="374"/>
      <c r="DQ189" s="374"/>
      <c r="DR189" s="374"/>
      <c r="DS189" s="373"/>
      <c r="DT189" s="374"/>
      <c r="DU189" s="374"/>
      <c r="DV189" s="374"/>
      <c r="DW189" s="374"/>
      <c r="DX189" s="373"/>
      <c r="DY189" s="371"/>
      <c r="DZ189" s="371"/>
      <c r="EA189" s="371"/>
      <c r="EB189" s="372"/>
      <c r="EC189" s="373"/>
      <c r="ED189" s="373"/>
      <c r="EE189" s="373"/>
      <c r="EF189" s="374"/>
      <c r="EG189" s="374"/>
      <c r="EH189" s="374"/>
      <c r="EI189" s="373"/>
      <c r="EJ189" s="374"/>
      <c r="EK189" s="374"/>
      <c r="EL189" s="374"/>
      <c r="EM189" s="374"/>
      <c r="EN189" s="373"/>
      <c r="EO189" s="371"/>
      <c r="EP189" s="371"/>
      <c r="EQ189" s="371"/>
      <c r="ER189" s="372"/>
      <c r="ES189" s="373"/>
      <c r="ET189" s="373"/>
      <c r="EU189" s="373"/>
      <c r="EV189" s="374"/>
      <c r="EW189" s="374"/>
      <c r="EX189" s="374"/>
      <c r="EY189" s="373"/>
      <c r="EZ189" s="374"/>
      <c r="FA189" s="374"/>
      <c r="FB189" s="374"/>
      <c r="FC189" s="374"/>
      <c r="FD189" s="373"/>
      <c r="FE189" s="371"/>
      <c r="FF189" s="371"/>
      <c r="FG189" s="371"/>
      <c r="FH189" s="372"/>
      <c r="FI189" s="373"/>
      <c r="FJ189" s="373"/>
      <c r="FK189" s="373"/>
      <c r="FL189" s="374"/>
      <c r="FM189" s="374"/>
      <c r="FN189" s="374"/>
      <c r="FO189" s="373"/>
      <c r="FP189" s="374"/>
      <c r="FQ189" s="374"/>
      <c r="FR189" s="374"/>
      <c r="FS189" s="374"/>
      <c r="FT189" s="373"/>
      <c r="FU189" s="371"/>
      <c r="FV189" s="371"/>
      <c r="FW189" s="371"/>
      <c r="FX189" s="372"/>
      <c r="FY189" s="373"/>
      <c r="FZ189" s="373"/>
      <c r="GA189" s="373"/>
      <c r="GB189" s="374"/>
      <c r="GC189" s="374"/>
      <c r="GD189" s="374"/>
      <c r="GE189" s="373"/>
      <c r="GF189" s="374"/>
      <c r="GG189" s="374"/>
      <c r="GH189" s="374"/>
      <c r="GI189" s="374"/>
      <c r="GJ189" s="373"/>
      <c r="GK189" s="371"/>
      <c r="GL189" s="371"/>
      <c r="GM189" s="371"/>
      <c r="GN189" s="372"/>
      <c r="GO189" s="373"/>
      <c r="GP189" s="373"/>
      <c r="GQ189" s="373"/>
      <c r="GR189" s="374"/>
      <c r="GS189" s="374"/>
      <c r="GT189" s="374"/>
      <c r="GU189" s="373"/>
      <c r="GV189" s="374"/>
      <c r="GW189" s="374"/>
      <c r="GX189" s="374"/>
      <c r="GY189" s="374"/>
      <c r="GZ189" s="373"/>
      <c r="HA189" s="371"/>
      <c r="HB189" s="371"/>
      <c r="HC189" s="371"/>
      <c r="HD189" s="372"/>
      <c r="HE189" s="373"/>
      <c r="HF189" s="373"/>
      <c r="HG189" s="373"/>
      <c r="HH189" s="374"/>
      <c r="HI189" s="374"/>
      <c r="HJ189" s="374"/>
      <c r="HK189" s="373"/>
      <c r="HL189" s="374"/>
      <c r="HM189" s="374"/>
      <c r="HN189" s="374"/>
      <c r="HO189" s="374"/>
      <c r="HP189" s="373"/>
      <c r="HQ189" s="371"/>
      <c r="HR189" s="371"/>
      <c r="HS189" s="371"/>
      <c r="HT189" s="372"/>
      <c r="HU189" s="373"/>
      <c r="HV189" s="373"/>
      <c r="HW189" s="373"/>
      <c r="HX189" s="374"/>
      <c r="HY189" s="374"/>
      <c r="HZ189" s="374"/>
      <c r="IA189" s="373"/>
      <c r="IB189" s="374"/>
      <c r="IC189" s="374"/>
      <c r="ID189" s="374"/>
      <c r="IE189" s="374"/>
      <c r="IF189" s="373"/>
      <c r="IG189" s="371"/>
      <c r="IH189" s="371"/>
      <c r="II189" s="371"/>
      <c r="IJ189" s="372"/>
      <c r="IK189" s="373"/>
      <c r="IL189" s="373"/>
      <c r="IM189" s="373"/>
      <c r="IN189" s="374"/>
      <c r="IO189" s="374"/>
      <c r="IP189" s="374"/>
      <c r="IQ189" s="373"/>
      <c r="IR189" s="374"/>
      <c r="IS189" s="374"/>
      <c r="IT189" s="374"/>
      <c r="IU189" s="374"/>
      <c r="IV189" s="373"/>
      <c r="IW189" s="371"/>
      <c r="IX189" s="371"/>
      <c r="IY189" s="371"/>
      <c r="IZ189" s="372"/>
      <c r="JA189" s="373"/>
      <c r="JB189" s="373"/>
      <c r="JC189" s="373"/>
      <c r="JD189" s="374"/>
      <c r="JE189" s="374"/>
      <c r="JF189" s="374"/>
      <c r="JG189" s="373"/>
      <c r="JH189" s="374"/>
      <c r="JI189" s="374"/>
      <c r="JJ189" s="374"/>
      <c r="JK189" s="374"/>
      <c r="JL189" s="373"/>
      <c r="JM189" s="371"/>
      <c r="JN189" s="371"/>
      <c r="JO189" s="371"/>
      <c r="JP189" s="372"/>
      <c r="JQ189" s="373"/>
      <c r="JR189" s="373"/>
      <c r="JS189" s="373"/>
      <c r="JT189" s="374"/>
      <c r="JU189" s="374"/>
      <c r="JV189" s="374"/>
      <c r="JW189" s="373"/>
      <c r="JX189" s="374"/>
      <c r="JY189" s="374"/>
      <c r="JZ189" s="374"/>
      <c r="KA189" s="374"/>
      <c r="KB189" s="373"/>
      <c r="KC189" s="371"/>
      <c r="KD189" s="371"/>
      <c r="KE189" s="371"/>
      <c r="KF189" s="372"/>
      <c r="KG189" s="373"/>
      <c r="KH189" s="373"/>
      <c r="KI189" s="373"/>
      <c r="KJ189" s="374"/>
      <c r="KK189" s="374"/>
      <c r="KL189" s="374"/>
      <c r="KM189" s="373"/>
      <c r="KN189" s="374"/>
      <c r="KO189" s="374"/>
      <c r="KP189" s="374"/>
      <c r="KQ189" s="374"/>
      <c r="KR189" s="373"/>
      <c r="KS189" s="371"/>
      <c r="KT189" s="371"/>
      <c r="KU189" s="371"/>
      <c r="KV189" s="372"/>
      <c r="KW189" s="373"/>
      <c r="KX189" s="373"/>
      <c r="KY189" s="373"/>
      <c r="KZ189" s="374"/>
      <c r="LA189" s="374"/>
      <c r="LB189" s="374"/>
      <c r="LC189" s="373"/>
      <c r="LD189" s="374"/>
      <c r="LE189" s="374"/>
      <c r="LF189" s="374"/>
      <c r="LG189" s="374"/>
      <c r="LH189" s="373"/>
      <c r="LI189" s="371"/>
      <c r="LJ189" s="371"/>
      <c r="LK189" s="371"/>
      <c r="LL189" s="372"/>
      <c r="LM189" s="373"/>
      <c r="LN189" s="373"/>
      <c r="LO189" s="373"/>
      <c r="LP189" s="374"/>
      <c r="LQ189" s="374"/>
      <c r="LR189" s="374"/>
      <c r="LS189" s="373"/>
      <c r="LT189" s="374"/>
      <c r="LU189" s="374"/>
      <c r="LV189" s="374"/>
      <c r="LW189" s="374"/>
      <c r="LX189" s="373"/>
      <c r="LY189" s="371"/>
      <c r="LZ189" s="371"/>
      <c r="MA189" s="371"/>
      <c r="MB189" s="372"/>
      <c r="MC189" s="373"/>
      <c r="MD189" s="373"/>
      <c r="ME189" s="373"/>
      <c r="MF189" s="374"/>
      <c r="MG189" s="374"/>
      <c r="MH189" s="374"/>
      <c r="MI189" s="373"/>
      <c r="MJ189" s="374"/>
      <c r="MK189" s="374"/>
      <c r="ML189" s="374"/>
      <c r="MM189" s="374"/>
      <c r="MN189" s="373"/>
      <c r="MO189" s="371"/>
      <c r="MP189" s="371"/>
      <c r="MQ189" s="371"/>
      <c r="MR189" s="372"/>
      <c r="MS189" s="373"/>
      <c r="MT189" s="373"/>
      <c r="MU189" s="373"/>
      <c r="MV189" s="374"/>
      <c r="MW189" s="374"/>
      <c r="MX189" s="374"/>
      <c r="MY189" s="373"/>
      <c r="MZ189" s="374"/>
      <c r="NA189" s="374"/>
      <c r="NB189" s="374"/>
      <c r="NC189" s="374"/>
      <c r="ND189" s="373"/>
      <c r="NE189" s="371"/>
      <c r="NF189" s="371"/>
      <c r="NG189" s="371"/>
      <c r="NH189" s="372"/>
      <c r="NI189" s="373"/>
      <c r="NJ189" s="373"/>
      <c r="NK189" s="373"/>
      <c r="NL189" s="374"/>
      <c r="NM189" s="374"/>
      <c r="NN189" s="374"/>
      <c r="NO189" s="373"/>
      <c r="NP189" s="374"/>
      <c r="NQ189" s="374"/>
      <c r="NR189" s="374"/>
      <c r="NS189" s="374"/>
      <c r="NT189" s="373"/>
      <c r="NU189" s="371"/>
      <c r="NV189" s="371"/>
      <c r="NW189" s="371"/>
      <c r="NX189" s="372"/>
      <c r="NY189" s="373"/>
      <c r="NZ189" s="373"/>
      <c r="OA189" s="373"/>
      <c r="OB189" s="374"/>
      <c r="OC189" s="374"/>
      <c r="OD189" s="374"/>
      <c r="OE189" s="373"/>
      <c r="OF189" s="374"/>
      <c r="OG189" s="374"/>
      <c r="OH189" s="374"/>
      <c r="OI189" s="374"/>
      <c r="OJ189" s="373"/>
      <c r="OK189" s="371"/>
      <c r="OL189" s="371"/>
      <c r="OM189" s="371"/>
      <c r="ON189" s="372"/>
      <c r="OO189" s="373"/>
      <c r="OP189" s="373"/>
      <c r="OQ189" s="373"/>
      <c r="OR189" s="374"/>
      <c r="OS189" s="374"/>
      <c r="OT189" s="374"/>
      <c r="OU189" s="373"/>
      <c r="OV189" s="374"/>
      <c r="OW189" s="374"/>
      <c r="OX189" s="374"/>
      <c r="OY189" s="374"/>
      <c r="OZ189" s="373"/>
      <c r="PA189" s="371"/>
      <c r="PB189" s="371"/>
      <c r="PC189" s="371"/>
      <c r="PD189" s="372"/>
      <c r="PE189" s="373"/>
      <c r="PF189" s="373"/>
      <c r="PG189" s="373"/>
      <c r="PH189" s="374"/>
      <c r="PI189" s="374"/>
      <c r="PJ189" s="374"/>
      <c r="PK189" s="373"/>
      <c r="PL189" s="374"/>
      <c r="PM189" s="374"/>
      <c r="PN189" s="374"/>
      <c r="PO189" s="374"/>
      <c r="PP189" s="373"/>
      <c r="PQ189" s="371"/>
      <c r="PR189" s="371"/>
      <c r="PS189" s="371"/>
      <c r="PT189" s="372"/>
      <c r="PU189" s="373"/>
      <c r="PV189" s="373"/>
      <c r="PW189" s="373"/>
      <c r="PX189" s="374"/>
      <c r="PY189" s="374"/>
      <c r="PZ189" s="374"/>
      <c r="QA189" s="373"/>
      <c r="QB189" s="374"/>
      <c r="QC189" s="374"/>
      <c r="QD189" s="374"/>
      <c r="QE189" s="374"/>
      <c r="QF189" s="373"/>
      <c r="QG189" s="371"/>
      <c r="QH189" s="371"/>
      <c r="QI189" s="371"/>
      <c r="QJ189" s="372"/>
      <c r="QK189" s="373"/>
      <c r="QL189" s="373"/>
      <c r="QM189" s="373"/>
      <c r="QN189" s="374"/>
      <c r="QO189" s="374"/>
      <c r="QP189" s="374"/>
      <c r="QQ189" s="373"/>
      <c r="QR189" s="374"/>
      <c r="QS189" s="374"/>
      <c r="QT189" s="374"/>
      <c r="QU189" s="374"/>
      <c r="QV189" s="373"/>
      <c r="QW189" s="371"/>
      <c r="QX189" s="371"/>
      <c r="QY189" s="371"/>
      <c r="QZ189" s="372"/>
      <c r="RA189" s="373"/>
      <c r="RB189" s="373"/>
      <c r="RC189" s="373"/>
      <c r="RD189" s="374"/>
      <c r="RE189" s="374"/>
      <c r="RF189" s="374"/>
      <c r="RG189" s="373"/>
      <c r="RH189" s="374"/>
      <c r="RI189" s="374"/>
      <c r="RJ189" s="374"/>
      <c r="RK189" s="374"/>
      <c r="RL189" s="373"/>
      <c r="RM189" s="371"/>
      <c r="RN189" s="371"/>
      <c r="RO189" s="371"/>
      <c r="RP189" s="372"/>
      <c r="RQ189" s="373"/>
      <c r="RR189" s="373"/>
      <c r="RS189" s="373"/>
      <c r="RT189" s="374"/>
      <c r="RU189" s="374"/>
      <c r="RV189" s="374"/>
      <c r="RW189" s="373"/>
      <c r="RX189" s="374"/>
      <c r="RY189" s="374"/>
      <c r="RZ189" s="374"/>
      <c r="SA189" s="374"/>
      <c r="SB189" s="373"/>
      <c r="SC189" s="371"/>
      <c r="SD189" s="371"/>
      <c r="SE189" s="371"/>
      <c r="SF189" s="372"/>
      <c r="SG189" s="373"/>
      <c r="SH189" s="373"/>
      <c r="SI189" s="373"/>
      <c r="SJ189" s="374"/>
      <c r="SK189" s="374"/>
      <c r="SL189" s="374"/>
      <c r="SM189" s="373"/>
      <c r="SN189" s="374"/>
      <c r="SO189" s="374"/>
      <c r="SP189" s="374"/>
      <c r="SQ189" s="374"/>
      <c r="SR189" s="373"/>
      <c r="SS189" s="371"/>
      <c r="ST189" s="371"/>
      <c r="SU189" s="371"/>
      <c r="SV189" s="372"/>
      <c r="SW189" s="373"/>
      <c r="SX189" s="373"/>
      <c r="SY189" s="373"/>
      <c r="SZ189" s="374"/>
      <c r="TA189" s="374"/>
      <c r="TB189" s="374"/>
      <c r="TC189" s="373"/>
      <c r="TD189" s="374"/>
      <c r="TE189" s="374"/>
      <c r="TF189" s="374"/>
      <c r="TG189" s="374"/>
      <c r="TH189" s="373"/>
      <c r="TI189" s="371"/>
      <c r="TJ189" s="371"/>
      <c r="TK189" s="371"/>
      <c r="TL189" s="372"/>
      <c r="TM189" s="373"/>
      <c r="TN189" s="373"/>
      <c r="TO189" s="373"/>
      <c r="TP189" s="374"/>
      <c r="TQ189" s="374"/>
      <c r="TR189" s="374"/>
      <c r="TS189" s="373"/>
      <c r="TT189" s="374"/>
      <c r="TU189" s="374"/>
      <c r="TV189" s="374"/>
      <c r="TW189" s="374"/>
      <c r="TX189" s="373"/>
      <c r="TY189" s="371"/>
      <c r="TZ189" s="371"/>
      <c r="UA189" s="371"/>
      <c r="UB189" s="372"/>
      <c r="UC189" s="373"/>
      <c r="UD189" s="373"/>
      <c r="UE189" s="373"/>
      <c r="UF189" s="374"/>
      <c r="UG189" s="374"/>
      <c r="UH189" s="374"/>
      <c r="UI189" s="373"/>
      <c r="UJ189" s="374"/>
      <c r="UK189" s="374"/>
      <c r="UL189" s="374"/>
      <c r="UM189" s="374"/>
      <c r="UN189" s="373"/>
      <c r="UO189" s="371"/>
      <c r="UP189" s="371"/>
      <c r="UQ189" s="371"/>
      <c r="UR189" s="372"/>
      <c r="US189" s="373"/>
      <c r="UT189" s="373"/>
      <c r="UU189" s="373"/>
      <c r="UV189" s="374"/>
      <c r="UW189" s="374"/>
      <c r="UX189" s="374"/>
      <c r="UY189" s="373"/>
      <c r="UZ189" s="374"/>
      <c r="VA189" s="374"/>
      <c r="VB189" s="374"/>
      <c r="VC189" s="374"/>
      <c r="VD189" s="373"/>
      <c r="VE189" s="371"/>
      <c r="VF189" s="371"/>
      <c r="VG189" s="371"/>
      <c r="VH189" s="372"/>
      <c r="VI189" s="373"/>
      <c r="VJ189" s="373"/>
      <c r="VK189" s="373"/>
      <c r="VL189" s="374"/>
      <c r="VM189" s="374"/>
      <c r="VN189" s="374"/>
      <c r="VO189" s="373"/>
      <c r="VP189" s="374"/>
      <c r="VQ189" s="374"/>
      <c r="VR189" s="374"/>
      <c r="VS189" s="374"/>
      <c r="VT189" s="373"/>
      <c r="VU189" s="371"/>
      <c r="VV189" s="371"/>
      <c r="VW189" s="371"/>
      <c r="VX189" s="372"/>
      <c r="VY189" s="373"/>
      <c r="VZ189" s="373"/>
      <c r="WA189" s="373"/>
      <c r="WB189" s="374"/>
      <c r="WC189" s="374"/>
      <c r="WD189" s="374"/>
      <c r="WE189" s="373"/>
      <c r="WF189" s="374"/>
      <c r="WG189" s="374"/>
      <c r="WH189" s="374"/>
      <c r="WI189" s="374"/>
      <c r="WJ189" s="373"/>
      <c r="WK189" s="371"/>
      <c r="WL189" s="371"/>
      <c r="WM189" s="371"/>
      <c r="WN189" s="372"/>
      <c r="WO189" s="373"/>
      <c r="WP189" s="373"/>
      <c r="WQ189" s="373"/>
      <c r="WR189" s="374"/>
      <c r="WS189" s="374"/>
      <c r="WT189" s="374"/>
      <c r="WU189" s="373"/>
      <c r="WV189" s="374"/>
      <c r="WW189" s="374"/>
      <c r="WX189" s="374"/>
      <c r="WY189" s="374"/>
      <c r="WZ189" s="373"/>
      <c r="XA189" s="371"/>
      <c r="XB189" s="371"/>
      <c r="XC189" s="371"/>
      <c r="XD189" s="372"/>
      <c r="XE189" s="373"/>
      <c r="XF189" s="373"/>
      <c r="XG189" s="373"/>
      <c r="XH189" s="374"/>
      <c r="XI189" s="374"/>
      <c r="XJ189" s="374"/>
      <c r="XK189" s="373"/>
      <c r="XL189" s="374"/>
      <c r="XM189" s="374"/>
      <c r="XN189" s="374"/>
      <c r="XO189" s="374"/>
      <c r="XP189" s="373"/>
      <c r="XQ189" s="371"/>
      <c r="XR189" s="371"/>
      <c r="XS189" s="371"/>
      <c r="XT189" s="372"/>
      <c r="XU189" s="373"/>
      <c r="XV189" s="373"/>
      <c r="XW189" s="373"/>
      <c r="XX189" s="374"/>
      <c r="XY189" s="374"/>
      <c r="XZ189" s="374"/>
      <c r="YA189" s="373"/>
      <c r="YB189" s="374"/>
      <c r="YC189" s="374"/>
      <c r="YD189" s="374"/>
      <c r="YE189" s="374"/>
      <c r="YF189" s="373"/>
      <c r="YG189" s="371"/>
      <c r="YH189" s="371"/>
      <c r="YI189" s="371"/>
      <c r="YJ189" s="372"/>
      <c r="YK189" s="373"/>
      <c r="YL189" s="373"/>
      <c r="YM189" s="373"/>
      <c r="YN189" s="374"/>
      <c r="YO189" s="374"/>
      <c r="YP189" s="374"/>
      <c r="YQ189" s="373"/>
      <c r="YR189" s="374"/>
      <c r="YS189" s="374"/>
      <c r="YT189" s="374"/>
      <c r="YU189" s="374"/>
      <c r="YV189" s="373"/>
      <c r="YW189" s="371"/>
      <c r="YX189" s="371"/>
      <c r="YY189" s="371"/>
      <c r="YZ189" s="372"/>
      <c r="ZA189" s="373"/>
      <c r="ZB189" s="373"/>
      <c r="ZC189" s="373"/>
      <c r="ZD189" s="374"/>
      <c r="ZE189" s="374"/>
      <c r="ZF189" s="374"/>
      <c r="ZG189" s="373"/>
      <c r="ZH189" s="374"/>
      <c r="ZI189" s="374"/>
      <c r="ZJ189" s="374"/>
      <c r="ZK189" s="374"/>
      <c r="ZL189" s="373"/>
      <c r="ZM189" s="371"/>
      <c r="ZN189" s="371"/>
      <c r="ZO189" s="371"/>
      <c r="ZP189" s="372"/>
      <c r="ZQ189" s="373"/>
      <c r="ZR189" s="373"/>
      <c r="ZS189" s="373"/>
      <c r="ZT189" s="374"/>
      <c r="ZU189" s="374"/>
      <c r="ZV189" s="374"/>
      <c r="ZW189" s="373"/>
      <c r="ZX189" s="374"/>
      <c r="ZY189" s="374"/>
      <c r="ZZ189" s="374"/>
      <c r="AAA189" s="374"/>
      <c r="AAB189" s="373"/>
      <c r="AAC189" s="371"/>
      <c r="AAD189" s="371"/>
      <c r="AAE189" s="371"/>
      <c r="AAF189" s="372"/>
      <c r="AAG189" s="373"/>
      <c r="AAH189" s="373"/>
      <c r="AAI189" s="373"/>
      <c r="AAJ189" s="374"/>
      <c r="AAK189" s="374"/>
      <c r="AAL189" s="374"/>
      <c r="AAM189" s="373"/>
      <c r="AAN189" s="374"/>
      <c r="AAO189" s="374"/>
      <c r="AAP189" s="374"/>
      <c r="AAQ189" s="374"/>
      <c r="AAR189" s="373"/>
      <c r="AAS189" s="371"/>
      <c r="AAT189" s="371"/>
      <c r="AAU189" s="371"/>
      <c r="AAV189" s="372"/>
      <c r="AAW189" s="373"/>
      <c r="AAX189" s="373"/>
      <c r="AAY189" s="373"/>
      <c r="AAZ189" s="374"/>
      <c r="ABA189" s="374"/>
      <c r="ABB189" s="374"/>
      <c r="ABC189" s="373"/>
      <c r="ABD189" s="374"/>
      <c r="ABE189" s="374"/>
      <c r="ABF189" s="374"/>
      <c r="ABG189" s="374"/>
      <c r="ABH189" s="373"/>
      <c r="ABI189" s="371"/>
      <c r="ABJ189" s="371"/>
      <c r="ABK189" s="371"/>
      <c r="ABL189" s="372"/>
      <c r="ABM189" s="373"/>
      <c r="ABN189" s="373"/>
      <c r="ABO189" s="373"/>
      <c r="ABP189" s="374"/>
      <c r="ABQ189" s="374"/>
      <c r="ABR189" s="374"/>
      <c r="ABS189" s="373"/>
      <c r="ABT189" s="374"/>
      <c r="ABU189" s="374"/>
      <c r="ABV189" s="374"/>
      <c r="ABW189" s="374"/>
      <c r="ABX189" s="373"/>
      <c r="ABY189" s="371"/>
      <c r="ABZ189" s="371"/>
      <c r="ACA189" s="371"/>
      <c r="ACB189" s="372"/>
      <c r="ACC189" s="373"/>
      <c r="ACD189" s="373"/>
      <c r="ACE189" s="373"/>
      <c r="ACF189" s="374"/>
      <c r="ACG189" s="374"/>
      <c r="ACH189" s="374"/>
      <c r="ACI189" s="373"/>
      <c r="ACJ189" s="374"/>
      <c r="ACK189" s="374"/>
      <c r="ACL189" s="374"/>
      <c r="ACM189" s="374"/>
      <c r="ACN189" s="373"/>
      <c r="ACO189" s="371"/>
      <c r="ACP189" s="371"/>
      <c r="ACQ189" s="371"/>
      <c r="ACR189" s="372"/>
      <c r="ACS189" s="373"/>
      <c r="ACT189" s="373"/>
      <c r="ACU189" s="373"/>
      <c r="ACV189" s="374"/>
      <c r="ACW189" s="374"/>
      <c r="ACX189" s="374"/>
      <c r="ACY189" s="373"/>
      <c r="ACZ189" s="374"/>
      <c r="ADA189" s="374"/>
      <c r="ADB189" s="374"/>
      <c r="ADC189" s="374"/>
      <c r="ADD189" s="373"/>
      <c r="ADE189" s="371"/>
      <c r="ADF189" s="371"/>
      <c r="ADG189" s="371"/>
      <c r="ADH189" s="372"/>
      <c r="ADI189" s="373"/>
      <c r="ADJ189" s="373"/>
      <c r="ADK189" s="373"/>
      <c r="ADL189" s="374"/>
      <c r="ADM189" s="374"/>
      <c r="ADN189" s="374"/>
      <c r="ADO189" s="373"/>
      <c r="ADP189" s="374"/>
      <c r="ADQ189" s="374"/>
      <c r="ADR189" s="374"/>
      <c r="ADS189" s="374"/>
      <c r="ADT189" s="373"/>
      <c r="ADU189" s="371"/>
      <c r="ADV189" s="371"/>
      <c r="ADW189" s="371"/>
      <c r="ADX189" s="372"/>
      <c r="ADY189" s="373"/>
      <c r="ADZ189" s="373"/>
      <c r="AEA189" s="373"/>
      <c r="AEB189" s="374"/>
      <c r="AEC189" s="374"/>
      <c r="AED189" s="374"/>
      <c r="AEE189" s="373"/>
      <c r="AEF189" s="374"/>
      <c r="AEG189" s="374"/>
      <c r="AEH189" s="374"/>
      <c r="AEI189" s="374"/>
      <c r="AEJ189" s="373"/>
      <c r="AEK189" s="371"/>
      <c r="AEL189" s="371"/>
      <c r="AEM189" s="371"/>
      <c r="AEN189" s="372"/>
      <c r="AEO189" s="373"/>
      <c r="AEP189" s="373"/>
      <c r="AEQ189" s="373"/>
      <c r="AER189" s="374"/>
      <c r="AES189" s="374"/>
      <c r="AET189" s="374"/>
      <c r="AEU189" s="373"/>
      <c r="AEV189" s="374"/>
      <c r="AEW189" s="374"/>
      <c r="AEX189" s="374"/>
      <c r="AEY189" s="374"/>
      <c r="AEZ189" s="373"/>
      <c r="AFA189" s="371"/>
      <c r="AFB189" s="371"/>
      <c r="AFC189" s="371"/>
      <c r="AFD189" s="372"/>
      <c r="AFE189" s="373"/>
      <c r="AFF189" s="373"/>
      <c r="AFG189" s="373"/>
      <c r="AFH189" s="374"/>
      <c r="AFI189" s="374"/>
      <c r="AFJ189" s="374"/>
      <c r="AFK189" s="373"/>
      <c r="AFL189" s="374"/>
      <c r="AFM189" s="374"/>
      <c r="AFN189" s="374"/>
      <c r="AFO189" s="374"/>
      <c r="AFP189" s="373"/>
      <c r="AFQ189" s="371"/>
      <c r="AFR189" s="371"/>
      <c r="AFS189" s="371"/>
      <c r="AFT189" s="372"/>
      <c r="AFU189" s="373"/>
      <c r="AFV189" s="373"/>
      <c r="AFW189" s="373"/>
      <c r="AFX189" s="374"/>
      <c r="AFY189" s="374"/>
      <c r="AFZ189" s="374"/>
      <c r="AGA189" s="373"/>
      <c r="AGB189" s="374"/>
      <c r="AGC189" s="374"/>
      <c r="AGD189" s="374"/>
      <c r="AGE189" s="374"/>
      <c r="AGF189" s="373"/>
      <c r="AGG189" s="371"/>
      <c r="AGH189" s="371"/>
      <c r="AGI189" s="371"/>
      <c r="AGJ189" s="372"/>
      <c r="AGK189" s="373"/>
      <c r="AGL189" s="373"/>
      <c r="AGM189" s="373"/>
      <c r="AGN189" s="374"/>
      <c r="AGO189" s="374"/>
      <c r="AGP189" s="374"/>
      <c r="AGQ189" s="373"/>
      <c r="AGR189" s="374"/>
      <c r="AGS189" s="374"/>
      <c r="AGT189" s="374"/>
      <c r="AGU189" s="374"/>
      <c r="AGV189" s="373"/>
      <c r="AGW189" s="371"/>
      <c r="AGX189" s="371"/>
      <c r="AGY189" s="371"/>
      <c r="AGZ189" s="372"/>
      <c r="AHA189" s="373"/>
      <c r="AHB189" s="373"/>
      <c r="AHC189" s="373"/>
      <c r="AHD189" s="374"/>
      <c r="AHE189" s="374"/>
      <c r="AHF189" s="374"/>
      <c r="AHG189" s="373"/>
      <c r="AHH189" s="374"/>
      <c r="AHI189" s="374"/>
      <c r="AHJ189" s="374"/>
      <c r="AHK189" s="374"/>
      <c r="AHL189" s="373"/>
      <c r="AHM189" s="371"/>
      <c r="AHN189" s="371"/>
      <c r="AHO189" s="371"/>
      <c r="AHP189" s="372"/>
      <c r="AHQ189" s="373"/>
      <c r="AHR189" s="373"/>
      <c r="AHS189" s="373"/>
      <c r="AHT189" s="374"/>
      <c r="AHU189" s="374"/>
      <c r="AHV189" s="374"/>
      <c r="AHW189" s="373"/>
      <c r="AHX189" s="374"/>
      <c r="AHY189" s="374"/>
      <c r="AHZ189" s="374"/>
      <c r="AIA189" s="374"/>
      <c r="AIB189" s="373"/>
      <c r="AIC189" s="371"/>
      <c r="AID189" s="371"/>
      <c r="AIE189" s="371"/>
      <c r="AIF189" s="372"/>
      <c r="AIG189" s="373"/>
      <c r="AIH189" s="373"/>
      <c r="AII189" s="373"/>
      <c r="AIJ189" s="374"/>
      <c r="AIK189" s="374"/>
      <c r="AIL189" s="374"/>
      <c r="AIM189" s="373"/>
      <c r="AIN189" s="374"/>
      <c r="AIO189" s="374"/>
      <c r="AIP189" s="374"/>
      <c r="AIQ189" s="374"/>
      <c r="AIR189" s="373"/>
      <c r="AIS189" s="371"/>
      <c r="AIT189" s="371"/>
      <c r="AIU189" s="371"/>
      <c r="AIV189" s="372"/>
      <c r="AIW189" s="373"/>
      <c r="AIX189" s="373"/>
      <c r="AIY189" s="373"/>
      <c r="AIZ189" s="374"/>
      <c r="AJA189" s="374"/>
      <c r="AJB189" s="374"/>
      <c r="AJC189" s="373"/>
      <c r="AJD189" s="374"/>
      <c r="AJE189" s="374"/>
      <c r="AJF189" s="374"/>
      <c r="AJG189" s="374"/>
      <c r="AJH189" s="373"/>
      <c r="AJI189" s="371"/>
      <c r="AJJ189" s="371"/>
      <c r="AJK189" s="371"/>
      <c r="AJL189" s="372"/>
      <c r="AJM189" s="373"/>
      <c r="AJN189" s="373"/>
      <c r="AJO189" s="373"/>
      <c r="AJP189" s="374"/>
      <c r="AJQ189" s="374"/>
      <c r="AJR189" s="374"/>
      <c r="AJS189" s="373"/>
      <c r="AJT189" s="374"/>
      <c r="AJU189" s="374"/>
      <c r="AJV189" s="374"/>
      <c r="AJW189" s="374"/>
      <c r="AJX189" s="373"/>
      <c r="AJY189" s="371"/>
      <c r="AJZ189" s="371"/>
      <c r="AKA189" s="371"/>
      <c r="AKB189" s="372"/>
      <c r="AKC189" s="373"/>
      <c r="AKD189" s="373"/>
      <c r="AKE189" s="373"/>
      <c r="AKF189" s="374"/>
      <c r="AKG189" s="374"/>
      <c r="AKH189" s="374"/>
      <c r="AKI189" s="373"/>
      <c r="AKJ189" s="374"/>
      <c r="AKK189" s="374"/>
      <c r="AKL189" s="374"/>
      <c r="AKM189" s="374"/>
      <c r="AKN189" s="373"/>
      <c r="AKO189" s="371"/>
      <c r="AKP189" s="371"/>
      <c r="AKQ189" s="371"/>
      <c r="AKR189" s="372"/>
      <c r="AKS189" s="373"/>
      <c r="AKT189" s="373"/>
      <c r="AKU189" s="373"/>
      <c r="AKV189" s="374"/>
      <c r="AKW189" s="374"/>
      <c r="AKX189" s="374"/>
      <c r="AKY189" s="373"/>
      <c r="AKZ189" s="374"/>
      <c r="ALA189" s="374"/>
      <c r="ALB189" s="374"/>
      <c r="ALC189" s="374"/>
      <c r="ALD189" s="373"/>
      <c r="ALE189" s="371"/>
      <c r="ALF189" s="371"/>
      <c r="ALG189" s="371"/>
      <c r="ALH189" s="372"/>
      <c r="ALI189" s="373"/>
      <c r="ALJ189" s="373"/>
      <c r="ALK189" s="373"/>
      <c r="ALL189" s="374"/>
      <c r="ALM189" s="374"/>
      <c r="ALN189" s="374"/>
      <c r="ALO189" s="373"/>
      <c r="ALP189" s="374"/>
      <c r="ALQ189" s="374"/>
      <c r="ALR189" s="374"/>
      <c r="ALS189" s="374"/>
      <c r="ALT189" s="373"/>
      <c r="ALU189" s="371"/>
      <c r="ALV189" s="371"/>
      <c r="ALW189" s="371"/>
      <c r="ALX189" s="372"/>
      <c r="ALY189" s="373"/>
      <c r="ALZ189" s="373"/>
      <c r="AMA189" s="373"/>
      <c r="AMB189" s="374"/>
      <c r="AMC189" s="374"/>
      <c r="AMD189" s="374"/>
      <c r="AME189" s="373"/>
      <c r="AMF189" s="374"/>
      <c r="AMG189" s="374"/>
      <c r="AMH189" s="374"/>
      <c r="AMI189" s="374"/>
      <c r="AMJ189" s="373"/>
      <c r="AMK189" s="371"/>
      <c r="AML189" s="371"/>
      <c r="AMM189" s="371"/>
      <c r="AMN189" s="372"/>
      <c r="AMO189" s="373"/>
      <c r="AMP189" s="373"/>
      <c r="AMQ189" s="373"/>
      <c r="AMR189" s="374"/>
      <c r="AMS189" s="374"/>
      <c r="AMT189" s="374"/>
      <c r="AMU189" s="373"/>
      <c r="AMV189" s="374"/>
      <c r="AMW189" s="374"/>
      <c r="AMX189" s="374"/>
      <c r="AMY189" s="374"/>
      <c r="AMZ189" s="373"/>
      <c r="ANA189" s="371"/>
      <c r="ANB189" s="371"/>
      <c r="ANC189" s="371"/>
      <c r="AND189" s="372"/>
      <c r="ANE189" s="373"/>
      <c r="ANF189" s="373"/>
      <c r="ANG189" s="373"/>
      <c r="ANH189" s="374"/>
      <c r="ANI189" s="374"/>
      <c r="ANJ189" s="374"/>
      <c r="ANK189" s="373"/>
      <c r="ANL189" s="374"/>
      <c r="ANM189" s="374"/>
      <c r="ANN189" s="374"/>
      <c r="ANO189" s="374"/>
      <c r="ANP189" s="373"/>
      <c r="ANQ189" s="371"/>
      <c r="ANR189" s="371"/>
      <c r="ANS189" s="371"/>
      <c r="ANT189" s="372"/>
      <c r="ANU189" s="373"/>
      <c r="ANV189" s="373"/>
      <c r="ANW189" s="373"/>
      <c r="ANX189" s="374"/>
      <c r="ANY189" s="374"/>
      <c r="ANZ189" s="374"/>
      <c r="AOA189" s="373"/>
      <c r="AOB189" s="374"/>
      <c r="AOC189" s="374"/>
      <c r="AOD189" s="374"/>
      <c r="AOE189" s="374"/>
      <c r="AOF189" s="373"/>
      <c r="AOG189" s="371"/>
      <c r="AOH189" s="371"/>
      <c r="AOI189" s="371"/>
      <c r="AOJ189" s="372"/>
      <c r="AOK189" s="373"/>
      <c r="AOL189" s="373"/>
      <c r="AOM189" s="373"/>
      <c r="AON189" s="374"/>
      <c r="AOO189" s="374"/>
      <c r="AOP189" s="374"/>
      <c r="AOQ189" s="373"/>
      <c r="AOR189" s="374"/>
      <c r="AOS189" s="374"/>
      <c r="AOT189" s="374"/>
      <c r="AOU189" s="374"/>
      <c r="AOV189" s="373"/>
      <c r="AOW189" s="371"/>
      <c r="AOX189" s="371"/>
      <c r="AOY189" s="371"/>
      <c r="AOZ189" s="372"/>
      <c r="APA189" s="373"/>
      <c r="APB189" s="373"/>
      <c r="APC189" s="373"/>
      <c r="APD189" s="374"/>
      <c r="APE189" s="374"/>
      <c r="APF189" s="374"/>
      <c r="APG189" s="373"/>
      <c r="APH189" s="374"/>
      <c r="API189" s="374"/>
      <c r="APJ189" s="374"/>
      <c r="APK189" s="374"/>
      <c r="APL189" s="373"/>
      <c r="APM189" s="371"/>
      <c r="APN189" s="371"/>
      <c r="APO189" s="371"/>
      <c r="APP189" s="372"/>
      <c r="APQ189" s="373"/>
      <c r="APR189" s="373"/>
      <c r="APS189" s="373"/>
      <c r="APT189" s="374"/>
      <c r="APU189" s="374"/>
      <c r="APV189" s="374"/>
      <c r="APW189" s="373"/>
      <c r="APX189" s="374"/>
      <c r="APY189" s="374"/>
      <c r="APZ189" s="374"/>
      <c r="AQA189" s="374"/>
      <c r="AQB189" s="373"/>
      <c r="AQC189" s="371"/>
      <c r="AQD189" s="371"/>
      <c r="AQE189" s="371"/>
      <c r="AQF189" s="372"/>
      <c r="AQG189" s="373"/>
      <c r="AQH189" s="373"/>
      <c r="AQI189" s="373"/>
      <c r="AQJ189" s="374"/>
      <c r="AQK189" s="374"/>
      <c r="AQL189" s="374"/>
      <c r="AQM189" s="373"/>
      <c r="AQN189" s="374"/>
      <c r="AQO189" s="374"/>
      <c r="AQP189" s="374"/>
      <c r="AQQ189" s="374"/>
      <c r="AQR189" s="373"/>
      <c r="AQS189" s="371"/>
      <c r="AQT189" s="371"/>
      <c r="AQU189" s="371"/>
      <c r="AQV189" s="372"/>
      <c r="AQW189" s="373"/>
      <c r="AQX189" s="373"/>
      <c r="AQY189" s="373"/>
      <c r="AQZ189" s="374"/>
      <c r="ARA189" s="374"/>
      <c r="ARB189" s="374"/>
      <c r="ARC189" s="373"/>
      <c r="ARD189" s="374"/>
      <c r="ARE189" s="374"/>
      <c r="ARF189" s="374"/>
      <c r="ARG189" s="374"/>
      <c r="ARH189" s="373"/>
      <c r="ARI189" s="371"/>
      <c r="ARJ189" s="371"/>
      <c r="ARK189" s="371"/>
      <c r="ARL189" s="372"/>
      <c r="ARM189" s="373"/>
      <c r="ARN189" s="373"/>
      <c r="ARO189" s="373"/>
      <c r="ARP189" s="374"/>
      <c r="ARQ189" s="374"/>
      <c r="ARR189" s="374"/>
      <c r="ARS189" s="373"/>
      <c r="ART189" s="374"/>
      <c r="ARU189" s="374"/>
      <c r="ARV189" s="374"/>
      <c r="ARW189" s="374"/>
      <c r="ARX189" s="373"/>
      <c r="ARY189" s="371"/>
      <c r="ARZ189" s="371"/>
      <c r="ASA189" s="371"/>
      <c r="ASB189" s="372"/>
      <c r="ASC189" s="373"/>
      <c r="ASD189" s="373"/>
      <c r="ASE189" s="373"/>
      <c r="ASF189" s="374"/>
      <c r="ASG189" s="374"/>
      <c r="ASH189" s="374"/>
      <c r="ASI189" s="373"/>
      <c r="ASJ189" s="374"/>
      <c r="ASK189" s="374"/>
      <c r="ASL189" s="374"/>
      <c r="ASM189" s="374"/>
      <c r="ASN189" s="373"/>
      <c r="ASO189" s="371"/>
      <c r="ASP189" s="371"/>
      <c r="ASQ189" s="371"/>
      <c r="ASR189" s="372"/>
      <c r="ASS189" s="373"/>
      <c r="AST189" s="373"/>
      <c r="ASU189" s="373"/>
      <c r="ASV189" s="374"/>
      <c r="ASW189" s="374"/>
      <c r="ASX189" s="374"/>
      <c r="ASY189" s="373"/>
      <c r="ASZ189" s="374"/>
      <c r="ATA189" s="374"/>
      <c r="ATB189" s="374"/>
      <c r="ATC189" s="374"/>
      <c r="ATD189" s="373"/>
      <c r="ATE189" s="371"/>
      <c r="ATF189" s="371"/>
      <c r="ATG189" s="371"/>
      <c r="ATH189" s="372"/>
      <c r="ATI189" s="373"/>
      <c r="ATJ189" s="373"/>
      <c r="ATK189" s="373"/>
      <c r="ATL189" s="374"/>
      <c r="ATM189" s="374"/>
      <c r="ATN189" s="374"/>
      <c r="ATO189" s="373"/>
      <c r="ATP189" s="374"/>
      <c r="ATQ189" s="374"/>
      <c r="ATR189" s="374"/>
      <c r="ATS189" s="374"/>
      <c r="ATT189" s="373"/>
      <c r="ATU189" s="371"/>
      <c r="ATV189" s="371"/>
      <c r="ATW189" s="371"/>
      <c r="ATX189" s="372"/>
      <c r="ATY189" s="373"/>
      <c r="ATZ189" s="373"/>
      <c r="AUA189" s="373"/>
      <c r="AUB189" s="374"/>
      <c r="AUC189" s="374"/>
      <c r="AUD189" s="374"/>
      <c r="AUE189" s="373"/>
      <c r="AUF189" s="374"/>
      <c r="AUG189" s="374"/>
      <c r="AUH189" s="374"/>
      <c r="AUI189" s="374"/>
      <c r="AUJ189" s="373"/>
      <c r="AUK189" s="371"/>
      <c r="AUL189" s="371"/>
      <c r="AUM189" s="371"/>
      <c r="AUN189" s="372"/>
      <c r="AUO189" s="373"/>
      <c r="AUP189" s="373"/>
      <c r="AUQ189" s="373"/>
      <c r="AUR189" s="374"/>
      <c r="AUS189" s="374"/>
      <c r="AUT189" s="374"/>
      <c r="AUU189" s="373"/>
      <c r="AUV189" s="374"/>
      <c r="AUW189" s="374"/>
      <c r="AUX189" s="374"/>
      <c r="AUY189" s="374"/>
      <c r="AUZ189" s="373"/>
      <c r="AVA189" s="371"/>
      <c r="AVB189" s="371"/>
      <c r="AVC189" s="371"/>
      <c r="AVD189" s="372"/>
      <c r="AVE189" s="373"/>
      <c r="AVF189" s="373"/>
      <c r="AVG189" s="373"/>
      <c r="AVH189" s="374"/>
      <c r="AVI189" s="374"/>
      <c r="AVJ189" s="374"/>
      <c r="AVK189" s="373"/>
      <c r="AVL189" s="374"/>
      <c r="AVM189" s="374"/>
      <c r="AVN189" s="374"/>
      <c r="AVO189" s="374"/>
      <c r="AVP189" s="373"/>
      <c r="AVQ189" s="371"/>
      <c r="AVR189" s="371"/>
      <c r="AVS189" s="371"/>
      <c r="AVT189" s="372"/>
      <c r="AVU189" s="373"/>
      <c r="AVV189" s="373"/>
      <c r="AVW189" s="373"/>
      <c r="AVX189" s="374"/>
      <c r="AVY189" s="374"/>
      <c r="AVZ189" s="374"/>
      <c r="AWA189" s="373"/>
      <c r="AWB189" s="374"/>
      <c r="AWC189" s="374"/>
      <c r="AWD189" s="374"/>
      <c r="AWE189" s="374"/>
      <c r="AWF189" s="373"/>
      <c r="AWG189" s="371"/>
      <c r="AWH189" s="371"/>
      <c r="AWI189" s="371"/>
      <c r="AWJ189" s="372"/>
      <c r="AWK189" s="373"/>
      <c r="AWL189" s="373"/>
      <c r="AWM189" s="373"/>
      <c r="AWN189" s="374"/>
      <c r="AWO189" s="374"/>
      <c r="AWP189" s="374"/>
      <c r="AWQ189" s="373"/>
      <c r="AWR189" s="374"/>
      <c r="AWS189" s="374"/>
      <c r="AWT189" s="374"/>
      <c r="AWU189" s="374"/>
      <c r="AWV189" s="373"/>
      <c r="AWW189" s="371"/>
      <c r="AWX189" s="371"/>
      <c r="AWY189" s="371"/>
      <c r="AWZ189" s="372"/>
      <c r="AXA189" s="373"/>
      <c r="AXB189" s="373"/>
      <c r="AXC189" s="373"/>
      <c r="AXD189" s="374"/>
      <c r="AXE189" s="374"/>
      <c r="AXF189" s="374"/>
      <c r="AXG189" s="373"/>
      <c r="AXH189" s="374"/>
      <c r="AXI189" s="374"/>
      <c r="AXJ189" s="374"/>
      <c r="AXK189" s="374"/>
      <c r="AXL189" s="373"/>
      <c r="AXM189" s="371"/>
      <c r="AXN189" s="371"/>
      <c r="AXO189" s="371"/>
      <c r="AXP189" s="372"/>
      <c r="AXQ189" s="373"/>
      <c r="AXR189" s="373"/>
      <c r="AXS189" s="373"/>
      <c r="AXT189" s="374"/>
      <c r="AXU189" s="374"/>
      <c r="AXV189" s="374"/>
      <c r="AXW189" s="373"/>
      <c r="AXX189" s="374"/>
      <c r="AXY189" s="374"/>
      <c r="AXZ189" s="374"/>
      <c r="AYA189" s="374"/>
      <c r="AYB189" s="373"/>
      <c r="AYC189" s="371"/>
      <c r="AYD189" s="371"/>
      <c r="AYE189" s="371"/>
      <c r="AYF189" s="372"/>
      <c r="AYG189" s="373"/>
      <c r="AYH189" s="373"/>
      <c r="AYI189" s="373"/>
      <c r="AYJ189" s="374"/>
      <c r="AYK189" s="374"/>
      <c r="AYL189" s="374"/>
      <c r="AYM189" s="373"/>
      <c r="AYN189" s="374"/>
      <c r="AYO189" s="374"/>
      <c r="AYP189" s="374"/>
      <c r="AYQ189" s="374"/>
      <c r="AYR189" s="373"/>
      <c r="AYS189" s="371"/>
      <c r="AYT189" s="371"/>
      <c r="AYU189" s="371"/>
      <c r="AYV189" s="372"/>
      <c r="AYW189" s="373"/>
      <c r="AYX189" s="373"/>
      <c r="AYY189" s="373"/>
      <c r="AYZ189" s="374"/>
      <c r="AZA189" s="374"/>
      <c r="AZB189" s="374"/>
      <c r="AZC189" s="373"/>
      <c r="AZD189" s="374"/>
      <c r="AZE189" s="374"/>
      <c r="AZF189" s="374"/>
      <c r="AZG189" s="374"/>
      <c r="AZH189" s="373"/>
      <c r="AZI189" s="371"/>
      <c r="AZJ189" s="371"/>
      <c r="AZK189" s="371"/>
      <c r="AZL189" s="372"/>
      <c r="AZM189" s="373"/>
      <c r="AZN189" s="373"/>
      <c r="AZO189" s="373"/>
      <c r="AZP189" s="374"/>
      <c r="AZQ189" s="374"/>
      <c r="AZR189" s="374"/>
      <c r="AZS189" s="373"/>
      <c r="AZT189" s="374"/>
      <c r="AZU189" s="374"/>
      <c r="AZV189" s="374"/>
      <c r="AZW189" s="374"/>
      <c r="AZX189" s="373"/>
      <c r="AZY189" s="371"/>
      <c r="AZZ189" s="371"/>
      <c r="BAA189" s="371"/>
      <c r="BAB189" s="372"/>
      <c r="BAC189" s="373"/>
      <c r="BAD189" s="373"/>
      <c r="BAE189" s="373"/>
      <c r="BAF189" s="374"/>
      <c r="BAG189" s="374"/>
      <c r="BAH189" s="374"/>
      <c r="BAI189" s="373"/>
      <c r="BAJ189" s="374"/>
      <c r="BAK189" s="374"/>
      <c r="BAL189" s="374"/>
      <c r="BAM189" s="374"/>
      <c r="BAN189" s="373"/>
      <c r="BAO189" s="371"/>
      <c r="BAP189" s="371"/>
      <c r="BAQ189" s="371"/>
      <c r="BAR189" s="372"/>
      <c r="BAS189" s="373"/>
      <c r="BAT189" s="373"/>
      <c r="BAU189" s="373"/>
      <c r="BAV189" s="374"/>
      <c r="BAW189" s="374"/>
      <c r="BAX189" s="374"/>
      <c r="BAY189" s="373"/>
      <c r="BAZ189" s="374"/>
      <c r="BBA189" s="374"/>
      <c r="BBB189" s="374"/>
      <c r="BBC189" s="374"/>
      <c r="BBD189" s="373"/>
      <c r="BBE189" s="371"/>
      <c r="BBF189" s="371"/>
      <c r="BBG189" s="371"/>
      <c r="BBH189" s="372"/>
      <c r="BBI189" s="373"/>
      <c r="BBJ189" s="373"/>
      <c r="BBK189" s="373"/>
      <c r="BBL189" s="374"/>
      <c r="BBM189" s="374"/>
      <c r="BBN189" s="374"/>
      <c r="BBO189" s="373"/>
      <c r="BBP189" s="374"/>
      <c r="BBQ189" s="374"/>
      <c r="BBR189" s="374"/>
      <c r="BBS189" s="374"/>
      <c r="BBT189" s="373"/>
      <c r="BBU189" s="371"/>
      <c r="BBV189" s="371"/>
      <c r="BBW189" s="371"/>
      <c r="BBX189" s="372"/>
      <c r="BBY189" s="373"/>
      <c r="BBZ189" s="373"/>
      <c r="BCA189" s="373"/>
      <c r="BCB189" s="374"/>
      <c r="BCC189" s="374"/>
      <c r="BCD189" s="374"/>
      <c r="BCE189" s="373"/>
      <c r="BCF189" s="374"/>
      <c r="BCG189" s="374"/>
      <c r="BCH189" s="374"/>
      <c r="BCI189" s="374"/>
      <c r="BCJ189" s="373"/>
      <c r="BCK189" s="371"/>
      <c r="BCL189" s="371"/>
      <c r="BCM189" s="371"/>
      <c r="BCN189" s="372"/>
      <c r="BCO189" s="373"/>
      <c r="BCP189" s="373"/>
      <c r="BCQ189" s="373"/>
      <c r="BCR189" s="374"/>
      <c r="BCS189" s="374"/>
      <c r="BCT189" s="374"/>
      <c r="BCU189" s="373"/>
      <c r="BCV189" s="374"/>
      <c r="BCW189" s="374"/>
      <c r="BCX189" s="374"/>
      <c r="BCY189" s="374"/>
      <c r="BCZ189" s="373"/>
      <c r="BDA189" s="371"/>
      <c r="BDB189" s="371"/>
      <c r="BDC189" s="371"/>
      <c r="BDD189" s="372"/>
      <c r="BDE189" s="373"/>
      <c r="BDF189" s="373"/>
      <c r="BDG189" s="373"/>
      <c r="BDH189" s="374"/>
      <c r="BDI189" s="374"/>
      <c r="BDJ189" s="374"/>
      <c r="BDK189" s="373"/>
      <c r="BDL189" s="374"/>
      <c r="BDM189" s="374"/>
      <c r="BDN189" s="374"/>
      <c r="BDO189" s="374"/>
      <c r="BDP189" s="373"/>
      <c r="BDQ189" s="371"/>
      <c r="BDR189" s="371"/>
      <c r="BDS189" s="371"/>
      <c r="BDT189" s="372"/>
      <c r="BDU189" s="373"/>
      <c r="BDV189" s="373"/>
      <c r="BDW189" s="373"/>
      <c r="BDX189" s="374"/>
      <c r="BDY189" s="374"/>
      <c r="BDZ189" s="374"/>
      <c r="BEA189" s="373"/>
      <c r="BEB189" s="374"/>
      <c r="BEC189" s="374"/>
      <c r="BED189" s="374"/>
      <c r="BEE189" s="374"/>
      <c r="BEF189" s="373"/>
      <c r="BEG189" s="371"/>
      <c r="BEH189" s="371"/>
      <c r="BEI189" s="371"/>
      <c r="BEJ189" s="372"/>
      <c r="BEK189" s="373"/>
      <c r="BEL189" s="373"/>
      <c r="BEM189" s="373"/>
      <c r="BEN189" s="374"/>
      <c r="BEO189" s="374"/>
      <c r="BEP189" s="374"/>
      <c r="BEQ189" s="373"/>
      <c r="BER189" s="374"/>
      <c r="BES189" s="374"/>
      <c r="BET189" s="374"/>
      <c r="BEU189" s="374"/>
      <c r="BEV189" s="373"/>
      <c r="BEW189" s="371"/>
      <c r="BEX189" s="371"/>
      <c r="BEY189" s="371"/>
      <c r="BEZ189" s="372"/>
      <c r="BFA189" s="373"/>
      <c r="BFB189" s="373"/>
      <c r="BFC189" s="373"/>
      <c r="BFD189" s="374"/>
      <c r="BFE189" s="374"/>
      <c r="BFF189" s="374"/>
      <c r="BFG189" s="373"/>
      <c r="BFH189" s="374"/>
      <c r="BFI189" s="374"/>
      <c r="BFJ189" s="374"/>
      <c r="BFK189" s="374"/>
      <c r="BFL189" s="373"/>
      <c r="BFM189" s="371"/>
      <c r="BFN189" s="371"/>
      <c r="BFO189" s="371"/>
      <c r="BFP189" s="372"/>
      <c r="BFQ189" s="373"/>
      <c r="BFR189" s="373"/>
      <c r="BFS189" s="373"/>
      <c r="BFT189" s="374"/>
      <c r="BFU189" s="374"/>
      <c r="BFV189" s="374"/>
      <c r="BFW189" s="373"/>
      <c r="BFX189" s="374"/>
      <c r="BFY189" s="374"/>
      <c r="BFZ189" s="374"/>
      <c r="BGA189" s="374"/>
      <c r="BGB189" s="373"/>
      <c r="BGC189" s="371"/>
      <c r="BGD189" s="371"/>
      <c r="BGE189" s="371"/>
      <c r="BGF189" s="372"/>
      <c r="BGG189" s="373"/>
      <c r="BGH189" s="373"/>
      <c r="BGI189" s="373"/>
      <c r="BGJ189" s="374"/>
      <c r="BGK189" s="374"/>
      <c r="BGL189" s="374"/>
      <c r="BGM189" s="373"/>
      <c r="BGN189" s="374"/>
      <c r="BGO189" s="374"/>
      <c r="BGP189" s="374"/>
      <c r="BGQ189" s="374"/>
      <c r="BGR189" s="373"/>
      <c r="BGS189" s="371"/>
      <c r="BGT189" s="371"/>
      <c r="BGU189" s="371"/>
      <c r="BGV189" s="372"/>
      <c r="BGW189" s="373"/>
      <c r="BGX189" s="373"/>
      <c r="BGY189" s="373"/>
      <c r="BGZ189" s="374"/>
      <c r="BHA189" s="374"/>
      <c r="BHB189" s="374"/>
      <c r="BHC189" s="373"/>
      <c r="BHD189" s="374"/>
      <c r="BHE189" s="374"/>
      <c r="BHF189" s="374"/>
      <c r="BHG189" s="374"/>
      <c r="BHH189" s="373"/>
      <c r="BHI189" s="371"/>
      <c r="BHJ189" s="371"/>
      <c r="BHK189" s="371"/>
      <c r="BHL189" s="372"/>
      <c r="BHM189" s="373"/>
      <c r="BHN189" s="373"/>
      <c r="BHO189" s="373"/>
      <c r="BHP189" s="374"/>
      <c r="BHQ189" s="374"/>
      <c r="BHR189" s="374"/>
      <c r="BHS189" s="373"/>
      <c r="BHT189" s="374"/>
      <c r="BHU189" s="374"/>
      <c r="BHV189" s="374"/>
      <c r="BHW189" s="374"/>
      <c r="BHX189" s="373"/>
      <c r="BHY189" s="371"/>
      <c r="BHZ189" s="371"/>
      <c r="BIA189" s="371"/>
      <c r="BIB189" s="372"/>
      <c r="BIC189" s="373"/>
      <c r="BID189" s="373"/>
      <c r="BIE189" s="373"/>
      <c r="BIF189" s="374"/>
      <c r="BIG189" s="374"/>
      <c r="BIH189" s="374"/>
      <c r="BII189" s="373"/>
      <c r="BIJ189" s="374"/>
      <c r="BIK189" s="374"/>
      <c r="BIL189" s="374"/>
      <c r="BIM189" s="374"/>
      <c r="BIN189" s="373"/>
      <c r="BIO189" s="371"/>
      <c r="BIP189" s="371"/>
      <c r="BIQ189" s="371"/>
      <c r="BIR189" s="372"/>
      <c r="BIS189" s="373"/>
      <c r="BIT189" s="373"/>
      <c r="BIU189" s="373"/>
      <c r="BIV189" s="374"/>
      <c r="BIW189" s="374"/>
      <c r="BIX189" s="374"/>
      <c r="BIY189" s="373"/>
      <c r="BIZ189" s="374"/>
      <c r="BJA189" s="374"/>
      <c r="BJB189" s="374"/>
      <c r="BJC189" s="374"/>
      <c r="BJD189" s="373"/>
      <c r="BJE189" s="371"/>
      <c r="BJF189" s="371"/>
      <c r="BJG189" s="371"/>
      <c r="BJH189" s="372"/>
      <c r="BJI189" s="373"/>
      <c r="BJJ189" s="373"/>
      <c r="BJK189" s="373"/>
      <c r="BJL189" s="374"/>
      <c r="BJM189" s="374"/>
      <c r="BJN189" s="374"/>
      <c r="BJO189" s="373"/>
      <c r="BJP189" s="374"/>
      <c r="BJQ189" s="374"/>
      <c r="BJR189" s="374"/>
      <c r="BJS189" s="374"/>
      <c r="BJT189" s="373"/>
      <c r="BJU189" s="371"/>
      <c r="BJV189" s="371"/>
      <c r="BJW189" s="371"/>
      <c r="BJX189" s="372"/>
      <c r="BJY189" s="373"/>
      <c r="BJZ189" s="373"/>
      <c r="BKA189" s="373"/>
      <c r="BKB189" s="374"/>
      <c r="BKC189" s="374"/>
      <c r="BKD189" s="374"/>
      <c r="BKE189" s="373"/>
      <c r="BKF189" s="374"/>
      <c r="BKG189" s="374"/>
      <c r="BKH189" s="374"/>
      <c r="BKI189" s="374"/>
      <c r="BKJ189" s="373"/>
      <c r="BKK189" s="371"/>
      <c r="BKL189" s="371"/>
      <c r="BKM189" s="371"/>
      <c r="BKN189" s="372"/>
      <c r="BKO189" s="373"/>
      <c r="BKP189" s="373"/>
      <c r="BKQ189" s="373"/>
      <c r="BKR189" s="374"/>
      <c r="BKS189" s="374"/>
      <c r="BKT189" s="374"/>
      <c r="BKU189" s="373"/>
      <c r="BKV189" s="374"/>
      <c r="BKW189" s="374"/>
      <c r="BKX189" s="374"/>
      <c r="BKY189" s="374"/>
      <c r="BKZ189" s="373"/>
      <c r="BLA189" s="371"/>
      <c r="BLB189" s="371"/>
      <c r="BLC189" s="371"/>
      <c r="BLD189" s="372"/>
      <c r="BLE189" s="373"/>
      <c r="BLF189" s="373"/>
      <c r="BLG189" s="373"/>
      <c r="BLH189" s="374"/>
      <c r="BLI189" s="374"/>
      <c r="BLJ189" s="374"/>
      <c r="BLK189" s="373"/>
      <c r="BLL189" s="374"/>
      <c r="BLM189" s="374"/>
      <c r="BLN189" s="374"/>
      <c r="BLO189" s="374"/>
      <c r="BLP189" s="373"/>
      <c r="BLQ189" s="371"/>
      <c r="BLR189" s="371"/>
      <c r="BLS189" s="371"/>
      <c r="BLT189" s="372"/>
      <c r="BLU189" s="373"/>
      <c r="BLV189" s="373"/>
      <c r="BLW189" s="373"/>
      <c r="BLX189" s="374"/>
      <c r="BLY189" s="374"/>
      <c r="BLZ189" s="374"/>
      <c r="BMA189" s="373"/>
      <c r="BMB189" s="374"/>
      <c r="BMC189" s="374"/>
      <c r="BMD189" s="374"/>
      <c r="BME189" s="374"/>
      <c r="BMF189" s="373"/>
      <c r="BMG189" s="371"/>
      <c r="BMH189" s="371"/>
      <c r="BMI189" s="371"/>
      <c r="BMJ189" s="372"/>
      <c r="BMK189" s="373"/>
      <c r="BML189" s="373"/>
      <c r="BMM189" s="373"/>
      <c r="BMN189" s="374"/>
      <c r="BMO189" s="374"/>
      <c r="BMP189" s="374"/>
      <c r="BMQ189" s="373"/>
      <c r="BMR189" s="374"/>
      <c r="BMS189" s="374"/>
      <c r="BMT189" s="374"/>
      <c r="BMU189" s="374"/>
      <c r="BMV189" s="373"/>
      <c r="BMW189" s="371"/>
      <c r="BMX189" s="371"/>
      <c r="BMY189" s="371"/>
      <c r="BMZ189" s="372"/>
      <c r="BNA189" s="373"/>
      <c r="BNB189" s="373"/>
      <c r="BNC189" s="373"/>
      <c r="BND189" s="374"/>
      <c r="BNE189" s="374"/>
      <c r="BNF189" s="374"/>
      <c r="BNG189" s="373"/>
      <c r="BNH189" s="374"/>
      <c r="BNI189" s="374"/>
      <c r="BNJ189" s="374"/>
      <c r="BNK189" s="374"/>
      <c r="BNL189" s="373"/>
      <c r="BNM189" s="371"/>
      <c r="BNN189" s="371"/>
      <c r="BNO189" s="371"/>
      <c r="BNP189" s="372"/>
      <c r="BNQ189" s="373"/>
      <c r="BNR189" s="373"/>
      <c r="BNS189" s="373"/>
      <c r="BNT189" s="374"/>
      <c r="BNU189" s="374"/>
      <c r="BNV189" s="374"/>
      <c r="BNW189" s="373"/>
      <c r="BNX189" s="374"/>
      <c r="BNY189" s="374"/>
      <c r="BNZ189" s="374"/>
      <c r="BOA189" s="374"/>
      <c r="BOB189" s="373"/>
      <c r="BOC189" s="371"/>
      <c r="BOD189" s="371"/>
      <c r="BOE189" s="371"/>
      <c r="BOF189" s="372"/>
      <c r="BOG189" s="373"/>
      <c r="BOH189" s="373"/>
      <c r="BOI189" s="373"/>
      <c r="BOJ189" s="374"/>
      <c r="BOK189" s="374"/>
      <c r="BOL189" s="374"/>
      <c r="BOM189" s="373"/>
      <c r="BON189" s="374"/>
      <c r="BOO189" s="374"/>
      <c r="BOP189" s="374"/>
      <c r="BOQ189" s="374"/>
      <c r="BOR189" s="373"/>
      <c r="BOS189" s="371"/>
      <c r="BOT189" s="371"/>
      <c r="BOU189" s="371"/>
      <c r="BOV189" s="372"/>
      <c r="BOW189" s="373"/>
      <c r="BOX189" s="373"/>
      <c r="BOY189" s="373"/>
      <c r="BOZ189" s="374"/>
      <c r="BPA189" s="374"/>
      <c r="BPB189" s="374"/>
      <c r="BPC189" s="373"/>
      <c r="BPD189" s="374"/>
      <c r="BPE189" s="374"/>
      <c r="BPF189" s="374"/>
      <c r="BPG189" s="374"/>
      <c r="BPH189" s="373"/>
      <c r="BPI189" s="371"/>
      <c r="BPJ189" s="371"/>
      <c r="BPK189" s="371"/>
      <c r="BPL189" s="372"/>
      <c r="BPM189" s="373"/>
      <c r="BPN189" s="373"/>
      <c r="BPO189" s="373"/>
      <c r="BPP189" s="374"/>
      <c r="BPQ189" s="374"/>
      <c r="BPR189" s="374"/>
      <c r="BPS189" s="373"/>
      <c r="BPT189" s="374"/>
      <c r="BPU189" s="374"/>
      <c r="BPV189" s="374"/>
      <c r="BPW189" s="374"/>
      <c r="BPX189" s="373"/>
      <c r="BPY189" s="371"/>
      <c r="BPZ189" s="371"/>
      <c r="BQA189" s="371"/>
      <c r="BQB189" s="372"/>
      <c r="BQC189" s="373"/>
      <c r="BQD189" s="373"/>
      <c r="BQE189" s="373"/>
      <c r="BQF189" s="374"/>
      <c r="BQG189" s="374"/>
      <c r="BQH189" s="374"/>
      <c r="BQI189" s="373"/>
      <c r="BQJ189" s="374"/>
      <c r="BQK189" s="374"/>
      <c r="BQL189" s="374"/>
      <c r="BQM189" s="374"/>
      <c r="BQN189" s="373"/>
      <c r="BQO189" s="371"/>
      <c r="BQP189" s="371"/>
      <c r="BQQ189" s="371"/>
      <c r="BQR189" s="372"/>
      <c r="BQS189" s="373"/>
      <c r="BQT189" s="373"/>
      <c r="BQU189" s="373"/>
      <c r="BQV189" s="374"/>
      <c r="BQW189" s="374"/>
      <c r="BQX189" s="374"/>
      <c r="BQY189" s="373"/>
      <c r="BQZ189" s="374"/>
      <c r="BRA189" s="374"/>
      <c r="BRB189" s="374"/>
      <c r="BRC189" s="374"/>
      <c r="BRD189" s="373"/>
      <c r="BRE189" s="371"/>
      <c r="BRF189" s="371"/>
      <c r="BRG189" s="371"/>
      <c r="BRH189" s="372"/>
      <c r="BRI189" s="373"/>
      <c r="BRJ189" s="373"/>
      <c r="BRK189" s="373"/>
      <c r="BRL189" s="374"/>
      <c r="BRM189" s="374"/>
      <c r="BRN189" s="374"/>
      <c r="BRO189" s="373"/>
      <c r="BRP189" s="374"/>
      <c r="BRQ189" s="374"/>
      <c r="BRR189" s="374"/>
      <c r="BRS189" s="374"/>
      <c r="BRT189" s="373"/>
      <c r="BRU189" s="371"/>
      <c r="BRV189" s="371"/>
      <c r="BRW189" s="371"/>
      <c r="BRX189" s="372"/>
      <c r="BRY189" s="373"/>
      <c r="BRZ189" s="373"/>
      <c r="BSA189" s="373"/>
      <c r="BSB189" s="374"/>
      <c r="BSC189" s="374"/>
      <c r="BSD189" s="374"/>
      <c r="BSE189" s="373"/>
      <c r="BSF189" s="374"/>
      <c r="BSG189" s="374"/>
      <c r="BSH189" s="374"/>
      <c r="BSI189" s="374"/>
      <c r="BSJ189" s="373"/>
      <c r="BSK189" s="371"/>
      <c r="BSL189" s="371"/>
      <c r="BSM189" s="371"/>
      <c r="BSN189" s="372"/>
      <c r="BSO189" s="373"/>
      <c r="BSP189" s="373"/>
      <c r="BSQ189" s="373"/>
      <c r="BSR189" s="374"/>
      <c r="BSS189" s="374"/>
      <c r="BST189" s="374"/>
      <c r="BSU189" s="373"/>
      <c r="BSV189" s="374"/>
      <c r="BSW189" s="374"/>
      <c r="BSX189" s="374"/>
      <c r="BSY189" s="374"/>
      <c r="BSZ189" s="373"/>
      <c r="BTA189" s="371"/>
      <c r="BTB189" s="371"/>
      <c r="BTC189" s="371"/>
      <c r="BTD189" s="372"/>
      <c r="BTE189" s="373"/>
      <c r="BTF189" s="373"/>
      <c r="BTG189" s="373"/>
      <c r="BTH189" s="374"/>
      <c r="BTI189" s="374"/>
      <c r="BTJ189" s="374"/>
      <c r="BTK189" s="373"/>
      <c r="BTL189" s="374"/>
      <c r="BTM189" s="374"/>
      <c r="BTN189" s="374"/>
      <c r="BTO189" s="374"/>
      <c r="BTP189" s="373"/>
      <c r="BTQ189" s="371"/>
      <c r="BTR189" s="371"/>
      <c r="BTS189" s="371"/>
      <c r="BTT189" s="372"/>
      <c r="BTU189" s="373"/>
      <c r="BTV189" s="373"/>
      <c r="BTW189" s="373"/>
      <c r="BTX189" s="374"/>
      <c r="BTY189" s="374"/>
      <c r="BTZ189" s="374"/>
      <c r="BUA189" s="373"/>
      <c r="BUB189" s="374"/>
      <c r="BUC189" s="374"/>
      <c r="BUD189" s="374"/>
      <c r="BUE189" s="374"/>
      <c r="BUF189" s="373"/>
      <c r="BUG189" s="371"/>
      <c r="BUH189" s="371"/>
      <c r="BUI189" s="371"/>
      <c r="BUJ189" s="372"/>
      <c r="BUK189" s="373"/>
      <c r="BUL189" s="373"/>
      <c r="BUM189" s="373"/>
      <c r="BUN189" s="374"/>
      <c r="BUO189" s="374"/>
      <c r="BUP189" s="374"/>
      <c r="BUQ189" s="373"/>
      <c r="BUR189" s="374"/>
      <c r="BUS189" s="374"/>
      <c r="BUT189" s="374"/>
      <c r="BUU189" s="374"/>
      <c r="BUV189" s="373"/>
      <c r="BUW189" s="371"/>
      <c r="BUX189" s="371"/>
      <c r="BUY189" s="371"/>
      <c r="BUZ189" s="372"/>
      <c r="BVA189" s="373"/>
      <c r="BVB189" s="373"/>
      <c r="BVC189" s="373"/>
      <c r="BVD189" s="374"/>
      <c r="BVE189" s="374"/>
      <c r="BVF189" s="374"/>
      <c r="BVG189" s="373"/>
      <c r="BVH189" s="374"/>
      <c r="BVI189" s="374"/>
      <c r="BVJ189" s="374"/>
      <c r="BVK189" s="374"/>
      <c r="BVL189" s="373"/>
      <c r="BVM189" s="371"/>
      <c r="BVN189" s="371"/>
      <c r="BVO189" s="371"/>
      <c r="BVP189" s="372"/>
      <c r="BVQ189" s="373"/>
      <c r="BVR189" s="373"/>
      <c r="BVS189" s="373"/>
      <c r="BVT189" s="374"/>
      <c r="BVU189" s="374"/>
      <c r="BVV189" s="374"/>
      <c r="BVW189" s="373"/>
      <c r="BVX189" s="374"/>
      <c r="BVY189" s="374"/>
      <c r="BVZ189" s="374"/>
      <c r="BWA189" s="374"/>
      <c r="BWB189" s="373"/>
      <c r="BWC189" s="371"/>
      <c r="BWD189" s="371"/>
      <c r="BWE189" s="371"/>
      <c r="BWF189" s="372"/>
      <c r="BWG189" s="373"/>
      <c r="BWH189" s="373"/>
      <c r="BWI189" s="373"/>
      <c r="BWJ189" s="374"/>
      <c r="BWK189" s="374"/>
      <c r="BWL189" s="374"/>
      <c r="BWM189" s="373"/>
      <c r="BWN189" s="374"/>
      <c r="BWO189" s="374"/>
      <c r="BWP189" s="374"/>
      <c r="BWQ189" s="374"/>
      <c r="BWR189" s="373"/>
      <c r="BWS189" s="371"/>
      <c r="BWT189" s="371"/>
      <c r="BWU189" s="371"/>
      <c r="BWV189" s="372"/>
      <c r="BWW189" s="373"/>
      <c r="BWX189" s="373"/>
      <c r="BWY189" s="373"/>
      <c r="BWZ189" s="374"/>
      <c r="BXA189" s="374"/>
      <c r="BXB189" s="374"/>
      <c r="BXC189" s="373"/>
      <c r="BXD189" s="374"/>
      <c r="BXE189" s="374"/>
      <c r="BXF189" s="374"/>
      <c r="BXG189" s="374"/>
      <c r="BXH189" s="373"/>
      <c r="BXI189" s="371"/>
      <c r="BXJ189" s="371"/>
      <c r="BXK189" s="371"/>
      <c r="BXL189" s="372"/>
      <c r="BXM189" s="373"/>
      <c r="BXN189" s="373"/>
      <c r="BXO189" s="373"/>
      <c r="BXP189" s="374"/>
      <c r="BXQ189" s="374"/>
      <c r="BXR189" s="374"/>
      <c r="BXS189" s="373"/>
      <c r="BXT189" s="374"/>
      <c r="BXU189" s="374"/>
      <c r="BXV189" s="374"/>
      <c r="BXW189" s="374"/>
      <c r="BXX189" s="373"/>
      <c r="BXY189" s="371"/>
      <c r="BXZ189" s="371"/>
      <c r="BYA189" s="371"/>
      <c r="BYB189" s="372"/>
      <c r="BYC189" s="373"/>
      <c r="BYD189" s="373"/>
      <c r="BYE189" s="373"/>
      <c r="BYF189" s="374"/>
      <c r="BYG189" s="374"/>
      <c r="BYH189" s="374"/>
      <c r="BYI189" s="373"/>
      <c r="BYJ189" s="374"/>
      <c r="BYK189" s="374"/>
      <c r="BYL189" s="374"/>
      <c r="BYM189" s="374"/>
      <c r="BYN189" s="373"/>
      <c r="BYO189" s="371"/>
      <c r="BYP189" s="371"/>
      <c r="BYQ189" s="371"/>
      <c r="BYR189" s="372"/>
      <c r="BYS189" s="373"/>
      <c r="BYT189" s="373"/>
      <c r="BYU189" s="373"/>
      <c r="BYV189" s="374"/>
      <c r="BYW189" s="374"/>
      <c r="BYX189" s="374"/>
      <c r="BYY189" s="373"/>
      <c r="BYZ189" s="374"/>
      <c r="BZA189" s="374"/>
      <c r="BZB189" s="374"/>
      <c r="BZC189" s="374"/>
      <c r="BZD189" s="373"/>
      <c r="BZE189" s="371"/>
      <c r="BZF189" s="371"/>
      <c r="BZG189" s="371"/>
      <c r="BZH189" s="372"/>
      <c r="BZI189" s="373"/>
      <c r="BZJ189" s="373"/>
      <c r="BZK189" s="373"/>
      <c r="BZL189" s="374"/>
      <c r="BZM189" s="374"/>
      <c r="BZN189" s="374"/>
      <c r="BZO189" s="373"/>
      <c r="BZP189" s="374"/>
      <c r="BZQ189" s="374"/>
      <c r="BZR189" s="374"/>
      <c r="BZS189" s="374"/>
      <c r="BZT189" s="373"/>
      <c r="BZU189" s="371"/>
      <c r="BZV189" s="371"/>
      <c r="BZW189" s="371"/>
      <c r="BZX189" s="372"/>
      <c r="BZY189" s="373"/>
      <c r="BZZ189" s="373"/>
      <c r="CAA189" s="373"/>
      <c r="CAB189" s="374"/>
      <c r="CAC189" s="374"/>
      <c r="CAD189" s="374"/>
      <c r="CAE189" s="373"/>
      <c r="CAF189" s="374"/>
      <c r="CAG189" s="374"/>
      <c r="CAH189" s="374"/>
      <c r="CAI189" s="374"/>
      <c r="CAJ189" s="373"/>
      <c r="CAK189" s="371"/>
      <c r="CAL189" s="371"/>
      <c r="CAM189" s="371"/>
      <c r="CAN189" s="372"/>
      <c r="CAO189" s="373"/>
      <c r="CAP189" s="373"/>
      <c r="CAQ189" s="373"/>
      <c r="CAR189" s="374"/>
      <c r="CAS189" s="374"/>
      <c r="CAT189" s="374"/>
      <c r="CAU189" s="373"/>
      <c r="CAV189" s="374"/>
      <c r="CAW189" s="374"/>
      <c r="CAX189" s="374"/>
      <c r="CAY189" s="374"/>
      <c r="CAZ189" s="373"/>
      <c r="CBA189" s="371"/>
      <c r="CBB189" s="371"/>
      <c r="CBC189" s="371"/>
      <c r="CBD189" s="372"/>
      <c r="CBE189" s="373"/>
      <c r="CBF189" s="373"/>
      <c r="CBG189" s="373"/>
      <c r="CBH189" s="374"/>
      <c r="CBI189" s="374"/>
      <c r="CBJ189" s="374"/>
      <c r="CBK189" s="373"/>
      <c r="CBL189" s="374"/>
      <c r="CBM189" s="374"/>
      <c r="CBN189" s="374"/>
      <c r="CBO189" s="374"/>
      <c r="CBP189" s="373"/>
      <c r="CBQ189" s="371"/>
      <c r="CBR189" s="371"/>
      <c r="CBS189" s="371"/>
      <c r="CBT189" s="372"/>
      <c r="CBU189" s="373"/>
      <c r="CBV189" s="373"/>
      <c r="CBW189" s="373"/>
      <c r="CBX189" s="374"/>
      <c r="CBY189" s="374"/>
      <c r="CBZ189" s="374"/>
      <c r="CCA189" s="373"/>
      <c r="CCB189" s="374"/>
      <c r="CCC189" s="374"/>
      <c r="CCD189" s="374"/>
      <c r="CCE189" s="374"/>
      <c r="CCF189" s="373"/>
      <c r="CCG189" s="371"/>
      <c r="CCH189" s="371"/>
      <c r="CCI189" s="371"/>
      <c r="CCJ189" s="372"/>
      <c r="CCK189" s="373"/>
      <c r="CCL189" s="373"/>
      <c r="CCM189" s="373"/>
      <c r="CCN189" s="374"/>
      <c r="CCO189" s="374"/>
      <c r="CCP189" s="374"/>
      <c r="CCQ189" s="373"/>
      <c r="CCR189" s="374"/>
      <c r="CCS189" s="374"/>
      <c r="CCT189" s="374"/>
      <c r="CCU189" s="374"/>
      <c r="CCV189" s="373"/>
      <c r="CCW189" s="371"/>
      <c r="CCX189" s="371"/>
      <c r="CCY189" s="371"/>
      <c r="CCZ189" s="372"/>
      <c r="CDA189" s="373"/>
      <c r="CDB189" s="373"/>
      <c r="CDC189" s="373"/>
      <c r="CDD189" s="374"/>
      <c r="CDE189" s="374"/>
      <c r="CDF189" s="374"/>
      <c r="CDG189" s="373"/>
      <c r="CDH189" s="374"/>
      <c r="CDI189" s="374"/>
      <c r="CDJ189" s="374"/>
      <c r="CDK189" s="374"/>
      <c r="CDL189" s="373"/>
      <c r="CDM189" s="371"/>
      <c r="CDN189" s="371"/>
      <c r="CDO189" s="371"/>
      <c r="CDP189" s="372"/>
      <c r="CDQ189" s="373"/>
      <c r="CDR189" s="373"/>
      <c r="CDS189" s="373"/>
      <c r="CDT189" s="374"/>
      <c r="CDU189" s="374"/>
      <c r="CDV189" s="374"/>
      <c r="CDW189" s="373"/>
      <c r="CDX189" s="374"/>
      <c r="CDY189" s="374"/>
      <c r="CDZ189" s="374"/>
      <c r="CEA189" s="374"/>
      <c r="CEB189" s="373"/>
      <c r="CEC189" s="371"/>
      <c r="CED189" s="371"/>
      <c r="CEE189" s="371"/>
      <c r="CEF189" s="372"/>
      <c r="CEG189" s="373"/>
      <c r="CEH189" s="373"/>
      <c r="CEI189" s="373"/>
      <c r="CEJ189" s="374"/>
      <c r="CEK189" s="374"/>
      <c r="CEL189" s="374"/>
      <c r="CEM189" s="373"/>
      <c r="CEN189" s="374"/>
      <c r="CEO189" s="374"/>
      <c r="CEP189" s="374"/>
      <c r="CEQ189" s="374"/>
      <c r="CER189" s="373"/>
      <c r="CES189" s="371"/>
      <c r="CET189" s="371"/>
      <c r="CEU189" s="371"/>
      <c r="CEV189" s="372"/>
      <c r="CEW189" s="373"/>
      <c r="CEX189" s="373"/>
      <c r="CEY189" s="373"/>
      <c r="CEZ189" s="374"/>
      <c r="CFA189" s="374"/>
      <c r="CFB189" s="374"/>
      <c r="CFC189" s="373"/>
      <c r="CFD189" s="374"/>
      <c r="CFE189" s="374"/>
      <c r="CFF189" s="374"/>
      <c r="CFG189" s="374"/>
      <c r="CFH189" s="373"/>
      <c r="CFI189" s="371"/>
      <c r="CFJ189" s="371"/>
      <c r="CFK189" s="371"/>
      <c r="CFL189" s="372"/>
      <c r="CFM189" s="373"/>
      <c r="CFN189" s="373"/>
      <c r="CFO189" s="373"/>
      <c r="CFP189" s="374"/>
      <c r="CFQ189" s="374"/>
      <c r="CFR189" s="374"/>
      <c r="CFS189" s="373"/>
      <c r="CFT189" s="374"/>
      <c r="CFU189" s="374"/>
      <c r="CFV189" s="374"/>
      <c r="CFW189" s="374"/>
      <c r="CFX189" s="373"/>
      <c r="CFY189" s="371"/>
      <c r="CFZ189" s="371"/>
      <c r="CGA189" s="371"/>
      <c r="CGB189" s="372"/>
      <c r="CGC189" s="373"/>
      <c r="CGD189" s="373"/>
      <c r="CGE189" s="373"/>
      <c r="CGF189" s="374"/>
      <c r="CGG189" s="374"/>
      <c r="CGH189" s="374"/>
      <c r="CGI189" s="373"/>
      <c r="CGJ189" s="374"/>
      <c r="CGK189" s="374"/>
      <c r="CGL189" s="374"/>
      <c r="CGM189" s="374"/>
      <c r="CGN189" s="373"/>
      <c r="CGO189" s="371"/>
      <c r="CGP189" s="371"/>
      <c r="CGQ189" s="371"/>
      <c r="CGR189" s="372"/>
      <c r="CGS189" s="373"/>
      <c r="CGT189" s="373"/>
      <c r="CGU189" s="373"/>
      <c r="CGV189" s="374"/>
      <c r="CGW189" s="374"/>
      <c r="CGX189" s="374"/>
      <c r="CGY189" s="373"/>
      <c r="CGZ189" s="374"/>
      <c r="CHA189" s="374"/>
      <c r="CHB189" s="374"/>
      <c r="CHC189" s="374"/>
      <c r="CHD189" s="373"/>
      <c r="CHE189" s="371"/>
      <c r="CHF189" s="371"/>
      <c r="CHG189" s="371"/>
      <c r="CHH189" s="372"/>
      <c r="CHI189" s="373"/>
      <c r="CHJ189" s="373"/>
      <c r="CHK189" s="373"/>
      <c r="CHL189" s="374"/>
      <c r="CHM189" s="374"/>
      <c r="CHN189" s="374"/>
      <c r="CHO189" s="373"/>
      <c r="CHP189" s="374"/>
      <c r="CHQ189" s="374"/>
      <c r="CHR189" s="374"/>
      <c r="CHS189" s="374"/>
      <c r="CHT189" s="373"/>
      <c r="CHU189" s="371"/>
      <c r="CHV189" s="371"/>
      <c r="CHW189" s="371"/>
      <c r="CHX189" s="372"/>
      <c r="CHY189" s="373"/>
      <c r="CHZ189" s="373"/>
      <c r="CIA189" s="373"/>
      <c r="CIB189" s="374"/>
      <c r="CIC189" s="374"/>
      <c r="CID189" s="374"/>
      <c r="CIE189" s="373"/>
      <c r="CIF189" s="374"/>
      <c r="CIG189" s="374"/>
      <c r="CIH189" s="374"/>
      <c r="CII189" s="374"/>
      <c r="CIJ189" s="373"/>
      <c r="CIK189" s="371"/>
      <c r="CIL189" s="371"/>
      <c r="CIM189" s="371"/>
      <c r="CIN189" s="372"/>
      <c r="CIO189" s="373"/>
      <c r="CIP189" s="373"/>
      <c r="CIQ189" s="373"/>
      <c r="CIR189" s="374"/>
      <c r="CIS189" s="374"/>
      <c r="CIT189" s="374"/>
      <c r="CIU189" s="373"/>
      <c r="CIV189" s="374"/>
      <c r="CIW189" s="374"/>
      <c r="CIX189" s="374"/>
      <c r="CIY189" s="374"/>
      <c r="CIZ189" s="373"/>
      <c r="CJA189" s="371"/>
      <c r="CJB189" s="371"/>
      <c r="CJC189" s="371"/>
      <c r="CJD189" s="372"/>
      <c r="CJE189" s="373"/>
      <c r="CJF189" s="373"/>
      <c r="CJG189" s="373"/>
      <c r="CJH189" s="374"/>
      <c r="CJI189" s="374"/>
      <c r="CJJ189" s="374"/>
      <c r="CJK189" s="373"/>
      <c r="CJL189" s="374"/>
      <c r="CJM189" s="374"/>
      <c r="CJN189" s="374"/>
      <c r="CJO189" s="374"/>
      <c r="CJP189" s="373"/>
      <c r="CJQ189" s="371"/>
      <c r="CJR189" s="371"/>
      <c r="CJS189" s="371"/>
      <c r="CJT189" s="372"/>
      <c r="CJU189" s="373"/>
      <c r="CJV189" s="373"/>
      <c r="CJW189" s="373"/>
      <c r="CJX189" s="374"/>
      <c r="CJY189" s="374"/>
      <c r="CJZ189" s="374"/>
      <c r="CKA189" s="373"/>
      <c r="CKB189" s="374"/>
      <c r="CKC189" s="374"/>
      <c r="CKD189" s="374"/>
      <c r="CKE189" s="374"/>
      <c r="CKF189" s="373"/>
      <c r="CKG189" s="371"/>
      <c r="CKH189" s="371"/>
      <c r="CKI189" s="371"/>
      <c r="CKJ189" s="372"/>
      <c r="CKK189" s="373"/>
      <c r="CKL189" s="373"/>
      <c r="CKM189" s="373"/>
      <c r="CKN189" s="374"/>
      <c r="CKO189" s="374"/>
      <c r="CKP189" s="374"/>
      <c r="CKQ189" s="373"/>
      <c r="CKR189" s="374"/>
      <c r="CKS189" s="374"/>
      <c r="CKT189" s="374"/>
      <c r="CKU189" s="374"/>
      <c r="CKV189" s="373"/>
      <c r="CKW189" s="371"/>
      <c r="CKX189" s="371"/>
      <c r="CKY189" s="371"/>
      <c r="CKZ189" s="372"/>
      <c r="CLA189" s="373"/>
      <c r="CLB189" s="373"/>
      <c r="CLC189" s="373"/>
      <c r="CLD189" s="374"/>
      <c r="CLE189" s="374"/>
      <c r="CLF189" s="374"/>
      <c r="CLG189" s="373"/>
      <c r="CLH189" s="374"/>
      <c r="CLI189" s="374"/>
      <c r="CLJ189" s="374"/>
      <c r="CLK189" s="374"/>
      <c r="CLL189" s="373"/>
      <c r="CLM189" s="371"/>
      <c r="CLN189" s="371"/>
      <c r="CLO189" s="371"/>
      <c r="CLP189" s="372"/>
      <c r="CLQ189" s="373"/>
      <c r="CLR189" s="373"/>
      <c r="CLS189" s="373"/>
      <c r="CLT189" s="374"/>
      <c r="CLU189" s="374"/>
      <c r="CLV189" s="374"/>
      <c r="CLW189" s="373"/>
      <c r="CLX189" s="374"/>
      <c r="CLY189" s="374"/>
      <c r="CLZ189" s="374"/>
      <c r="CMA189" s="374"/>
      <c r="CMB189" s="373"/>
      <c r="CMC189" s="371"/>
      <c r="CMD189" s="371"/>
      <c r="CME189" s="371"/>
      <c r="CMF189" s="372"/>
      <c r="CMG189" s="373"/>
      <c r="CMH189" s="373"/>
      <c r="CMI189" s="373"/>
      <c r="CMJ189" s="374"/>
      <c r="CMK189" s="374"/>
      <c r="CML189" s="374"/>
      <c r="CMM189" s="373"/>
      <c r="CMN189" s="374"/>
      <c r="CMO189" s="374"/>
      <c r="CMP189" s="374"/>
      <c r="CMQ189" s="374"/>
      <c r="CMR189" s="373"/>
      <c r="CMS189" s="371"/>
      <c r="CMT189" s="371"/>
      <c r="CMU189" s="371"/>
      <c r="CMV189" s="372"/>
      <c r="CMW189" s="373"/>
      <c r="CMX189" s="373"/>
      <c r="CMY189" s="373"/>
      <c r="CMZ189" s="374"/>
      <c r="CNA189" s="374"/>
      <c r="CNB189" s="374"/>
      <c r="CNC189" s="373"/>
      <c r="CND189" s="374"/>
      <c r="CNE189" s="374"/>
      <c r="CNF189" s="374"/>
      <c r="CNG189" s="374"/>
      <c r="CNH189" s="373"/>
      <c r="CNI189" s="371"/>
      <c r="CNJ189" s="371"/>
      <c r="CNK189" s="371"/>
      <c r="CNL189" s="372"/>
      <c r="CNM189" s="373"/>
      <c r="CNN189" s="373"/>
      <c r="CNO189" s="373"/>
      <c r="CNP189" s="374"/>
      <c r="CNQ189" s="374"/>
      <c r="CNR189" s="374"/>
      <c r="CNS189" s="373"/>
      <c r="CNT189" s="374"/>
      <c r="CNU189" s="374"/>
      <c r="CNV189" s="374"/>
      <c r="CNW189" s="374"/>
      <c r="CNX189" s="373"/>
      <c r="CNY189" s="371"/>
      <c r="CNZ189" s="371"/>
      <c r="COA189" s="371"/>
      <c r="COB189" s="372"/>
      <c r="COC189" s="373"/>
      <c r="COD189" s="373"/>
      <c r="COE189" s="373"/>
      <c r="COF189" s="374"/>
      <c r="COG189" s="374"/>
      <c r="COH189" s="374"/>
      <c r="COI189" s="373"/>
      <c r="COJ189" s="374"/>
      <c r="COK189" s="374"/>
      <c r="COL189" s="374"/>
      <c r="COM189" s="374"/>
      <c r="CON189" s="373"/>
      <c r="COO189" s="371"/>
      <c r="COP189" s="371"/>
      <c r="COQ189" s="371"/>
      <c r="COR189" s="372"/>
      <c r="COS189" s="373"/>
      <c r="COT189" s="373"/>
      <c r="COU189" s="373"/>
      <c r="COV189" s="374"/>
      <c r="COW189" s="374"/>
      <c r="COX189" s="374"/>
      <c r="COY189" s="373"/>
      <c r="COZ189" s="374"/>
      <c r="CPA189" s="374"/>
      <c r="CPB189" s="374"/>
      <c r="CPC189" s="374"/>
      <c r="CPD189" s="373"/>
      <c r="CPE189" s="371"/>
      <c r="CPF189" s="371"/>
      <c r="CPG189" s="371"/>
      <c r="CPH189" s="372"/>
      <c r="CPI189" s="373"/>
      <c r="CPJ189" s="373"/>
      <c r="CPK189" s="373"/>
      <c r="CPL189" s="374"/>
      <c r="CPM189" s="374"/>
      <c r="CPN189" s="374"/>
      <c r="CPO189" s="373"/>
      <c r="CPP189" s="374"/>
      <c r="CPQ189" s="374"/>
      <c r="CPR189" s="374"/>
      <c r="CPS189" s="374"/>
      <c r="CPT189" s="373"/>
      <c r="CPU189" s="371"/>
      <c r="CPV189" s="371"/>
      <c r="CPW189" s="371"/>
      <c r="CPX189" s="372"/>
      <c r="CPY189" s="373"/>
      <c r="CPZ189" s="373"/>
      <c r="CQA189" s="373"/>
      <c r="CQB189" s="374"/>
      <c r="CQC189" s="374"/>
      <c r="CQD189" s="374"/>
      <c r="CQE189" s="373"/>
      <c r="CQF189" s="374"/>
      <c r="CQG189" s="374"/>
      <c r="CQH189" s="374"/>
      <c r="CQI189" s="374"/>
      <c r="CQJ189" s="373"/>
      <c r="CQK189" s="371"/>
      <c r="CQL189" s="371"/>
      <c r="CQM189" s="371"/>
      <c r="CQN189" s="372"/>
      <c r="CQO189" s="373"/>
      <c r="CQP189" s="373"/>
      <c r="CQQ189" s="373"/>
      <c r="CQR189" s="374"/>
      <c r="CQS189" s="374"/>
      <c r="CQT189" s="374"/>
      <c r="CQU189" s="373"/>
      <c r="CQV189" s="374"/>
      <c r="CQW189" s="374"/>
      <c r="CQX189" s="374"/>
      <c r="CQY189" s="374"/>
      <c r="CQZ189" s="373"/>
      <c r="CRA189" s="371"/>
      <c r="CRB189" s="371"/>
      <c r="CRC189" s="371"/>
      <c r="CRD189" s="372"/>
      <c r="CRE189" s="373"/>
      <c r="CRF189" s="373"/>
      <c r="CRG189" s="373"/>
      <c r="CRH189" s="374"/>
      <c r="CRI189" s="374"/>
      <c r="CRJ189" s="374"/>
      <c r="CRK189" s="373"/>
      <c r="CRL189" s="374"/>
      <c r="CRM189" s="374"/>
      <c r="CRN189" s="374"/>
      <c r="CRO189" s="374"/>
      <c r="CRP189" s="373"/>
      <c r="CRQ189" s="371"/>
      <c r="CRR189" s="371"/>
      <c r="CRS189" s="371"/>
      <c r="CRT189" s="372"/>
      <c r="CRU189" s="373"/>
      <c r="CRV189" s="373"/>
      <c r="CRW189" s="373"/>
      <c r="CRX189" s="374"/>
      <c r="CRY189" s="374"/>
      <c r="CRZ189" s="374"/>
      <c r="CSA189" s="373"/>
      <c r="CSB189" s="374"/>
      <c r="CSC189" s="374"/>
      <c r="CSD189" s="374"/>
      <c r="CSE189" s="374"/>
      <c r="CSF189" s="373"/>
      <c r="CSG189" s="371"/>
      <c r="CSH189" s="371"/>
      <c r="CSI189" s="371"/>
      <c r="CSJ189" s="372"/>
      <c r="CSK189" s="373"/>
      <c r="CSL189" s="373"/>
      <c r="CSM189" s="373"/>
      <c r="CSN189" s="374"/>
      <c r="CSO189" s="374"/>
      <c r="CSP189" s="374"/>
      <c r="CSQ189" s="373"/>
      <c r="CSR189" s="374"/>
      <c r="CSS189" s="374"/>
      <c r="CST189" s="374"/>
      <c r="CSU189" s="374"/>
      <c r="CSV189" s="373"/>
      <c r="CSW189" s="371"/>
      <c r="CSX189" s="371"/>
      <c r="CSY189" s="371"/>
      <c r="CSZ189" s="372"/>
      <c r="CTA189" s="373"/>
      <c r="CTB189" s="373"/>
      <c r="CTC189" s="373"/>
      <c r="CTD189" s="374"/>
      <c r="CTE189" s="374"/>
      <c r="CTF189" s="374"/>
      <c r="CTG189" s="373"/>
      <c r="CTH189" s="374"/>
      <c r="CTI189" s="374"/>
      <c r="CTJ189" s="374"/>
      <c r="CTK189" s="374"/>
      <c r="CTL189" s="373"/>
      <c r="CTM189" s="371"/>
      <c r="CTN189" s="371"/>
      <c r="CTO189" s="371"/>
      <c r="CTP189" s="372"/>
      <c r="CTQ189" s="373"/>
      <c r="CTR189" s="373"/>
      <c r="CTS189" s="373"/>
      <c r="CTT189" s="374"/>
      <c r="CTU189" s="374"/>
      <c r="CTV189" s="374"/>
      <c r="CTW189" s="373"/>
      <c r="CTX189" s="374"/>
      <c r="CTY189" s="374"/>
      <c r="CTZ189" s="374"/>
      <c r="CUA189" s="374"/>
      <c r="CUB189" s="373"/>
      <c r="CUC189" s="371"/>
      <c r="CUD189" s="371"/>
      <c r="CUE189" s="371"/>
      <c r="CUF189" s="372"/>
      <c r="CUG189" s="373"/>
      <c r="CUH189" s="373"/>
      <c r="CUI189" s="373"/>
      <c r="CUJ189" s="374"/>
      <c r="CUK189" s="374"/>
      <c r="CUL189" s="374"/>
      <c r="CUM189" s="373"/>
      <c r="CUN189" s="374"/>
      <c r="CUO189" s="374"/>
      <c r="CUP189" s="374"/>
      <c r="CUQ189" s="374"/>
      <c r="CUR189" s="373"/>
      <c r="CUS189" s="371"/>
      <c r="CUT189" s="371"/>
      <c r="CUU189" s="371"/>
      <c r="CUV189" s="372"/>
      <c r="CUW189" s="373"/>
      <c r="CUX189" s="373"/>
      <c r="CUY189" s="373"/>
      <c r="CUZ189" s="374"/>
      <c r="CVA189" s="374"/>
      <c r="CVB189" s="374"/>
      <c r="CVC189" s="373"/>
      <c r="CVD189" s="374"/>
      <c r="CVE189" s="374"/>
      <c r="CVF189" s="374"/>
      <c r="CVG189" s="374"/>
      <c r="CVH189" s="373"/>
      <c r="CVI189" s="371"/>
      <c r="CVJ189" s="371"/>
      <c r="CVK189" s="371"/>
      <c r="CVL189" s="372"/>
      <c r="CVM189" s="373"/>
      <c r="CVN189" s="373"/>
      <c r="CVO189" s="373"/>
      <c r="CVP189" s="374"/>
      <c r="CVQ189" s="374"/>
      <c r="CVR189" s="374"/>
      <c r="CVS189" s="373"/>
      <c r="CVT189" s="374"/>
      <c r="CVU189" s="374"/>
      <c r="CVV189" s="374"/>
      <c r="CVW189" s="374"/>
      <c r="CVX189" s="373"/>
      <c r="CVY189" s="371"/>
      <c r="CVZ189" s="371"/>
      <c r="CWA189" s="371"/>
      <c r="CWB189" s="372"/>
      <c r="CWC189" s="373"/>
      <c r="CWD189" s="373"/>
      <c r="CWE189" s="373"/>
      <c r="CWF189" s="374"/>
      <c r="CWG189" s="374"/>
      <c r="CWH189" s="374"/>
      <c r="CWI189" s="373"/>
      <c r="CWJ189" s="374"/>
      <c r="CWK189" s="374"/>
      <c r="CWL189" s="374"/>
      <c r="CWM189" s="374"/>
      <c r="CWN189" s="373"/>
      <c r="CWO189" s="371"/>
      <c r="CWP189" s="371"/>
      <c r="CWQ189" s="371"/>
      <c r="CWR189" s="372"/>
      <c r="CWS189" s="373"/>
      <c r="CWT189" s="373"/>
      <c r="CWU189" s="373"/>
      <c r="CWV189" s="374"/>
      <c r="CWW189" s="374"/>
      <c r="CWX189" s="374"/>
      <c r="CWY189" s="373"/>
      <c r="CWZ189" s="374"/>
      <c r="CXA189" s="374"/>
      <c r="CXB189" s="374"/>
      <c r="CXC189" s="374"/>
      <c r="CXD189" s="373"/>
      <c r="CXE189" s="371"/>
      <c r="CXF189" s="371"/>
      <c r="CXG189" s="371"/>
      <c r="CXH189" s="372"/>
      <c r="CXI189" s="373"/>
      <c r="CXJ189" s="373"/>
      <c r="CXK189" s="373"/>
      <c r="CXL189" s="374"/>
      <c r="CXM189" s="374"/>
      <c r="CXN189" s="374"/>
      <c r="CXO189" s="373"/>
      <c r="CXP189" s="374"/>
      <c r="CXQ189" s="374"/>
      <c r="CXR189" s="374"/>
      <c r="CXS189" s="374"/>
      <c r="CXT189" s="373"/>
      <c r="CXU189" s="371"/>
      <c r="CXV189" s="371"/>
      <c r="CXW189" s="371"/>
      <c r="CXX189" s="372"/>
      <c r="CXY189" s="373"/>
      <c r="CXZ189" s="373"/>
      <c r="CYA189" s="373"/>
      <c r="CYB189" s="374"/>
      <c r="CYC189" s="374"/>
      <c r="CYD189" s="374"/>
      <c r="CYE189" s="373"/>
      <c r="CYF189" s="374"/>
      <c r="CYG189" s="374"/>
      <c r="CYH189" s="374"/>
      <c r="CYI189" s="374"/>
      <c r="CYJ189" s="373"/>
      <c r="CYK189" s="371"/>
      <c r="CYL189" s="371"/>
      <c r="CYM189" s="371"/>
      <c r="CYN189" s="372"/>
      <c r="CYO189" s="373"/>
      <c r="CYP189" s="373"/>
      <c r="CYQ189" s="373"/>
      <c r="CYR189" s="374"/>
      <c r="CYS189" s="374"/>
      <c r="CYT189" s="374"/>
      <c r="CYU189" s="373"/>
      <c r="CYV189" s="374"/>
      <c r="CYW189" s="374"/>
      <c r="CYX189" s="374"/>
      <c r="CYY189" s="374"/>
      <c r="CYZ189" s="373"/>
      <c r="CZA189" s="371"/>
      <c r="CZB189" s="371"/>
      <c r="CZC189" s="371"/>
      <c r="CZD189" s="372"/>
      <c r="CZE189" s="373"/>
      <c r="CZF189" s="373"/>
      <c r="CZG189" s="373"/>
      <c r="CZH189" s="374"/>
      <c r="CZI189" s="374"/>
      <c r="CZJ189" s="374"/>
      <c r="CZK189" s="373"/>
      <c r="CZL189" s="374"/>
      <c r="CZM189" s="374"/>
      <c r="CZN189" s="374"/>
      <c r="CZO189" s="374"/>
      <c r="CZP189" s="373"/>
      <c r="CZQ189" s="371"/>
      <c r="CZR189" s="371"/>
      <c r="CZS189" s="371"/>
      <c r="CZT189" s="372"/>
      <c r="CZU189" s="373"/>
      <c r="CZV189" s="373"/>
      <c r="CZW189" s="373"/>
      <c r="CZX189" s="374"/>
      <c r="CZY189" s="374"/>
      <c r="CZZ189" s="374"/>
      <c r="DAA189" s="373"/>
      <c r="DAB189" s="374"/>
      <c r="DAC189" s="374"/>
      <c r="DAD189" s="374"/>
      <c r="DAE189" s="374"/>
      <c r="DAF189" s="373"/>
      <c r="DAG189" s="371"/>
      <c r="DAH189" s="371"/>
      <c r="DAI189" s="371"/>
      <c r="DAJ189" s="372"/>
      <c r="DAK189" s="373"/>
      <c r="DAL189" s="373"/>
      <c r="DAM189" s="373"/>
      <c r="DAN189" s="374"/>
      <c r="DAO189" s="374"/>
      <c r="DAP189" s="374"/>
      <c r="DAQ189" s="373"/>
      <c r="DAR189" s="374"/>
      <c r="DAS189" s="374"/>
      <c r="DAT189" s="374"/>
      <c r="DAU189" s="374"/>
      <c r="DAV189" s="373"/>
      <c r="DAW189" s="371"/>
      <c r="DAX189" s="371"/>
      <c r="DAY189" s="371"/>
      <c r="DAZ189" s="372"/>
      <c r="DBA189" s="373"/>
      <c r="DBB189" s="373"/>
      <c r="DBC189" s="373"/>
      <c r="DBD189" s="374"/>
      <c r="DBE189" s="374"/>
      <c r="DBF189" s="374"/>
      <c r="DBG189" s="373"/>
      <c r="DBH189" s="374"/>
      <c r="DBI189" s="374"/>
      <c r="DBJ189" s="374"/>
      <c r="DBK189" s="374"/>
      <c r="DBL189" s="373"/>
      <c r="DBM189" s="371"/>
      <c r="DBN189" s="371"/>
      <c r="DBO189" s="371"/>
      <c r="DBP189" s="372"/>
      <c r="DBQ189" s="373"/>
      <c r="DBR189" s="373"/>
      <c r="DBS189" s="373"/>
      <c r="DBT189" s="374"/>
      <c r="DBU189" s="374"/>
      <c r="DBV189" s="374"/>
      <c r="DBW189" s="373"/>
      <c r="DBX189" s="374"/>
      <c r="DBY189" s="374"/>
      <c r="DBZ189" s="374"/>
      <c r="DCA189" s="374"/>
      <c r="DCB189" s="373"/>
      <c r="DCC189" s="371"/>
      <c r="DCD189" s="371"/>
      <c r="DCE189" s="371"/>
      <c r="DCF189" s="372"/>
      <c r="DCG189" s="373"/>
      <c r="DCH189" s="373"/>
      <c r="DCI189" s="373"/>
      <c r="DCJ189" s="374"/>
      <c r="DCK189" s="374"/>
      <c r="DCL189" s="374"/>
      <c r="DCM189" s="373"/>
      <c r="DCN189" s="374"/>
      <c r="DCO189" s="374"/>
      <c r="DCP189" s="374"/>
      <c r="DCQ189" s="374"/>
      <c r="DCR189" s="373"/>
      <c r="DCS189" s="371"/>
      <c r="DCT189" s="371"/>
      <c r="DCU189" s="371"/>
      <c r="DCV189" s="372"/>
      <c r="DCW189" s="373"/>
      <c r="DCX189" s="373"/>
      <c r="DCY189" s="373"/>
      <c r="DCZ189" s="374"/>
      <c r="DDA189" s="374"/>
      <c r="DDB189" s="374"/>
      <c r="DDC189" s="373"/>
      <c r="DDD189" s="374"/>
      <c r="DDE189" s="374"/>
      <c r="DDF189" s="374"/>
      <c r="DDG189" s="374"/>
      <c r="DDH189" s="373"/>
      <c r="DDI189" s="371"/>
      <c r="DDJ189" s="371"/>
      <c r="DDK189" s="371"/>
      <c r="DDL189" s="372"/>
      <c r="DDM189" s="373"/>
      <c r="DDN189" s="373"/>
      <c r="DDO189" s="373"/>
      <c r="DDP189" s="374"/>
      <c r="DDQ189" s="374"/>
      <c r="DDR189" s="374"/>
      <c r="DDS189" s="373"/>
      <c r="DDT189" s="374"/>
      <c r="DDU189" s="374"/>
      <c r="DDV189" s="374"/>
      <c r="DDW189" s="374"/>
      <c r="DDX189" s="373"/>
      <c r="DDY189" s="371"/>
      <c r="DDZ189" s="371"/>
      <c r="DEA189" s="371"/>
      <c r="DEB189" s="372"/>
      <c r="DEC189" s="373"/>
      <c r="DED189" s="373"/>
      <c r="DEE189" s="373"/>
      <c r="DEF189" s="374"/>
      <c r="DEG189" s="374"/>
      <c r="DEH189" s="374"/>
      <c r="DEI189" s="373"/>
      <c r="DEJ189" s="374"/>
      <c r="DEK189" s="374"/>
      <c r="DEL189" s="374"/>
      <c r="DEM189" s="374"/>
      <c r="DEN189" s="373"/>
      <c r="DEO189" s="371"/>
      <c r="DEP189" s="371"/>
      <c r="DEQ189" s="371"/>
      <c r="DER189" s="372"/>
      <c r="DES189" s="373"/>
      <c r="DET189" s="373"/>
      <c r="DEU189" s="373"/>
      <c r="DEV189" s="374"/>
      <c r="DEW189" s="374"/>
      <c r="DEX189" s="374"/>
      <c r="DEY189" s="373"/>
      <c r="DEZ189" s="374"/>
      <c r="DFA189" s="374"/>
      <c r="DFB189" s="374"/>
      <c r="DFC189" s="374"/>
      <c r="DFD189" s="373"/>
      <c r="DFE189" s="371"/>
      <c r="DFF189" s="371"/>
      <c r="DFG189" s="371"/>
      <c r="DFH189" s="372"/>
      <c r="DFI189" s="373"/>
      <c r="DFJ189" s="373"/>
      <c r="DFK189" s="373"/>
      <c r="DFL189" s="374"/>
      <c r="DFM189" s="374"/>
      <c r="DFN189" s="374"/>
      <c r="DFO189" s="373"/>
      <c r="DFP189" s="374"/>
      <c r="DFQ189" s="374"/>
      <c r="DFR189" s="374"/>
      <c r="DFS189" s="374"/>
      <c r="DFT189" s="373"/>
      <c r="DFU189" s="371"/>
      <c r="DFV189" s="371"/>
      <c r="DFW189" s="371"/>
      <c r="DFX189" s="372"/>
      <c r="DFY189" s="373"/>
      <c r="DFZ189" s="373"/>
      <c r="DGA189" s="373"/>
      <c r="DGB189" s="374"/>
      <c r="DGC189" s="374"/>
      <c r="DGD189" s="374"/>
      <c r="DGE189" s="373"/>
      <c r="DGF189" s="374"/>
      <c r="DGG189" s="374"/>
      <c r="DGH189" s="374"/>
      <c r="DGI189" s="374"/>
      <c r="DGJ189" s="373"/>
      <c r="DGK189" s="371"/>
      <c r="DGL189" s="371"/>
      <c r="DGM189" s="371"/>
      <c r="DGN189" s="372"/>
      <c r="DGO189" s="373"/>
      <c r="DGP189" s="373"/>
      <c r="DGQ189" s="373"/>
      <c r="DGR189" s="374"/>
      <c r="DGS189" s="374"/>
      <c r="DGT189" s="374"/>
      <c r="DGU189" s="373"/>
      <c r="DGV189" s="374"/>
      <c r="DGW189" s="374"/>
      <c r="DGX189" s="374"/>
      <c r="DGY189" s="374"/>
      <c r="DGZ189" s="373"/>
      <c r="DHA189" s="371"/>
      <c r="DHB189" s="371"/>
      <c r="DHC189" s="371"/>
      <c r="DHD189" s="372"/>
      <c r="DHE189" s="373"/>
      <c r="DHF189" s="373"/>
      <c r="DHG189" s="373"/>
      <c r="DHH189" s="374"/>
      <c r="DHI189" s="374"/>
      <c r="DHJ189" s="374"/>
      <c r="DHK189" s="373"/>
      <c r="DHL189" s="374"/>
      <c r="DHM189" s="374"/>
      <c r="DHN189" s="374"/>
      <c r="DHO189" s="374"/>
      <c r="DHP189" s="373"/>
      <c r="DHQ189" s="371"/>
      <c r="DHR189" s="371"/>
      <c r="DHS189" s="371"/>
      <c r="DHT189" s="372"/>
      <c r="DHU189" s="373"/>
      <c r="DHV189" s="373"/>
      <c r="DHW189" s="373"/>
      <c r="DHX189" s="374"/>
      <c r="DHY189" s="374"/>
      <c r="DHZ189" s="374"/>
      <c r="DIA189" s="373"/>
      <c r="DIB189" s="374"/>
      <c r="DIC189" s="374"/>
      <c r="DID189" s="374"/>
      <c r="DIE189" s="374"/>
      <c r="DIF189" s="373"/>
      <c r="DIG189" s="371"/>
      <c r="DIH189" s="371"/>
      <c r="DII189" s="371"/>
      <c r="DIJ189" s="372"/>
      <c r="DIK189" s="373"/>
      <c r="DIL189" s="373"/>
      <c r="DIM189" s="373"/>
      <c r="DIN189" s="374"/>
      <c r="DIO189" s="374"/>
      <c r="DIP189" s="374"/>
      <c r="DIQ189" s="373"/>
      <c r="DIR189" s="374"/>
      <c r="DIS189" s="374"/>
      <c r="DIT189" s="374"/>
      <c r="DIU189" s="374"/>
      <c r="DIV189" s="373"/>
      <c r="DIW189" s="371"/>
      <c r="DIX189" s="371"/>
      <c r="DIY189" s="371"/>
      <c r="DIZ189" s="372"/>
      <c r="DJA189" s="373"/>
      <c r="DJB189" s="373"/>
      <c r="DJC189" s="373"/>
      <c r="DJD189" s="374"/>
      <c r="DJE189" s="374"/>
      <c r="DJF189" s="374"/>
      <c r="DJG189" s="373"/>
      <c r="DJH189" s="374"/>
      <c r="DJI189" s="374"/>
      <c r="DJJ189" s="374"/>
      <c r="DJK189" s="374"/>
      <c r="DJL189" s="373"/>
      <c r="DJM189" s="371"/>
      <c r="DJN189" s="371"/>
      <c r="DJO189" s="371"/>
      <c r="DJP189" s="372"/>
      <c r="DJQ189" s="373"/>
      <c r="DJR189" s="373"/>
      <c r="DJS189" s="373"/>
      <c r="DJT189" s="374"/>
      <c r="DJU189" s="374"/>
      <c r="DJV189" s="374"/>
      <c r="DJW189" s="373"/>
      <c r="DJX189" s="374"/>
      <c r="DJY189" s="374"/>
      <c r="DJZ189" s="374"/>
      <c r="DKA189" s="374"/>
      <c r="DKB189" s="373"/>
      <c r="DKC189" s="371"/>
      <c r="DKD189" s="371"/>
      <c r="DKE189" s="371"/>
      <c r="DKF189" s="372"/>
      <c r="DKG189" s="373"/>
      <c r="DKH189" s="373"/>
      <c r="DKI189" s="373"/>
      <c r="DKJ189" s="374"/>
      <c r="DKK189" s="374"/>
      <c r="DKL189" s="374"/>
      <c r="DKM189" s="373"/>
      <c r="DKN189" s="374"/>
      <c r="DKO189" s="374"/>
      <c r="DKP189" s="374"/>
      <c r="DKQ189" s="374"/>
      <c r="DKR189" s="373"/>
      <c r="DKS189" s="371"/>
      <c r="DKT189" s="371"/>
      <c r="DKU189" s="371"/>
      <c r="DKV189" s="372"/>
      <c r="DKW189" s="373"/>
      <c r="DKX189" s="373"/>
      <c r="DKY189" s="373"/>
      <c r="DKZ189" s="374"/>
      <c r="DLA189" s="374"/>
      <c r="DLB189" s="374"/>
      <c r="DLC189" s="373"/>
      <c r="DLD189" s="374"/>
      <c r="DLE189" s="374"/>
      <c r="DLF189" s="374"/>
      <c r="DLG189" s="374"/>
      <c r="DLH189" s="373"/>
      <c r="DLI189" s="371"/>
      <c r="DLJ189" s="371"/>
      <c r="DLK189" s="371"/>
      <c r="DLL189" s="372"/>
      <c r="DLM189" s="373"/>
      <c r="DLN189" s="373"/>
      <c r="DLO189" s="373"/>
      <c r="DLP189" s="374"/>
      <c r="DLQ189" s="374"/>
      <c r="DLR189" s="374"/>
      <c r="DLS189" s="373"/>
      <c r="DLT189" s="374"/>
      <c r="DLU189" s="374"/>
      <c r="DLV189" s="374"/>
      <c r="DLW189" s="374"/>
      <c r="DLX189" s="373"/>
      <c r="DLY189" s="371"/>
      <c r="DLZ189" s="371"/>
      <c r="DMA189" s="371"/>
      <c r="DMB189" s="372"/>
      <c r="DMC189" s="373"/>
      <c r="DMD189" s="373"/>
      <c r="DME189" s="373"/>
      <c r="DMF189" s="374"/>
      <c r="DMG189" s="374"/>
      <c r="DMH189" s="374"/>
      <c r="DMI189" s="373"/>
      <c r="DMJ189" s="374"/>
      <c r="DMK189" s="374"/>
      <c r="DML189" s="374"/>
      <c r="DMM189" s="374"/>
      <c r="DMN189" s="373"/>
      <c r="DMO189" s="371"/>
      <c r="DMP189" s="371"/>
      <c r="DMQ189" s="371"/>
      <c r="DMR189" s="372"/>
      <c r="DMS189" s="373"/>
      <c r="DMT189" s="373"/>
      <c r="DMU189" s="373"/>
      <c r="DMV189" s="374"/>
      <c r="DMW189" s="374"/>
      <c r="DMX189" s="374"/>
      <c r="DMY189" s="373"/>
      <c r="DMZ189" s="374"/>
      <c r="DNA189" s="374"/>
      <c r="DNB189" s="374"/>
      <c r="DNC189" s="374"/>
      <c r="DND189" s="373"/>
      <c r="DNE189" s="371"/>
      <c r="DNF189" s="371"/>
      <c r="DNG189" s="371"/>
      <c r="DNH189" s="372"/>
      <c r="DNI189" s="373"/>
      <c r="DNJ189" s="373"/>
      <c r="DNK189" s="373"/>
      <c r="DNL189" s="374"/>
      <c r="DNM189" s="374"/>
      <c r="DNN189" s="374"/>
      <c r="DNO189" s="373"/>
      <c r="DNP189" s="374"/>
      <c r="DNQ189" s="374"/>
      <c r="DNR189" s="374"/>
      <c r="DNS189" s="374"/>
      <c r="DNT189" s="373"/>
      <c r="DNU189" s="371"/>
      <c r="DNV189" s="371"/>
      <c r="DNW189" s="371"/>
      <c r="DNX189" s="372"/>
      <c r="DNY189" s="373"/>
      <c r="DNZ189" s="373"/>
      <c r="DOA189" s="373"/>
      <c r="DOB189" s="374"/>
      <c r="DOC189" s="374"/>
      <c r="DOD189" s="374"/>
      <c r="DOE189" s="373"/>
      <c r="DOF189" s="374"/>
      <c r="DOG189" s="374"/>
      <c r="DOH189" s="374"/>
      <c r="DOI189" s="374"/>
      <c r="DOJ189" s="373"/>
      <c r="DOK189" s="371"/>
      <c r="DOL189" s="371"/>
      <c r="DOM189" s="371"/>
      <c r="DON189" s="372"/>
      <c r="DOO189" s="373"/>
      <c r="DOP189" s="373"/>
      <c r="DOQ189" s="373"/>
      <c r="DOR189" s="374"/>
      <c r="DOS189" s="374"/>
      <c r="DOT189" s="374"/>
      <c r="DOU189" s="373"/>
      <c r="DOV189" s="374"/>
      <c r="DOW189" s="374"/>
      <c r="DOX189" s="374"/>
      <c r="DOY189" s="374"/>
      <c r="DOZ189" s="373"/>
      <c r="DPA189" s="371"/>
      <c r="DPB189" s="371"/>
      <c r="DPC189" s="371"/>
      <c r="DPD189" s="372"/>
      <c r="DPE189" s="373"/>
      <c r="DPF189" s="373"/>
      <c r="DPG189" s="373"/>
      <c r="DPH189" s="374"/>
      <c r="DPI189" s="374"/>
      <c r="DPJ189" s="374"/>
      <c r="DPK189" s="373"/>
      <c r="DPL189" s="374"/>
      <c r="DPM189" s="374"/>
      <c r="DPN189" s="374"/>
      <c r="DPO189" s="374"/>
      <c r="DPP189" s="373"/>
      <c r="DPQ189" s="371"/>
      <c r="DPR189" s="371"/>
      <c r="DPS189" s="371"/>
      <c r="DPT189" s="372"/>
      <c r="DPU189" s="373"/>
      <c r="DPV189" s="373"/>
      <c r="DPW189" s="373"/>
      <c r="DPX189" s="374"/>
      <c r="DPY189" s="374"/>
      <c r="DPZ189" s="374"/>
      <c r="DQA189" s="373"/>
      <c r="DQB189" s="374"/>
      <c r="DQC189" s="374"/>
      <c r="DQD189" s="374"/>
      <c r="DQE189" s="374"/>
      <c r="DQF189" s="373"/>
      <c r="DQG189" s="371"/>
      <c r="DQH189" s="371"/>
      <c r="DQI189" s="371"/>
      <c r="DQJ189" s="372"/>
      <c r="DQK189" s="373"/>
      <c r="DQL189" s="373"/>
      <c r="DQM189" s="373"/>
      <c r="DQN189" s="374"/>
      <c r="DQO189" s="374"/>
      <c r="DQP189" s="374"/>
      <c r="DQQ189" s="373"/>
      <c r="DQR189" s="374"/>
      <c r="DQS189" s="374"/>
      <c r="DQT189" s="374"/>
      <c r="DQU189" s="374"/>
      <c r="DQV189" s="373"/>
      <c r="DQW189" s="371"/>
      <c r="DQX189" s="371"/>
      <c r="DQY189" s="371"/>
      <c r="DQZ189" s="372"/>
      <c r="DRA189" s="373"/>
      <c r="DRB189" s="373"/>
      <c r="DRC189" s="373"/>
      <c r="DRD189" s="374"/>
      <c r="DRE189" s="374"/>
      <c r="DRF189" s="374"/>
      <c r="DRG189" s="373"/>
      <c r="DRH189" s="374"/>
      <c r="DRI189" s="374"/>
      <c r="DRJ189" s="374"/>
      <c r="DRK189" s="374"/>
      <c r="DRL189" s="373"/>
      <c r="DRM189" s="371"/>
      <c r="DRN189" s="371"/>
      <c r="DRO189" s="371"/>
      <c r="DRP189" s="372"/>
      <c r="DRQ189" s="373"/>
      <c r="DRR189" s="373"/>
      <c r="DRS189" s="373"/>
      <c r="DRT189" s="374"/>
      <c r="DRU189" s="374"/>
      <c r="DRV189" s="374"/>
      <c r="DRW189" s="373"/>
      <c r="DRX189" s="374"/>
      <c r="DRY189" s="374"/>
      <c r="DRZ189" s="374"/>
      <c r="DSA189" s="374"/>
      <c r="DSB189" s="373"/>
      <c r="DSC189" s="371"/>
      <c r="DSD189" s="371"/>
      <c r="DSE189" s="371"/>
      <c r="DSF189" s="372"/>
      <c r="DSG189" s="373"/>
      <c r="DSH189" s="373"/>
      <c r="DSI189" s="373"/>
      <c r="DSJ189" s="374"/>
      <c r="DSK189" s="374"/>
      <c r="DSL189" s="374"/>
      <c r="DSM189" s="373"/>
      <c r="DSN189" s="374"/>
      <c r="DSO189" s="374"/>
      <c r="DSP189" s="374"/>
      <c r="DSQ189" s="374"/>
      <c r="DSR189" s="373"/>
      <c r="DSS189" s="371"/>
      <c r="DST189" s="371"/>
      <c r="DSU189" s="371"/>
      <c r="DSV189" s="372"/>
      <c r="DSW189" s="373"/>
      <c r="DSX189" s="373"/>
      <c r="DSY189" s="373"/>
      <c r="DSZ189" s="374"/>
      <c r="DTA189" s="374"/>
      <c r="DTB189" s="374"/>
      <c r="DTC189" s="373"/>
      <c r="DTD189" s="374"/>
      <c r="DTE189" s="374"/>
      <c r="DTF189" s="374"/>
      <c r="DTG189" s="374"/>
      <c r="DTH189" s="373"/>
      <c r="DTI189" s="371"/>
      <c r="DTJ189" s="371"/>
      <c r="DTK189" s="371"/>
      <c r="DTL189" s="372"/>
      <c r="DTM189" s="373"/>
      <c r="DTN189" s="373"/>
      <c r="DTO189" s="373"/>
      <c r="DTP189" s="374"/>
      <c r="DTQ189" s="374"/>
      <c r="DTR189" s="374"/>
      <c r="DTS189" s="373"/>
      <c r="DTT189" s="374"/>
      <c r="DTU189" s="374"/>
      <c r="DTV189" s="374"/>
      <c r="DTW189" s="374"/>
      <c r="DTX189" s="373"/>
      <c r="DTY189" s="371"/>
      <c r="DTZ189" s="371"/>
      <c r="DUA189" s="371"/>
      <c r="DUB189" s="372"/>
      <c r="DUC189" s="373"/>
      <c r="DUD189" s="373"/>
      <c r="DUE189" s="373"/>
      <c r="DUF189" s="374"/>
      <c r="DUG189" s="374"/>
      <c r="DUH189" s="374"/>
      <c r="DUI189" s="373"/>
      <c r="DUJ189" s="374"/>
      <c r="DUK189" s="374"/>
      <c r="DUL189" s="374"/>
      <c r="DUM189" s="374"/>
      <c r="DUN189" s="373"/>
      <c r="DUO189" s="371"/>
      <c r="DUP189" s="371"/>
      <c r="DUQ189" s="371"/>
      <c r="DUR189" s="372"/>
      <c r="DUS189" s="373"/>
      <c r="DUT189" s="373"/>
      <c r="DUU189" s="373"/>
      <c r="DUV189" s="374"/>
      <c r="DUW189" s="374"/>
      <c r="DUX189" s="374"/>
      <c r="DUY189" s="373"/>
      <c r="DUZ189" s="374"/>
      <c r="DVA189" s="374"/>
      <c r="DVB189" s="374"/>
      <c r="DVC189" s="374"/>
      <c r="DVD189" s="373"/>
      <c r="DVE189" s="371"/>
      <c r="DVF189" s="371"/>
      <c r="DVG189" s="371"/>
      <c r="DVH189" s="372"/>
      <c r="DVI189" s="373"/>
      <c r="DVJ189" s="373"/>
      <c r="DVK189" s="373"/>
      <c r="DVL189" s="374"/>
      <c r="DVM189" s="374"/>
      <c r="DVN189" s="374"/>
      <c r="DVO189" s="373"/>
      <c r="DVP189" s="374"/>
      <c r="DVQ189" s="374"/>
      <c r="DVR189" s="374"/>
      <c r="DVS189" s="374"/>
      <c r="DVT189" s="373"/>
      <c r="DVU189" s="371"/>
      <c r="DVV189" s="371"/>
      <c r="DVW189" s="371"/>
      <c r="DVX189" s="372"/>
      <c r="DVY189" s="373"/>
      <c r="DVZ189" s="373"/>
      <c r="DWA189" s="373"/>
      <c r="DWB189" s="374"/>
      <c r="DWC189" s="374"/>
      <c r="DWD189" s="374"/>
      <c r="DWE189" s="373"/>
      <c r="DWF189" s="374"/>
      <c r="DWG189" s="374"/>
      <c r="DWH189" s="374"/>
      <c r="DWI189" s="374"/>
      <c r="DWJ189" s="373"/>
      <c r="DWK189" s="371"/>
      <c r="DWL189" s="371"/>
      <c r="DWM189" s="371"/>
      <c r="DWN189" s="372"/>
      <c r="DWO189" s="373"/>
      <c r="DWP189" s="373"/>
      <c r="DWQ189" s="373"/>
      <c r="DWR189" s="374"/>
      <c r="DWS189" s="374"/>
      <c r="DWT189" s="374"/>
      <c r="DWU189" s="373"/>
      <c r="DWV189" s="374"/>
      <c r="DWW189" s="374"/>
      <c r="DWX189" s="374"/>
      <c r="DWY189" s="374"/>
      <c r="DWZ189" s="373"/>
      <c r="DXA189" s="371"/>
      <c r="DXB189" s="371"/>
      <c r="DXC189" s="371"/>
      <c r="DXD189" s="372"/>
      <c r="DXE189" s="373"/>
      <c r="DXF189" s="373"/>
      <c r="DXG189" s="373"/>
      <c r="DXH189" s="374"/>
      <c r="DXI189" s="374"/>
      <c r="DXJ189" s="374"/>
      <c r="DXK189" s="373"/>
      <c r="DXL189" s="374"/>
      <c r="DXM189" s="374"/>
      <c r="DXN189" s="374"/>
      <c r="DXO189" s="374"/>
      <c r="DXP189" s="373"/>
      <c r="DXQ189" s="371"/>
      <c r="DXR189" s="371"/>
      <c r="DXS189" s="371"/>
      <c r="DXT189" s="372"/>
      <c r="DXU189" s="373"/>
      <c r="DXV189" s="373"/>
      <c r="DXW189" s="373"/>
      <c r="DXX189" s="374"/>
      <c r="DXY189" s="374"/>
      <c r="DXZ189" s="374"/>
      <c r="DYA189" s="373"/>
      <c r="DYB189" s="374"/>
      <c r="DYC189" s="374"/>
      <c r="DYD189" s="374"/>
      <c r="DYE189" s="374"/>
      <c r="DYF189" s="373"/>
      <c r="DYG189" s="371"/>
      <c r="DYH189" s="371"/>
      <c r="DYI189" s="371"/>
      <c r="DYJ189" s="372"/>
      <c r="DYK189" s="373"/>
      <c r="DYL189" s="373"/>
      <c r="DYM189" s="373"/>
      <c r="DYN189" s="374"/>
      <c r="DYO189" s="374"/>
      <c r="DYP189" s="374"/>
      <c r="DYQ189" s="373"/>
      <c r="DYR189" s="374"/>
      <c r="DYS189" s="374"/>
      <c r="DYT189" s="374"/>
      <c r="DYU189" s="374"/>
      <c r="DYV189" s="373"/>
      <c r="DYW189" s="371"/>
      <c r="DYX189" s="371"/>
      <c r="DYY189" s="371"/>
      <c r="DYZ189" s="372"/>
      <c r="DZA189" s="373"/>
      <c r="DZB189" s="373"/>
      <c r="DZC189" s="373"/>
      <c r="DZD189" s="374"/>
      <c r="DZE189" s="374"/>
      <c r="DZF189" s="374"/>
      <c r="DZG189" s="373"/>
      <c r="DZH189" s="374"/>
      <c r="DZI189" s="374"/>
      <c r="DZJ189" s="374"/>
      <c r="DZK189" s="374"/>
      <c r="DZL189" s="373"/>
      <c r="DZM189" s="371"/>
      <c r="DZN189" s="371"/>
      <c r="DZO189" s="371"/>
      <c r="DZP189" s="372"/>
      <c r="DZQ189" s="373"/>
      <c r="DZR189" s="373"/>
      <c r="DZS189" s="373"/>
      <c r="DZT189" s="374"/>
      <c r="DZU189" s="374"/>
      <c r="DZV189" s="374"/>
      <c r="DZW189" s="373"/>
      <c r="DZX189" s="374"/>
      <c r="DZY189" s="374"/>
      <c r="DZZ189" s="374"/>
      <c r="EAA189" s="374"/>
      <c r="EAB189" s="373"/>
      <c r="EAC189" s="371"/>
      <c r="EAD189" s="371"/>
      <c r="EAE189" s="371"/>
      <c r="EAF189" s="372"/>
      <c r="EAG189" s="373"/>
      <c r="EAH189" s="373"/>
      <c r="EAI189" s="373"/>
      <c r="EAJ189" s="374"/>
      <c r="EAK189" s="374"/>
      <c r="EAL189" s="374"/>
      <c r="EAM189" s="373"/>
      <c r="EAN189" s="374"/>
      <c r="EAO189" s="374"/>
      <c r="EAP189" s="374"/>
      <c r="EAQ189" s="374"/>
      <c r="EAR189" s="373"/>
      <c r="EAS189" s="371"/>
      <c r="EAT189" s="371"/>
      <c r="EAU189" s="371"/>
      <c r="EAV189" s="372"/>
      <c r="EAW189" s="373"/>
      <c r="EAX189" s="373"/>
      <c r="EAY189" s="373"/>
      <c r="EAZ189" s="374"/>
      <c r="EBA189" s="374"/>
      <c r="EBB189" s="374"/>
      <c r="EBC189" s="373"/>
      <c r="EBD189" s="374"/>
      <c r="EBE189" s="374"/>
      <c r="EBF189" s="374"/>
      <c r="EBG189" s="374"/>
      <c r="EBH189" s="373"/>
      <c r="EBI189" s="371"/>
      <c r="EBJ189" s="371"/>
      <c r="EBK189" s="371"/>
      <c r="EBL189" s="372"/>
      <c r="EBM189" s="373"/>
      <c r="EBN189" s="373"/>
      <c r="EBO189" s="373"/>
      <c r="EBP189" s="374"/>
      <c r="EBQ189" s="374"/>
      <c r="EBR189" s="374"/>
      <c r="EBS189" s="373"/>
      <c r="EBT189" s="374"/>
      <c r="EBU189" s="374"/>
      <c r="EBV189" s="374"/>
      <c r="EBW189" s="374"/>
      <c r="EBX189" s="373"/>
      <c r="EBY189" s="371"/>
      <c r="EBZ189" s="371"/>
      <c r="ECA189" s="371"/>
      <c r="ECB189" s="372"/>
      <c r="ECC189" s="373"/>
      <c r="ECD189" s="373"/>
      <c r="ECE189" s="373"/>
      <c r="ECF189" s="374"/>
      <c r="ECG189" s="374"/>
      <c r="ECH189" s="374"/>
      <c r="ECI189" s="373"/>
      <c r="ECJ189" s="374"/>
      <c r="ECK189" s="374"/>
      <c r="ECL189" s="374"/>
      <c r="ECM189" s="374"/>
      <c r="ECN189" s="373"/>
      <c r="ECO189" s="371"/>
      <c r="ECP189" s="371"/>
      <c r="ECQ189" s="371"/>
      <c r="ECR189" s="372"/>
      <c r="ECS189" s="373"/>
      <c r="ECT189" s="373"/>
      <c r="ECU189" s="373"/>
      <c r="ECV189" s="374"/>
      <c r="ECW189" s="374"/>
      <c r="ECX189" s="374"/>
      <c r="ECY189" s="373"/>
      <c r="ECZ189" s="374"/>
      <c r="EDA189" s="374"/>
      <c r="EDB189" s="374"/>
      <c r="EDC189" s="374"/>
      <c r="EDD189" s="373"/>
      <c r="EDE189" s="371"/>
      <c r="EDF189" s="371"/>
      <c r="EDG189" s="371"/>
      <c r="EDH189" s="372"/>
      <c r="EDI189" s="373"/>
      <c r="EDJ189" s="373"/>
      <c r="EDK189" s="373"/>
      <c r="EDL189" s="374"/>
      <c r="EDM189" s="374"/>
      <c r="EDN189" s="374"/>
      <c r="EDO189" s="373"/>
      <c r="EDP189" s="374"/>
      <c r="EDQ189" s="374"/>
      <c r="EDR189" s="374"/>
      <c r="EDS189" s="374"/>
      <c r="EDT189" s="373"/>
      <c r="EDU189" s="371"/>
      <c r="EDV189" s="371"/>
      <c r="EDW189" s="371"/>
      <c r="EDX189" s="372"/>
      <c r="EDY189" s="373"/>
      <c r="EDZ189" s="373"/>
      <c r="EEA189" s="373"/>
      <c r="EEB189" s="374"/>
      <c r="EEC189" s="374"/>
      <c r="EED189" s="374"/>
      <c r="EEE189" s="373"/>
      <c r="EEF189" s="374"/>
      <c r="EEG189" s="374"/>
      <c r="EEH189" s="374"/>
      <c r="EEI189" s="374"/>
      <c r="EEJ189" s="373"/>
      <c r="EEK189" s="371"/>
      <c r="EEL189" s="371"/>
      <c r="EEM189" s="371"/>
      <c r="EEN189" s="372"/>
      <c r="EEO189" s="373"/>
      <c r="EEP189" s="373"/>
      <c r="EEQ189" s="373"/>
      <c r="EER189" s="374"/>
      <c r="EES189" s="374"/>
      <c r="EET189" s="374"/>
      <c r="EEU189" s="373"/>
      <c r="EEV189" s="374"/>
      <c r="EEW189" s="374"/>
      <c r="EEX189" s="374"/>
      <c r="EEY189" s="374"/>
      <c r="EEZ189" s="373"/>
      <c r="EFA189" s="371"/>
      <c r="EFB189" s="371"/>
      <c r="EFC189" s="371"/>
      <c r="EFD189" s="372"/>
      <c r="EFE189" s="373"/>
      <c r="EFF189" s="373"/>
      <c r="EFG189" s="373"/>
      <c r="EFH189" s="374"/>
      <c r="EFI189" s="374"/>
      <c r="EFJ189" s="374"/>
      <c r="EFK189" s="373"/>
      <c r="EFL189" s="374"/>
      <c r="EFM189" s="374"/>
      <c r="EFN189" s="374"/>
      <c r="EFO189" s="374"/>
      <c r="EFP189" s="373"/>
      <c r="EFQ189" s="371"/>
      <c r="EFR189" s="371"/>
      <c r="EFS189" s="371"/>
      <c r="EFT189" s="372"/>
      <c r="EFU189" s="373"/>
      <c r="EFV189" s="373"/>
      <c r="EFW189" s="373"/>
      <c r="EFX189" s="374"/>
      <c r="EFY189" s="374"/>
      <c r="EFZ189" s="374"/>
      <c r="EGA189" s="373"/>
      <c r="EGB189" s="374"/>
      <c r="EGC189" s="374"/>
      <c r="EGD189" s="374"/>
      <c r="EGE189" s="374"/>
      <c r="EGF189" s="373"/>
      <c r="EGG189" s="371"/>
      <c r="EGH189" s="371"/>
      <c r="EGI189" s="371"/>
      <c r="EGJ189" s="372"/>
      <c r="EGK189" s="373"/>
      <c r="EGL189" s="373"/>
      <c r="EGM189" s="373"/>
      <c r="EGN189" s="374"/>
      <c r="EGO189" s="374"/>
      <c r="EGP189" s="374"/>
      <c r="EGQ189" s="373"/>
      <c r="EGR189" s="374"/>
      <c r="EGS189" s="374"/>
      <c r="EGT189" s="374"/>
      <c r="EGU189" s="374"/>
      <c r="EGV189" s="373"/>
      <c r="EGW189" s="371"/>
      <c r="EGX189" s="371"/>
      <c r="EGY189" s="371"/>
      <c r="EGZ189" s="372"/>
      <c r="EHA189" s="373"/>
      <c r="EHB189" s="373"/>
      <c r="EHC189" s="373"/>
      <c r="EHD189" s="374"/>
      <c r="EHE189" s="374"/>
      <c r="EHF189" s="374"/>
      <c r="EHG189" s="373"/>
      <c r="EHH189" s="374"/>
      <c r="EHI189" s="374"/>
      <c r="EHJ189" s="374"/>
      <c r="EHK189" s="374"/>
      <c r="EHL189" s="373"/>
      <c r="EHM189" s="371"/>
      <c r="EHN189" s="371"/>
      <c r="EHO189" s="371"/>
      <c r="EHP189" s="372"/>
      <c r="EHQ189" s="373"/>
      <c r="EHR189" s="373"/>
      <c r="EHS189" s="373"/>
      <c r="EHT189" s="374"/>
      <c r="EHU189" s="374"/>
      <c r="EHV189" s="374"/>
      <c r="EHW189" s="373"/>
      <c r="EHX189" s="374"/>
      <c r="EHY189" s="374"/>
      <c r="EHZ189" s="374"/>
      <c r="EIA189" s="374"/>
      <c r="EIB189" s="373"/>
      <c r="EIC189" s="371"/>
      <c r="EID189" s="371"/>
      <c r="EIE189" s="371"/>
      <c r="EIF189" s="372"/>
      <c r="EIG189" s="373"/>
      <c r="EIH189" s="373"/>
      <c r="EII189" s="373"/>
      <c r="EIJ189" s="374"/>
      <c r="EIK189" s="374"/>
      <c r="EIL189" s="374"/>
      <c r="EIM189" s="373"/>
      <c r="EIN189" s="374"/>
      <c r="EIO189" s="374"/>
      <c r="EIP189" s="374"/>
      <c r="EIQ189" s="374"/>
      <c r="EIR189" s="373"/>
      <c r="EIS189" s="371"/>
      <c r="EIT189" s="371"/>
      <c r="EIU189" s="371"/>
      <c r="EIV189" s="372"/>
      <c r="EIW189" s="373"/>
      <c r="EIX189" s="373"/>
      <c r="EIY189" s="373"/>
      <c r="EIZ189" s="374"/>
      <c r="EJA189" s="374"/>
      <c r="EJB189" s="374"/>
      <c r="EJC189" s="373"/>
      <c r="EJD189" s="374"/>
      <c r="EJE189" s="374"/>
      <c r="EJF189" s="374"/>
      <c r="EJG189" s="374"/>
      <c r="EJH189" s="373"/>
      <c r="EJI189" s="371"/>
      <c r="EJJ189" s="371"/>
      <c r="EJK189" s="371"/>
      <c r="EJL189" s="372"/>
      <c r="EJM189" s="373"/>
      <c r="EJN189" s="373"/>
      <c r="EJO189" s="373"/>
      <c r="EJP189" s="374"/>
      <c r="EJQ189" s="374"/>
      <c r="EJR189" s="374"/>
      <c r="EJS189" s="373"/>
      <c r="EJT189" s="374"/>
      <c r="EJU189" s="374"/>
      <c r="EJV189" s="374"/>
      <c r="EJW189" s="374"/>
      <c r="EJX189" s="373"/>
      <c r="EJY189" s="371"/>
      <c r="EJZ189" s="371"/>
      <c r="EKA189" s="371"/>
      <c r="EKB189" s="372"/>
      <c r="EKC189" s="373"/>
      <c r="EKD189" s="373"/>
      <c r="EKE189" s="373"/>
      <c r="EKF189" s="374"/>
      <c r="EKG189" s="374"/>
      <c r="EKH189" s="374"/>
      <c r="EKI189" s="373"/>
      <c r="EKJ189" s="374"/>
      <c r="EKK189" s="374"/>
      <c r="EKL189" s="374"/>
      <c r="EKM189" s="374"/>
      <c r="EKN189" s="373"/>
      <c r="EKO189" s="371"/>
      <c r="EKP189" s="371"/>
      <c r="EKQ189" s="371"/>
      <c r="EKR189" s="372"/>
      <c r="EKS189" s="373"/>
      <c r="EKT189" s="373"/>
      <c r="EKU189" s="373"/>
      <c r="EKV189" s="374"/>
      <c r="EKW189" s="374"/>
      <c r="EKX189" s="374"/>
      <c r="EKY189" s="373"/>
      <c r="EKZ189" s="374"/>
      <c r="ELA189" s="374"/>
      <c r="ELB189" s="374"/>
      <c r="ELC189" s="374"/>
      <c r="ELD189" s="373"/>
      <c r="ELE189" s="371"/>
      <c r="ELF189" s="371"/>
      <c r="ELG189" s="371"/>
      <c r="ELH189" s="372"/>
      <c r="ELI189" s="373"/>
      <c r="ELJ189" s="373"/>
      <c r="ELK189" s="373"/>
      <c r="ELL189" s="374"/>
      <c r="ELM189" s="374"/>
      <c r="ELN189" s="374"/>
      <c r="ELO189" s="373"/>
      <c r="ELP189" s="374"/>
      <c r="ELQ189" s="374"/>
      <c r="ELR189" s="374"/>
      <c r="ELS189" s="374"/>
      <c r="ELT189" s="373"/>
      <c r="ELU189" s="371"/>
      <c r="ELV189" s="371"/>
      <c r="ELW189" s="371"/>
      <c r="ELX189" s="372"/>
      <c r="ELY189" s="373"/>
      <c r="ELZ189" s="373"/>
      <c r="EMA189" s="373"/>
      <c r="EMB189" s="374"/>
      <c r="EMC189" s="374"/>
      <c r="EMD189" s="374"/>
      <c r="EME189" s="373"/>
      <c r="EMF189" s="374"/>
      <c r="EMG189" s="374"/>
      <c r="EMH189" s="374"/>
      <c r="EMI189" s="374"/>
      <c r="EMJ189" s="373"/>
      <c r="EMK189" s="371"/>
      <c r="EML189" s="371"/>
      <c r="EMM189" s="371"/>
      <c r="EMN189" s="372"/>
      <c r="EMO189" s="373"/>
      <c r="EMP189" s="373"/>
      <c r="EMQ189" s="373"/>
      <c r="EMR189" s="374"/>
      <c r="EMS189" s="374"/>
      <c r="EMT189" s="374"/>
      <c r="EMU189" s="373"/>
      <c r="EMV189" s="374"/>
      <c r="EMW189" s="374"/>
      <c r="EMX189" s="374"/>
      <c r="EMY189" s="374"/>
      <c r="EMZ189" s="373"/>
      <c r="ENA189" s="371"/>
      <c r="ENB189" s="371"/>
      <c r="ENC189" s="371"/>
      <c r="END189" s="372"/>
      <c r="ENE189" s="373"/>
      <c r="ENF189" s="373"/>
      <c r="ENG189" s="373"/>
      <c r="ENH189" s="374"/>
      <c r="ENI189" s="374"/>
      <c r="ENJ189" s="374"/>
      <c r="ENK189" s="373"/>
      <c r="ENL189" s="374"/>
      <c r="ENM189" s="374"/>
      <c r="ENN189" s="374"/>
      <c r="ENO189" s="374"/>
      <c r="ENP189" s="373"/>
      <c r="ENQ189" s="371"/>
      <c r="ENR189" s="371"/>
      <c r="ENS189" s="371"/>
      <c r="ENT189" s="372"/>
      <c r="ENU189" s="373"/>
      <c r="ENV189" s="373"/>
      <c r="ENW189" s="373"/>
      <c r="ENX189" s="374"/>
      <c r="ENY189" s="374"/>
      <c r="ENZ189" s="374"/>
      <c r="EOA189" s="373"/>
      <c r="EOB189" s="374"/>
      <c r="EOC189" s="374"/>
      <c r="EOD189" s="374"/>
      <c r="EOE189" s="374"/>
      <c r="EOF189" s="373"/>
      <c r="EOG189" s="371"/>
      <c r="EOH189" s="371"/>
      <c r="EOI189" s="371"/>
      <c r="EOJ189" s="372"/>
      <c r="EOK189" s="373"/>
      <c r="EOL189" s="373"/>
      <c r="EOM189" s="373"/>
      <c r="EON189" s="374"/>
      <c r="EOO189" s="374"/>
      <c r="EOP189" s="374"/>
      <c r="EOQ189" s="373"/>
      <c r="EOR189" s="374"/>
      <c r="EOS189" s="374"/>
      <c r="EOT189" s="374"/>
      <c r="EOU189" s="374"/>
      <c r="EOV189" s="373"/>
      <c r="EOW189" s="371"/>
      <c r="EOX189" s="371"/>
      <c r="EOY189" s="371"/>
      <c r="EOZ189" s="372"/>
      <c r="EPA189" s="373"/>
      <c r="EPB189" s="373"/>
      <c r="EPC189" s="373"/>
      <c r="EPD189" s="374"/>
      <c r="EPE189" s="374"/>
      <c r="EPF189" s="374"/>
      <c r="EPG189" s="373"/>
      <c r="EPH189" s="374"/>
      <c r="EPI189" s="374"/>
      <c r="EPJ189" s="374"/>
      <c r="EPK189" s="374"/>
      <c r="EPL189" s="373"/>
      <c r="EPM189" s="371"/>
      <c r="EPN189" s="371"/>
      <c r="EPO189" s="371"/>
      <c r="EPP189" s="372"/>
      <c r="EPQ189" s="373"/>
      <c r="EPR189" s="373"/>
      <c r="EPS189" s="373"/>
      <c r="EPT189" s="374"/>
      <c r="EPU189" s="374"/>
      <c r="EPV189" s="374"/>
      <c r="EPW189" s="373"/>
      <c r="EPX189" s="374"/>
      <c r="EPY189" s="374"/>
      <c r="EPZ189" s="374"/>
      <c r="EQA189" s="374"/>
      <c r="EQB189" s="373"/>
      <c r="EQC189" s="371"/>
      <c r="EQD189" s="371"/>
      <c r="EQE189" s="371"/>
      <c r="EQF189" s="372"/>
      <c r="EQG189" s="373"/>
      <c r="EQH189" s="373"/>
      <c r="EQI189" s="373"/>
      <c r="EQJ189" s="374"/>
      <c r="EQK189" s="374"/>
      <c r="EQL189" s="374"/>
      <c r="EQM189" s="373"/>
      <c r="EQN189" s="374"/>
      <c r="EQO189" s="374"/>
      <c r="EQP189" s="374"/>
      <c r="EQQ189" s="374"/>
      <c r="EQR189" s="373"/>
      <c r="EQS189" s="371"/>
      <c r="EQT189" s="371"/>
      <c r="EQU189" s="371"/>
      <c r="EQV189" s="372"/>
      <c r="EQW189" s="373"/>
      <c r="EQX189" s="373"/>
      <c r="EQY189" s="373"/>
      <c r="EQZ189" s="374"/>
      <c r="ERA189" s="374"/>
      <c r="ERB189" s="374"/>
      <c r="ERC189" s="373"/>
      <c r="ERD189" s="374"/>
      <c r="ERE189" s="374"/>
      <c r="ERF189" s="374"/>
      <c r="ERG189" s="374"/>
      <c r="ERH189" s="373"/>
      <c r="ERI189" s="371"/>
      <c r="ERJ189" s="371"/>
      <c r="ERK189" s="371"/>
      <c r="ERL189" s="372"/>
      <c r="ERM189" s="373"/>
      <c r="ERN189" s="373"/>
      <c r="ERO189" s="373"/>
      <c r="ERP189" s="374"/>
      <c r="ERQ189" s="374"/>
      <c r="ERR189" s="374"/>
      <c r="ERS189" s="373"/>
      <c r="ERT189" s="374"/>
      <c r="ERU189" s="374"/>
      <c r="ERV189" s="374"/>
      <c r="ERW189" s="374"/>
      <c r="ERX189" s="373"/>
      <c r="ERY189" s="371"/>
      <c r="ERZ189" s="371"/>
      <c r="ESA189" s="371"/>
      <c r="ESB189" s="372"/>
      <c r="ESC189" s="373"/>
      <c r="ESD189" s="373"/>
      <c r="ESE189" s="373"/>
      <c r="ESF189" s="374"/>
      <c r="ESG189" s="374"/>
      <c r="ESH189" s="374"/>
      <c r="ESI189" s="373"/>
      <c r="ESJ189" s="374"/>
      <c r="ESK189" s="374"/>
      <c r="ESL189" s="374"/>
      <c r="ESM189" s="374"/>
      <c r="ESN189" s="373"/>
      <c r="ESO189" s="371"/>
      <c r="ESP189" s="371"/>
      <c r="ESQ189" s="371"/>
      <c r="ESR189" s="372"/>
      <c r="ESS189" s="373"/>
      <c r="EST189" s="373"/>
      <c r="ESU189" s="373"/>
      <c r="ESV189" s="374"/>
      <c r="ESW189" s="374"/>
      <c r="ESX189" s="374"/>
      <c r="ESY189" s="373"/>
      <c r="ESZ189" s="374"/>
      <c r="ETA189" s="374"/>
      <c r="ETB189" s="374"/>
      <c r="ETC189" s="374"/>
      <c r="ETD189" s="373"/>
      <c r="ETE189" s="371"/>
      <c r="ETF189" s="371"/>
      <c r="ETG189" s="371"/>
      <c r="ETH189" s="372"/>
      <c r="ETI189" s="373"/>
      <c r="ETJ189" s="373"/>
      <c r="ETK189" s="373"/>
      <c r="ETL189" s="374"/>
      <c r="ETM189" s="374"/>
      <c r="ETN189" s="374"/>
      <c r="ETO189" s="373"/>
      <c r="ETP189" s="374"/>
      <c r="ETQ189" s="374"/>
      <c r="ETR189" s="374"/>
      <c r="ETS189" s="374"/>
      <c r="ETT189" s="373"/>
      <c r="ETU189" s="371"/>
      <c r="ETV189" s="371"/>
      <c r="ETW189" s="371"/>
      <c r="ETX189" s="372"/>
      <c r="ETY189" s="373"/>
      <c r="ETZ189" s="373"/>
      <c r="EUA189" s="373"/>
      <c r="EUB189" s="374"/>
      <c r="EUC189" s="374"/>
      <c r="EUD189" s="374"/>
      <c r="EUE189" s="373"/>
      <c r="EUF189" s="374"/>
      <c r="EUG189" s="374"/>
      <c r="EUH189" s="374"/>
      <c r="EUI189" s="374"/>
      <c r="EUJ189" s="373"/>
      <c r="EUK189" s="371"/>
      <c r="EUL189" s="371"/>
      <c r="EUM189" s="371"/>
      <c r="EUN189" s="372"/>
      <c r="EUO189" s="373"/>
      <c r="EUP189" s="373"/>
      <c r="EUQ189" s="373"/>
      <c r="EUR189" s="374"/>
      <c r="EUS189" s="374"/>
      <c r="EUT189" s="374"/>
      <c r="EUU189" s="373"/>
      <c r="EUV189" s="374"/>
      <c r="EUW189" s="374"/>
      <c r="EUX189" s="374"/>
      <c r="EUY189" s="374"/>
      <c r="EUZ189" s="373"/>
      <c r="EVA189" s="371"/>
      <c r="EVB189" s="371"/>
      <c r="EVC189" s="371"/>
      <c r="EVD189" s="372"/>
      <c r="EVE189" s="373"/>
      <c r="EVF189" s="373"/>
      <c r="EVG189" s="373"/>
      <c r="EVH189" s="374"/>
      <c r="EVI189" s="374"/>
      <c r="EVJ189" s="374"/>
      <c r="EVK189" s="373"/>
      <c r="EVL189" s="374"/>
      <c r="EVM189" s="374"/>
      <c r="EVN189" s="374"/>
      <c r="EVO189" s="374"/>
      <c r="EVP189" s="373"/>
      <c r="EVQ189" s="371"/>
      <c r="EVR189" s="371"/>
      <c r="EVS189" s="371"/>
      <c r="EVT189" s="372"/>
      <c r="EVU189" s="373"/>
      <c r="EVV189" s="373"/>
      <c r="EVW189" s="373"/>
      <c r="EVX189" s="374"/>
      <c r="EVY189" s="374"/>
      <c r="EVZ189" s="374"/>
      <c r="EWA189" s="373"/>
      <c r="EWB189" s="374"/>
      <c r="EWC189" s="374"/>
      <c r="EWD189" s="374"/>
      <c r="EWE189" s="374"/>
      <c r="EWF189" s="373"/>
      <c r="EWG189" s="371"/>
      <c r="EWH189" s="371"/>
      <c r="EWI189" s="371"/>
      <c r="EWJ189" s="372"/>
      <c r="EWK189" s="373"/>
      <c r="EWL189" s="373"/>
      <c r="EWM189" s="373"/>
      <c r="EWN189" s="374"/>
      <c r="EWO189" s="374"/>
      <c r="EWP189" s="374"/>
      <c r="EWQ189" s="373"/>
      <c r="EWR189" s="374"/>
      <c r="EWS189" s="374"/>
      <c r="EWT189" s="374"/>
      <c r="EWU189" s="374"/>
      <c r="EWV189" s="373"/>
      <c r="EWW189" s="371"/>
      <c r="EWX189" s="371"/>
      <c r="EWY189" s="371"/>
      <c r="EWZ189" s="372"/>
      <c r="EXA189" s="373"/>
      <c r="EXB189" s="373"/>
      <c r="EXC189" s="373"/>
      <c r="EXD189" s="374"/>
      <c r="EXE189" s="374"/>
      <c r="EXF189" s="374"/>
      <c r="EXG189" s="373"/>
      <c r="EXH189" s="374"/>
      <c r="EXI189" s="374"/>
      <c r="EXJ189" s="374"/>
      <c r="EXK189" s="374"/>
      <c r="EXL189" s="373"/>
      <c r="EXM189" s="371"/>
      <c r="EXN189" s="371"/>
      <c r="EXO189" s="371"/>
      <c r="EXP189" s="372"/>
      <c r="EXQ189" s="373"/>
      <c r="EXR189" s="373"/>
      <c r="EXS189" s="373"/>
      <c r="EXT189" s="374"/>
      <c r="EXU189" s="374"/>
      <c r="EXV189" s="374"/>
      <c r="EXW189" s="373"/>
      <c r="EXX189" s="374"/>
      <c r="EXY189" s="374"/>
      <c r="EXZ189" s="374"/>
      <c r="EYA189" s="374"/>
      <c r="EYB189" s="373"/>
      <c r="EYC189" s="371"/>
      <c r="EYD189" s="371"/>
      <c r="EYE189" s="371"/>
      <c r="EYF189" s="372"/>
      <c r="EYG189" s="373"/>
      <c r="EYH189" s="373"/>
      <c r="EYI189" s="373"/>
      <c r="EYJ189" s="374"/>
      <c r="EYK189" s="374"/>
      <c r="EYL189" s="374"/>
      <c r="EYM189" s="373"/>
      <c r="EYN189" s="374"/>
      <c r="EYO189" s="374"/>
      <c r="EYP189" s="374"/>
      <c r="EYQ189" s="374"/>
      <c r="EYR189" s="373"/>
      <c r="EYS189" s="371"/>
      <c r="EYT189" s="371"/>
      <c r="EYU189" s="371"/>
      <c r="EYV189" s="372"/>
      <c r="EYW189" s="373"/>
      <c r="EYX189" s="373"/>
      <c r="EYY189" s="373"/>
      <c r="EYZ189" s="374"/>
      <c r="EZA189" s="374"/>
      <c r="EZB189" s="374"/>
      <c r="EZC189" s="373"/>
      <c r="EZD189" s="374"/>
      <c r="EZE189" s="374"/>
      <c r="EZF189" s="374"/>
      <c r="EZG189" s="374"/>
      <c r="EZH189" s="373"/>
      <c r="EZI189" s="371"/>
      <c r="EZJ189" s="371"/>
      <c r="EZK189" s="371"/>
      <c r="EZL189" s="372"/>
      <c r="EZM189" s="373"/>
      <c r="EZN189" s="373"/>
      <c r="EZO189" s="373"/>
      <c r="EZP189" s="374"/>
      <c r="EZQ189" s="374"/>
      <c r="EZR189" s="374"/>
      <c r="EZS189" s="373"/>
      <c r="EZT189" s="374"/>
      <c r="EZU189" s="374"/>
      <c r="EZV189" s="374"/>
      <c r="EZW189" s="374"/>
      <c r="EZX189" s="373"/>
      <c r="EZY189" s="371"/>
      <c r="EZZ189" s="371"/>
      <c r="FAA189" s="371"/>
      <c r="FAB189" s="372"/>
      <c r="FAC189" s="373"/>
      <c r="FAD189" s="373"/>
      <c r="FAE189" s="373"/>
      <c r="FAF189" s="374"/>
      <c r="FAG189" s="374"/>
      <c r="FAH189" s="374"/>
      <c r="FAI189" s="373"/>
      <c r="FAJ189" s="374"/>
      <c r="FAK189" s="374"/>
      <c r="FAL189" s="374"/>
      <c r="FAM189" s="374"/>
      <c r="FAN189" s="373"/>
      <c r="FAO189" s="371"/>
      <c r="FAP189" s="371"/>
      <c r="FAQ189" s="371"/>
      <c r="FAR189" s="372"/>
      <c r="FAS189" s="373"/>
      <c r="FAT189" s="373"/>
      <c r="FAU189" s="373"/>
      <c r="FAV189" s="374"/>
      <c r="FAW189" s="374"/>
      <c r="FAX189" s="374"/>
      <c r="FAY189" s="373"/>
      <c r="FAZ189" s="374"/>
      <c r="FBA189" s="374"/>
      <c r="FBB189" s="374"/>
      <c r="FBC189" s="374"/>
      <c r="FBD189" s="373"/>
      <c r="FBE189" s="371"/>
      <c r="FBF189" s="371"/>
      <c r="FBG189" s="371"/>
      <c r="FBH189" s="372"/>
      <c r="FBI189" s="373"/>
      <c r="FBJ189" s="373"/>
      <c r="FBK189" s="373"/>
      <c r="FBL189" s="374"/>
      <c r="FBM189" s="374"/>
      <c r="FBN189" s="374"/>
      <c r="FBO189" s="373"/>
      <c r="FBP189" s="374"/>
      <c r="FBQ189" s="374"/>
      <c r="FBR189" s="374"/>
      <c r="FBS189" s="374"/>
      <c r="FBT189" s="373"/>
      <c r="FBU189" s="371"/>
      <c r="FBV189" s="371"/>
      <c r="FBW189" s="371"/>
      <c r="FBX189" s="372"/>
      <c r="FBY189" s="373"/>
      <c r="FBZ189" s="373"/>
      <c r="FCA189" s="373"/>
      <c r="FCB189" s="374"/>
      <c r="FCC189" s="374"/>
      <c r="FCD189" s="374"/>
      <c r="FCE189" s="373"/>
      <c r="FCF189" s="374"/>
      <c r="FCG189" s="374"/>
      <c r="FCH189" s="374"/>
      <c r="FCI189" s="374"/>
      <c r="FCJ189" s="373"/>
      <c r="FCK189" s="371"/>
      <c r="FCL189" s="371"/>
      <c r="FCM189" s="371"/>
      <c r="FCN189" s="372"/>
      <c r="FCO189" s="373"/>
      <c r="FCP189" s="373"/>
      <c r="FCQ189" s="373"/>
      <c r="FCR189" s="374"/>
      <c r="FCS189" s="374"/>
      <c r="FCT189" s="374"/>
      <c r="FCU189" s="373"/>
      <c r="FCV189" s="374"/>
      <c r="FCW189" s="374"/>
      <c r="FCX189" s="374"/>
      <c r="FCY189" s="374"/>
      <c r="FCZ189" s="373"/>
      <c r="FDA189" s="371"/>
      <c r="FDB189" s="371"/>
      <c r="FDC189" s="371"/>
      <c r="FDD189" s="372"/>
      <c r="FDE189" s="373"/>
      <c r="FDF189" s="373"/>
      <c r="FDG189" s="373"/>
      <c r="FDH189" s="374"/>
      <c r="FDI189" s="374"/>
      <c r="FDJ189" s="374"/>
      <c r="FDK189" s="373"/>
      <c r="FDL189" s="374"/>
      <c r="FDM189" s="374"/>
      <c r="FDN189" s="374"/>
      <c r="FDO189" s="374"/>
      <c r="FDP189" s="373"/>
      <c r="FDQ189" s="371"/>
      <c r="FDR189" s="371"/>
      <c r="FDS189" s="371"/>
      <c r="FDT189" s="372"/>
      <c r="FDU189" s="373"/>
      <c r="FDV189" s="373"/>
      <c r="FDW189" s="373"/>
      <c r="FDX189" s="374"/>
      <c r="FDY189" s="374"/>
      <c r="FDZ189" s="374"/>
      <c r="FEA189" s="373"/>
      <c r="FEB189" s="374"/>
      <c r="FEC189" s="374"/>
      <c r="FED189" s="374"/>
      <c r="FEE189" s="374"/>
      <c r="FEF189" s="373"/>
      <c r="FEG189" s="371"/>
      <c r="FEH189" s="371"/>
      <c r="FEI189" s="371"/>
      <c r="FEJ189" s="372"/>
      <c r="FEK189" s="373"/>
      <c r="FEL189" s="373"/>
      <c r="FEM189" s="373"/>
      <c r="FEN189" s="374"/>
      <c r="FEO189" s="374"/>
      <c r="FEP189" s="374"/>
      <c r="FEQ189" s="373"/>
      <c r="FER189" s="374"/>
      <c r="FES189" s="374"/>
      <c r="FET189" s="374"/>
      <c r="FEU189" s="374"/>
      <c r="FEV189" s="373"/>
      <c r="FEW189" s="371"/>
      <c r="FEX189" s="371"/>
      <c r="FEY189" s="371"/>
      <c r="FEZ189" s="372"/>
      <c r="FFA189" s="373"/>
      <c r="FFB189" s="373"/>
      <c r="FFC189" s="373"/>
      <c r="FFD189" s="374"/>
      <c r="FFE189" s="374"/>
      <c r="FFF189" s="374"/>
      <c r="FFG189" s="373"/>
      <c r="FFH189" s="374"/>
      <c r="FFI189" s="374"/>
      <c r="FFJ189" s="374"/>
      <c r="FFK189" s="374"/>
      <c r="FFL189" s="373"/>
      <c r="FFM189" s="371"/>
      <c r="FFN189" s="371"/>
      <c r="FFO189" s="371"/>
      <c r="FFP189" s="372"/>
      <c r="FFQ189" s="373"/>
      <c r="FFR189" s="373"/>
      <c r="FFS189" s="373"/>
      <c r="FFT189" s="374"/>
      <c r="FFU189" s="374"/>
      <c r="FFV189" s="374"/>
      <c r="FFW189" s="373"/>
      <c r="FFX189" s="374"/>
      <c r="FFY189" s="374"/>
      <c r="FFZ189" s="374"/>
      <c r="FGA189" s="374"/>
      <c r="FGB189" s="373"/>
      <c r="FGC189" s="371"/>
      <c r="FGD189" s="371"/>
      <c r="FGE189" s="371"/>
      <c r="FGF189" s="372"/>
      <c r="FGG189" s="373"/>
      <c r="FGH189" s="373"/>
      <c r="FGI189" s="373"/>
      <c r="FGJ189" s="374"/>
      <c r="FGK189" s="374"/>
      <c r="FGL189" s="374"/>
      <c r="FGM189" s="373"/>
      <c r="FGN189" s="374"/>
      <c r="FGO189" s="374"/>
      <c r="FGP189" s="374"/>
      <c r="FGQ189" s="374"/>
      <c r="FGR189" s="373"/>
      <c r="FGS189" s="371"/>
      <c r="FGT189" s="371"/>
      <c r="FGU189" s="371"/>
      <c r="FGV189" s="372"/>
      <c r="FGW189" s="373"/>
      <c r="FGX189" s="373"/>
      <c r="FGY189" s="373"/>
      <c r="FGZ189" s="374"/>
      <c r="FHA189" s="374"/>
      <c r="FHB189" s="374"/>
      <c r="FHC189" s="373"/>
      <c r="FHD189" s="374"/>
      <c r="FHE189" s="374"/>
      <c r="FHF189" s="374"/>
      <c r="FHG189" s="374"/>
      <c r="FHH189" s="373"/>
      <c r="FHI189" s="371"/>
      <c r="FHJ189" s="371"/>
      <c r="FHK189" s="371"/>
      <c r="FHL189" s="372"/>
      <c r="FHM189" s="373"/>
      <c r="FHN189" s="373"/>
      <c r="FHO189" s="373"/>
      <c r="FHP189" s="374"/>
      <c r="FHQ189" s="374"/>
      <c r="FHR189" s="374"/>
      <c r="FHS189" s="373"/>
      <c r="FHT189" s="374"/>
      <c r="FHU189" s="374"/>
      <c r="FHV189" s="374"/>
      <c r="FHW189" s="374"/>
      <c r="FHX189" s="373"/>
      <c r="FHY189" s="371"/>
      <c r="FHZ189" s="371"/>
      <c r="FIA189" s="371"/>
      <c r="FIB189" s="372"/>
      <c r="FIC189" s="373"/>
      <c r="FID189" s="373"/>
      <c r="FIE189" s="373"/>
      <c r="FIF189" s="374"/>
      <c r="FIG189" s="374"/>
      <c r="FIH189" s="374"/>
      <c r="FII189" s="373"/>
      <c r="FIJ189" s="374"/>
      <c r="FIK189" s="374"/>
      <c r="FIL189" s="374"/>
      <c r="FIM189" s="374"/>
      <c r="FIN189" s="373"/>
      <c r="FIO189" s="371"/>
      <c r="FIP189" s="371"/>
      <c r="FIQ189" s="371"/>
      <c r="FIR189" s="372"/>
      <c r="FIS189" s="373"/>
      <c r="FIT189" s="373"/>
      <c r="FIU189" s="373"/>
      <c r="FIV189" s="374"/>
      <c r="FIW189" s="374"/>
      <c r="FIX189" s="374"/>
      <c r="FIY189" s="373"/>
      <c r="FIZ189" s="374"/>
      <c r="FJA189" s="374"/>
      <c r="FJB189" s="374"/>
      <c r="FJC189" s="374"/>
      <c r="FJD189" s="373"/>
      <c r="FJE189" s="371"/>
      <c r="FJF189" s="371"/>
      <c r="FJG189" s="371"/>
      <c r="FJH189" s="372"/>
      <c r="FJI189" s="373"/>
      <c r="FJJ189" s="373"/>
      <c r="FJK189" s="373"/>
      <c r="FJL189" s="374"/>
      <c r="FJM189" s="374"/>
      <c r="FJN189" s="374"/>
      <c r="FJO189" s="373"/>
      <c r="FJP189" s="374"/>
      <c r="FJQ189" s="374"/>
      <c r="FJR189" s="374"/>
      <c r="FJS189" s="374"/>
      <c r="FJT189" s="373"/>
      <c r="FJU189" s="371"/>
      <c r="FJV189" s="371"/>
      <c r="FJW189" s="371"/>
      <c r="FJX189" s="372"/>
      <c r="FJY189" s="373"/>
      <c r="FJZ189" s="373"/>
      <c r="FKA189" s="373"/>
      <c r="FKB189" s="374"/>
      <c r="FKC189" s="374"/>
      <c r="FKD189" s="374"/>
      <c r="FKE189" s="373"/>
      <c r="FKF189" s="374"/>
      <c r="FKG189" s="374"/>
      <c r="FKH189" s="374"/>
      <c r="FKI189" s="374"/>
      <c r="FKJ189" s="373"/>
      <c r="FKK189" s="371"/>
      <c r="FKL189" s="371"/>
      <c r="FKM189" s="371"/>
      <c r="FKN189" s="372"/>
      <c r="FKO189" s="373"/>
      <c r="FKP189" s="373"/>
      <c r="FKQ189" s="373"/>
      <c r="FKR189" s="374"/>
      <c r="FKS189" s="374"/>
      <c r="FKT189" s="374"/>
      <c r="FKU189" s="373"/>
      <c r="FKV189" s="374"/>
      <c r="FKW189" s="374"/>
      <c r="FKX189" s="374"/>
      <c r="FKY189" s="374"/>
      <c r="FKZ189" s="373"/>
      <c r="FLA189" s="371"/>
      <c r="FLB189" s="371"/>
      <c r="FLC189" s="371"/>
      <c r="FLD189" s="372"/>
      <c r="FLE189" s="373"/>
      <c r="FLF189" s="373"/>
      <c r="FLG189" s="373"/>
      <c r="FLH189" s="374"/>
      <c r="FLI189" s="374"/>
      <c r="FLJ189" s="374"/>
      <c r="FLK189" s="373"/>
      <c r="FLL189" s="374"/>
      <c r="FLM189" s="374"/>
      <c r="FLN189" s="374"/>
      <c r="FLO189" s="374"/>
      <c r="FLP189" s="373"/>
      <c r="FLQ189" s="371"/>
      <c r="FLR189" s="371"/>
      <c r="FLS189" s="371"/>
      <c r="FLT189" s="372"/>
      <c r="FLU189" s="373"/>
      <c r="FLV189" s="373"/>
      <c r="FLW189" s="373"/>
      <c r="FLX189" s="374"/>
      <c r="FLY189" s="374"/>
      <c r="FLZ189" s="374"/>
      <c r="FMA189" s="373"/>
      <c r="FMB189" s="374"/>
      <c r="FMC189" s="374"/>
      <c r="FMD189" s="374"/>
      <c r="FME189" s="374"/>
      <c r="FMF189" s="373"/>
      <c r="FMG189" s="371"/>
      <c r="FMH189" s="371"/>
      <c r="FMI189" s="371"/>
      <c r="FMJ189" s="372"/>
      <c r="FMK189" s="373"/>
      <c r="FML189" s="373"/>
      <c r="FMM189" s="373"/>
      <c r="FMN189" s="374"/>
      <c r="FMO189" s="374"/>
      <c r="FMP189" s="374"/>
      <c r="FMQ189" s="373"/>
      <c r="FMR189" s="374"/>
      <c r="FMS189" s="374"/>
      <c r="FMT189" s="374"/>
      <c r="FMU189" s="374"/>
      <c r="FMV189" s="373"/>
      <c r="FMW189" s="371"/>
      <c r="FMX189" s="371"/>
      <c r="FMY189" s="371"/>
      <c r="FMZ189" s="372"/>
      <c r="FNA189" s="373"/>
      <c r="FNB189" s="373"/>
      <c r="FNC189" s="373"/>
      <c r="FND189" s="374"/>
      <c r="FNE189" s="374"/>
      <c r="FNF189" s="374"/>
      <c r="FNG189" s="373"/>
      <c r="FNH189" s="374"/>
      <c r="FNI189" s="374"/>
      <c r="FNJ189" s="374"/>
      <c r="FNK189" s="374"/>
      <c r="FNL189" s="373"/>
      <c r="FNM189" s="371"/>
      <c r="FNN189" s="371"/>
      <c r="FNO189" s="371"/>
      <c r="FNP189" s="372"/>
      <c r="FNQ189" s="373"/>
      <c r="FNR189" s="373"/>
      <c r="FNS189" s="373"/>
      <c r="FNT189" s="374"/>
      <c r="FNU189" s="374"/>
      <c r="FNV189" s="374"/>
      <c r="FNW189" s="373"/>
      <c r="FNX189" s="374"/>
      <c r="FNY189" s="374"/>
      <c r="FNZ189" s="374"/>
      <c r="FOA189" s="374"/>
      <c r="FOB189" s="373"/>
      <c r="FOC189" s="371"/>
      <c r="FOD189" s="371"/>
      <c r="FOE189" s="371"/>
      <c r="FOF189" s="372"/>
      <c r="FOG189" s="373"/>
      <c r="FOH189" s="373"/>
      <c r="FOI189" s="373"/>
      <c r="FOJ189" s="374"/>
      <c r="FOK189" s="374"/>
      <c r="FOL189" s="374"/>
      <c r="FOM189" s="373"/>
      <c r="FON189" s="374"/>
      <c r="FOO189" s="374"/>
      <c r="FOP189" s="374"/>
      <c r="FOQ189" s="374"/>
      <c r="FOR189" s="373"/>
      <c r="FOS189" s="371"/>
      <c r="FOT189" s="371"/>
      <c r="FOU189" s="371"/>
      <c r="FOV189" s="372"/>
      <c r="FOW189" s="373"/>
      <c r="FOX189" s="373"/>
      <c r="FOY189" s="373"/>
      <c r="FOZ189" s="374"/>
      <c r="FPA189" s="374"/>
      <c r="FPB189" s="374"/>
      <c r="FPC189" s="373"/>
      <c r="FPD189" s="374"/>
      <c r="FPE189" s="374"/>
      <c r="FPF189" s="374"/>
      <c r="FPG189" s="374"/>
      <c r="FPH189" s="373"/>
      <c r="FPI189" s="371"/>
      <c r="FPJ189" s="371"/>
      <c r="FPK189" s="371"/>
      <c r="FPL189" s="372"/>
      <c r="FPM189" s="373"/>
      <c r="FPN189" s="373"/>
      <c r="FPO189" s="373"/>
      <c r="FPP189" s="374"/>
      <c r="FPQ189" s="374"/>
      <c r="FPR189" s="374"/>
      <c r="FPS189" s="373"/>
      <c r="FPT189" s="374"/>
      <c r="FPU189" s="374"/>
      <c r="FPV189" s="374"/>
      <c r="FPW189" s="374"/>
      <c r="FPX189" s="373"/>
      <c r="FPY189" s="371"/>
      <c r="FPZ189" s="371"/>
      <c r="FQA189" s="371"/>
      <c r="FQB189" s="372"/>
      <c r="FQC189" s="373"/>
      <c r="FQD189" s="373"/>
      <c r="FQE189" s="373"/>
      <c r="FQF189" s="374"/>
      <c r="FQG189" s="374"/>
      <c r="FQH189" s="374"/>
      <c r="FQI189" s="373"/>
      <c r="FQJ189" s="374"/>
      <c r="FQK189" s="374"/>
      <c r="FQL189" s="374"/>
      <c r="FQM189" s="374"/>
      <c r="FQN189" s="373"/>
      <c r="FQO189" s="371"/>
      <c r="FQP189" s="371"/>
      <c r="FQQ189" s="371"/>
      <c r="FQR189" s="372"/>
      <c r="FQS189" s="373"/>
      <c r="FQT189" s="373"/>
      <c r="FQU189" s="373"/>
      <c r="FQV189" s="374"/>
      <c r="FQW189" s="374"/>
      <c r="FQX189" s="374"/>
      <c r="FQY189" s="373"/>
      <c r="FQZ189" s="374"/>
      <c r="FRA189" s="374"/>
      <c r="FRB189" s="374"/>
      <c r="FRC189" s="374"/>
      <c r="FRD189" s="373"/>
      <c r="FRE189" s="371"/>
      <c r="FRF189" s="371"/>
      <c r="FRG189" s="371"/>
      <c r="FRH189" s="372"/>
      <c r="FRI189" s="373"/>
      <c r="FRJ189" s="373"/>
      <c r="FRK189" s="373"/>
      <c r="FRL189" s="374"/>
      <c r="FRM189" s="374"/>
      <c r="FRN189" s="374"/>
      <c r="FRO189" s="373"/>
      <c r="FRP189" s="374"/>
      <c r="FRQ189" s="374"/>
      <c r="FRR189" s="374"/>
      <c r="FRS189" s="374"/>
      <c r="FRT189" s="373"/>
      <c r="FRU189" s="371"/>
      <c r="FRV189" s="371"/>
      <c r="FRW189" s="371"/>
      <c r="FRX189" s="372"/>
      <c r="FRY189" s="373"/>
      <c r="FRZ189" s="373"/>
      <c r="FSA189" s="373"/>
      <c r="FSB189" s="374"/>
      <c r="FSC189" s="374"/>
      <c r="FSD189" s="374"/>
      <c r="FSE189" s="373"/>
      <c r="FSF189" s="374"/>
      <c r="FSG189" s="374"/>
      <c r="FSH189" s="374"/>
      <c r="FSI189" s="374"/>
      <c r="FSJ189" s="373"/>
      <c r="FSK189" s="371"/>
      <c r="FSL189" s="371"/>
      <c r="FSM189" s="371"/>
      <c r="FSN189" s="372"/>
      <c r="FSO189" s="373"/>
      <c r="FSP189" s="373"/>
      <c r="FSQ189" s="373"/>
      <c r="FSR189" s="374"/>
      <c r="FSS189" s="374"/>
      <c r="FST189" s="374"/>
      <c r="FSU189" s="373"/>
      <c r="FSV189" s="374"/>
      <c r="FSW189" s="374"/>
      <c r="FSX189" s="374"/>
      <c r="FSY189" s="374"/>
      <c r="FSZ189" s="373"/>
      <c r="FTA189" s="371"/>
      <c r="FTB189" s="371"/>
      <c r="FTC189" s="371"/>
      <c r="FTD189" s="372"/>
      <c r="FTE189" s="373"/>
      <c r="FTF189" s="373"/>
      <c r="FTG189" s="373"/>
      <c r="FTH189" s="374"/>
      <c r="FTI189" s="374"/>
      <c r="FTJ189" s="374"/>
      <c r="FTK189" s="373"/>
      <c r="FTL189" s="374"/>
      <c r="FTM189" s="374"/>
      <c r="FTN189" s="374"/>
      <c r="FTO189" s="374"/>
      <c r="FTP189" s="373"/>
      <c r="FTQ189" s="371"/>
      <c r="FTR189" s="371"/>
      <c r="FTS189" s="371"/>
      <c r="FTT189" s="372"/>
      <c r="FTU189" s="373"/>
      <c r="FTV189" s="373"/>
      <c r="FTW189" s="373"/>
      <c r="FTX189" s="374"/>
      <c r="FTY189" s="374"/>
      <c r="FTZ189" s="374"/>
      <c r="FUA189" s="373"/>
      <c r="FUB189" s="374"/>
      <c r="FUC189" s="374"/>
      <c r="FUD189" s="374"/>
      <c r="FUE189" s="374"/>
      <c r="FUF189" s="373"/>
      <c r="FUG189" s="371"/>
      <c r="FUH189" s="371"/>
      <c r="FUI189" s="371"/>
      <c r="FUJ189" s="372"/>
      <c r="FUK189" s="373"/>
      <c r="FUL189" s="373"/>
      <c r="FUM189" s="373"/>
      <c r="FUN189" s="374"/>
      <c r="FUO189" s="374"/>
      <c r="FUP189" s="374"/>
      <c r="FUQ189" s="373"/>
      <c r="FUR189" s="374"/>
      <c r="FUS189" s="374"/>
      <c r="FUT189" s="374"/>
      <c r="FUU189" s="374"/>
      <c r="FUV189" s="373"/>
      <c r="FUW189" s="371"/>
      <c r="FUX189" s="371"/>
      <c r="FUY189" s="371"/>
      <c r="FUZ189" s="372"/>
      <c r="FVA189" s="373"/>
      <c r="FVB189" s="373"/>
      <c r="FVC189" s="373"/>
      <c r="FVD189" s="374"/>
      <c r="FVE189" s="374"/>
      <c r="FVF189" s="374"/>
      <c r="FVG189" s="373"/>
      <c r="FVH189" s="374"/>
      <c r="FVI189" s="374"/>
      <c r="FVJ189" s="374"/>
      <c r="FVK189" s="374"/>
      <c r="FVL189" s="373"/>
      <c r="FVM189" s="371"/>
      <c r="FVN189" s="371"/>
      <c r="FVO189" s="371"/>
      <c r="FVP189" s="372"/>
      <c r="FVQ189" s="373"/>
      <c r="FVR189" s="373"/>
      <c r="FVS189" s="373"/>
      <c r="FVT189" s="374"/>
      <c r="FVU189" s="374"/>
      <c r="FVV189" s="374"/>
      <c r="FVW189" s="373"/>
      <c r="FVX189" s="374"/>
      <c r="FVY189" s="374"/>
      <c r="FVZ189" s="374"/>
      <c r="FWA189" s="374"/>
      <c r="FWB189" s="373"/>
      <c r="FWC189" s="371"/>
      <c r="FWD189" s="371"/>
      <c r="FWE189" s="371"/>
      <c r="FWF189" s="372"/>
      <c r="FWG189" s="373"/>
      <c r="FWH189" s="373"/>
      <c r="FWI189" s="373"/>
      <c r="FWJ189" s="374"/>
      <c r="FWK189" s="374"/>
      <c r="FWL189" s="374"/>
      <c r="FWM189" s="373"/>
      <c r="FWN189" s="374"/>
      <c r="FWO189" s="374"/>
      <c r="FWP189" s="374"/>
      <c r="FWQ189" s="374"/>
      <c r="FWR189" s="373"/>
      <c r="FWS189" s="371"/>
      <c r="FWT189" s="371"/>
      <c r="FWU189" s="371"/>
      <c r="FWV189" s="372"/>
      <c r="FWW189" s="373"/>
      <c r="FWX189" s="373"/>
      <c r="FWY189" s="373"/>
      <c r="FWZ189" s="374"/>
      <c r="FXA189" s="374"/>
      <c r="FXB189" s="374"/>
      <c r="FXC189" s="373"/>
      <c r="FXD189" s="374"/>
      <c r="FXE189" s="374"/>
      <c r="FXF189" s="374"/>
      <c r="FXG189" s="374"/>
      <c r="FXH189" s="373"/>
      <c r="FXI189" s="371"/>
      <c r="FXJ189" s="371"/>
      <c r="FXK189" s="371"/>
      <c r="FXL189" s="372"/>
      <c r="FXM189" s="373"/>
      <c r="FXN189" s="373"/>
      <c r="FXO189" s="373"/>
      <c r="FXP189" s="374"/>
      <c r="FXQ189" s="374"/>
      <c r="FXR189" s="374"/>
      <c r="FXS189" s="373"/>
      <c r="FXT189" s="374"/>
      <c r="FXU189" s="374"/>
      <c r="FXV189" s="374"/>
      <c r="FXW189" s="374"/>
      <c r="FXX189" s="373"/>
      <c r="FXY189" s="371"/>
      <c r="FXZ189" s="371"/>
      <c r="FYA189" s="371"/>
      <c r="FYB189" s="372"/>
      <c r="FYC189" s="373"/>
      <c r="FYD189" s="373"/>
      <c r="FYE189" s="373"/>
      <c r="FYF189" s="374"/>
      <c r="FYG189" s="374"/>
      <c r="FYH189" s="374"/>
      <c r="FYI189" s="373"/>
      <c r="FYJ189" s="374"/>
      <c r="FYK189" s="374"/>
      <c r="FYL189" s="374"/>
      <c r="FYM189" s="374"/>
      <c r="FYN189" s="373"/>
      <c r="FYO189" s="371"/>
      <c r="FYP189" s="371"/>
      <c r="FYQ189" s="371"/>
      <c r="FYR189" s="372"/>
      <c r="FYS189" s="373"/>
      <c r="FYT189" s="373"/>
      <c r="FYU189" s="373"/>
      <c r="FYV189" s="374"/>
      <c r="FYW189" s="374"/>
      <c r="FYX189" s="374"/>
      <c r="FYY189" s="373"/>
      <c r="FYZ189" s="374"/>
      <c r="FZA189" s="374"/>
      <c r="FZB189" s="374"/>
      <c r="FZC189" s="374"/>
      <c r="FZD189" s="373"/>
      <c r="FZE189" s="371"/>
      <c r="FZF189" s="371"/>
      <c r="FZG189" s="371"/>
      <c r="FZH189" s="372"/>
      <c r="FZI189" s="373"/>
      <c r="FZJ189" s="373"/>
      <c r="FZK189" s="373"/>
      <c r="FZL189" s="374"/>
      <c r="FZM189" s="374"/>
      <c r="FZN189" s="374"/>
      <c r="FZO189" s="373"/>
      <c r="FZP189" s="374"/>
      <c r="FZQ189" s="374"/>
      <c r="FZR189" s="374"/>
      <c r="FZS189" s="374"/>
      <c r="FZT189" s="373"/>
      <c r="FZU189" s="371"/>
      <c r="FZV189" s="371"/>
      <c r="FZW189" s="371"/>
      <c r="FZX189" s="372"/>
      <c r="FZY189" s="373"/>
      <c r="FZZ189" s="373"/>
      <c r="GAA189" s="373"/>
      <c r="GAB189" s="374"/>
      <c r="GAC189" s="374"/>
      <c r="GAD189" s="374"/>
      <c r="GAE189" s="373"/>
      <c r="GAF189" s="374"/>
      <c r="GAG189" s="374"/>
      <c r="GAH189" s="374"/>
      <c r="GAI189" s="374"/>
      <c r="GAJ189" s="373"/>
      <c r="GAK189" s="371"/>
      <c r="GAL189" s="371"/>
      <c r="GAM189" s="371"/>
      <c r="GAN189" s="372"/>
      <c r="GAO189" s="373"/>
      <c r="GAP189" s="373"/>
      <c r="GAQ189" s="373"/>
      <c r="GAR189" s="374"/>
      <c r="GAS189" s="374"/>
      <c r="GAT189" s="374"/>
      <c r="GAU189" s="373"/>
      <c r="GAV189" s="374"/>
      <c r="GAW189" s="374"/>
      <c r="GAX189" s="374"/>
      <c r="GAY189" s="374"/>
      <c r="GAZ189" s="373"/>
      <c r="GBA189" s="371"/>
      <c r="GBB189" s="371"/>
      <c r="GBC189" s="371"/>
      <c r="GBD189" s="372"/>
      <c r="GBE189" s="373"/>
      <c r="GBF189" s="373"/>
      <c r="GBG189" s="373"/>
      <c r="GBH189" s="374"/>
      <c r="GBI189" s="374"/>
      <c r="GBJ189" s="374"/>
      <c r="GBK189" s="373"/>
      <c r="GBL189" s="374"/>
      <c r="GBM189" s="374"/>
      <c r="GBN189" s="374"/>
      <c r="GBO189" s="374"/>
      <c r="GBP189" s="373"/>
      <c r="GBQ189" s="371"/>
      <c r="GBR189" s="371"/>
      <c r="GBS189" s="371"/>
      <c r="GBT189" s="372"/>
      <c r="GBU189" s="373"/>
      <c r="GBV189" s="373"/>
      <c r="GBW189" s="373"/>
      <c r="GBX189" s="374"/>
      <c r="GBY189" s="374"/>
      <c r="GBZ189" s="374"/>
      <c r="GCA189" s="373"/>
      <c r="GCB189" s="374"/>
      <c r="GCC189" s="374"/>
      <c r="GCD189" s="374"/>
      <c r="GCE189" s="374"/>
      <c r="GCF189" s="373"/>
      <c r="GCG189" s="371"/>
      <c r="GCH189" s="371"/>
      <c r="GCI189" s="371"/>
      <c r="GCJ189" s="372"/>
      <c r="GCK189" s="373"/>
      <c r="GCL189" s="373"/>
      <c r="GCM189" s="373"/>
      <c r="GCN189" s="374"/>
      <c r="GCO189" s="374"/>
      <c r="GCP189" s="374"/>
      <c r="GCQ189" s="373"/>
      <c r="GCR189" s="374"/>
      <c r="GCS189" s="374"/>
      <c r="GCT189" s="374"/>
      <c r="GCU189" s="374"/>
      <c r="GCV189" s="373"/>
      <c r="GCW189" s="371"/>
      <c r="GCX189" s="371"/>
      <c r="GCY189" s="371"/>
      <c r="GCZ189" s="372"/>
      <c r="GDA189" s="373"/>
      <c r="GDB189" s="373"/>
      <c r="GDC189" s="373"/>
      <c r="GDD189" s="374"/>
      <c r="GDE189" s="374"/>
      <c r="GDF189" s="374"/>
      <c r="GDG189" s="373"/>
      <c r="GDH189" s="374"/>
      <c r="GDI189" s="374"/>
      <c r="GDJ189" s="374"/>
      <c r="GDK189" s="374"/>
      <c r="GDL189" s="373"/>
      <c r="GDM189" s="371"/>
      <c r="GDN189" s="371"/>
      <c r="GDO189" s="371"/>
      <c r="GDP189" s="372"/>
      <c r="GDQ189" s="373"/>
      <c r="GDR189" s="373"/>
      <c r="GDS189" s="373"/>
      <c r="GDT189" s="374"/>
      <c r="GDU189" s="374"/>
      <c r="GDV189" s="374"/>
      <c r="GDW189" s="373"/>
      <c r="GDX189" s="374"/>
      <c r="GDY189" s="374"/>
      <c r="GDZ189" s="374"/>
      <c r="GEA189" s="374"/>
      <c r="GEB189" s="373"/>
      <c r="GEC189" s="371"/>
      <c r="GED189" s="371"/>
      <c r="GEE189" s="371"/>
      <c r="GEF189" s="372"/>
      <c r="GEG189" s="373"/>
      <c r="GEH189" s="373"/>
      <c r="GEI189" s="373"/>
      <c r="GEJ189" s="374"/>
      <c r="GEK189" s="374"/>
      <c r="GEL189" s="374"/>
      <c r="GEM189" s="373"/>
      <c r="GEN189" s="374"/>
      <c r="GEO189" s="374"/>
      <c r="GEP189" s="374"/>
      <c r="GEQ189" s="374"/>
      <c r="GER189" s="373"/>
      <c r="GES189" s="371"/>
      <c r="GET189" s="371"/>
      <c r="GEU189" s="371"/>
      <c r="GEV189" s="372"/>
      <c r="GEW189" s="373"/>
      <c r="GEX189" s="373"/>
      <c r="GEY189" s="373"/>
      <c r="GEZ189" s="374"/>
      <c r="GFA189" s="374"/>
      <c r="GFB189" s="374"/>
      <c r="GFC189" s="373"/>
      <c r="GFD189" s="374"/>
      <c r="GFE189" s="374"/>
      <c r="GFF189" s="374"/>
      <c r="GFG189" s="374"/>
      <c r="GFH189" s="373"/>
      <c r="GFI189" s="371"/>
      <c r="GFJ189" s="371"/>
      <c r="GFK189" s="371"/>
      <c r="GFL189" s="372"/>
      <c r="GFM189" s="373"/>
      <c r="GFN189" s="373"/>
      <c r="GFO189" s="373"/>
      <c r="GFP189" s="374"/>
      <c r="GFQ189" s="374"/>
      <c r="GFR189" s="374"/>
      <c r="GFS189" s="373"/>
      <c r="GFT189" s="374"/>
      <c r="GFU189" s="374"/>
      <c r="GFV189" s="374"/>
      <c r="GFW189" s="374"/>
      <c r="GFX189" s="373"/>
      <c r="GFY189" s="371"/>
      <c r="GFZ189" s="371"/>
      <c r="GGA189" s="371"/>
      <c r="GGB189" s="372"/>
      <c r="GGC189" s="373"/>
      <c r="GGD189" s="373"/>
      <c r="GGE189" s="373"/>
      <c r="GGF189" s="374"/>
      <c r="GGG189" s="374"/>
      <c r="GGH189" s="374"/>
      <c r="GGI189" s="373"/>
      <c r="GGJ189" s="374"/>
      <c r="GGK189" s="374"/>
      <c r="GGL189" s="374"/>
      <c r="GGM189" s="374"/>
      <c r="GGN189" s="373"/>
      <c r="GGO189" s="371"/>
      <c r="GGP189" s="371"/>
      <c r="GGQ189" s="371"/>
      <c r="GGR189" s="372"/>
      <c r="GGS189" s="373"/>
      <c r="GGT189" s="373"/>
      <c r="GGU189" s="373"/>
      <c r="GGV189" s="374"/>
      <c r="GGW189" s="374"/>
      <c r="GGX189" s="374"/>
      <c r="GGY189" s="373"/>
      <c r="GGZ189" s="374"/>
      <c r="GHA189" s="374"/>
      <c r="GHB189" s="374"/>
      <c r="GHC189" s="374"/>
      <c r="GHD189" s="373"/>
      <c r="GHE189" s="371"/>
      <c r="GHF189" s="371"/>
      <c r="GHG189" s="371"/>
      <c r="GHH189" s="372"/>
      <c r="GHI189" s="373"/>
      <c r="GHJ189" s="373"/>
      <c r="GHK189" s="373"/>
      <c r="GHL189" s="374"/>
      <c r="GHM189" s="374"/>
      <c r="GHN189" s="374"/>
      <c r="GHO189" s="373"/>
      <c r="GHP189" s="374"/>
      <c r="GHQ189" s="374"/>
      <c r="GHR189" s="374"/>
      <c r="GHS189" s="374"/>
      <c r="GHT189" s="373"/>
      <c r="GHU189" s="371"/>
      <c r="GHV189" s="371"/>
      <c r="GHW189" s="371"/>
      <c r="GHX189" s="372"/>
      <c r="GHY189" s="373"/>
      <c r="GHZ189" s="373"/>
      <c r="GIA189" s="373"/>
      <c r="GIB189" s="374"/>
      <c r="GIC189" s="374"/>
      <c r="GID189" s="374"/>
      <c r="GIE189" s="373"/>
      <c r="GIF189" s="374"/>
      <c r="GIG189" s="374"/>
      <c r="GIH189" s="374"/>
      <c r="GII189" s="374"/>
      <c r="GIJ189" s="373"/>
      <c r="GIK189" s="371"/>
      <c r="GIL189" s="371"/>
      <c r="GIM189" s="371"/>
      <c r="GIN189" s="372"/>
      <c r="GIO189" s="373"/>
      <c r="GIP189" s="373"/>
      <c r="GIQ189" s="373"/>
      <c r="GIR189" s="374"/>
      <c r="GIS189" s="374"/>
      <c r="GIT189" s="374"/>
      <c r="GIU189" s="373"/>
      <c r="GIV189" s="374"/>
      <c r="GIW189" s="374"/>
      <c r="GIX189" s="374"/>
      <c r="GIY189" s="374"/>
      <c r="GIZ189" s="373"/>
      <c r="GJA189" s="371"/>
      <c r="GJB189" s="371"/>
      <c r="GJC189" s="371"/>
      <c r="GJD189" s="372"/>
      <c r="GJE189" s="373"/>
      <c r="GJF189" s="373"/>
      <c r="GJG189" s="373"/>
      <c r="GJH189" s="374"/>
      <c r="GJI189" s="374"/>
      <c r="GJJ189" s="374"/>
      <c r="GJK189" s="373"/>
      <c r="GJL189" s="374"/>
      <c r="GJM189" s="374"/>
      <c r="GJN189" s="374"/>
      <c r="GJO189" s="374"/>
      <c r="GJP189" s="373"/>
      <c r="GJQ189" s="371"/>
      <c r="GJR189" s="371"/>
      <c r="GJS189" s="371"/>
      <c r="GJT189" s="372"/>
      <c r="GJU189" s="373"/>
      <c r="GJV189" s="373"/>
      <c r="GJW189" s="373"/>
      <c r="GJX189" s="374"/>
      <c r="GJY189" s="374"/>
      <c r="GJZ189" s="374"/>
      <c r="GKA189" s="373"/>
      <c r="GKB189" s="374"/>
      <c r="GKC189" s="374"/>
      <c r="GKD189" s="374"/>
      <c r="GKE189" s="374"/>
      <c r="GKF189" s="373"/>
      <c r="GKG189" s="371"/>
      <c r="GKH189" s="371"/>
      <c r="GKI189" s="371"/>
      <c r="GKJ189" s="372"/>
      <c r="GKK189" s="373"/>
      <c r="GKL189" s="373"/>
      <c r="GKM189" s="373"/>
      <c r="GKN189" s="374"/>
      <c r="GKO189" s="374"/>
      <c r="GKP189" s="374"/>
      <c r="GKQ189" s="373"/>
      <c r="GKR189" s="374"/>
      <c r="GKS189" s="374"/>
      <c r="GKT189" s="374"/>
      <c r="GKU189" s="374"/>
      <c r="GKV189" s="373"/>
      <c r="GKW189" s="371"/>
      <c r="GKX189" s="371"/>
      <c r="GKY189" s="371"/>
      <c r="GKZ189" s="372"/>
      <c r="GLA189" s="373"/>
      <c r="GLB189" s="373"/>
      <c r="GLC189" s="373"/>
      <c r="GLD189" s="374"/>
      <c r="GLE189" s="374"/>
      <c r="GLF189" s="374"/>
      <c r="GLG189" s="373"/>
      <c r="GLH189" s="374"/>
      <c r="GLI189" s="374"/>
      <c r="GLJ189" s="374"/>
      <c r="GLK189" s="374"/>
      <c r="GLL189" s="373"/>
      <c r="GLM189" s="371"/>
      <c r="GLN189" s="371"/>
      <c r="GLO189" s="371"/>
      <c r="GLP189" s="372"/>
      <c r="GLQ189" s="373"/>
      <c r="GLR189" s="373"/>
      <c r="GLS189" s="373"/>
      <c r="GLT189" s="374"/>
      <c r="GLU189" s="374"/>
      <c r="GLV189" s="374"/>
      <c r="GLW189" s="373"/>
      <c r="GLX189" s="374"/>
      <c r="GLY189" s="374"/>
      <c r="GLZ189" s="374"/>
      <c r="GMA189" s="374"/>
      <c r="GMB189" s="373"/>
      <c r="GMC189" s="371"/>
      <c r="GMD189" s="371"/>
      <c r="GME189" s="371"/>
      <c r="GMF189" s="372"/>
      <c r="GMG189" s="373"/>
      <c r="GMH189" s="373"/>
      <c r="GMI189" s="373"/>
      <c r="GMJ189" s="374"/>
      <c r="GMK189" s="374"/>
      <c r="GML189" s="374"/>
      <c r="GMM189" s="373"/>
      <c r="GMN189" s="374"/>
      <c r="GMO189" s="374"/>
      <c r="GMP189" s="374"/>
      <c r="GMQ189" s="374"/>
      <c r="GMR189" s="373"/>
      <c r="GMS189" s="371"/>
      <c r="GMT189" s="371"/>
      <c r="GMU189" s="371"/>
      <c r="GMV189" s="372"/>
      <c r="GMW189" s="373"/>
      <c r="GMX189" s="373"/>
      <c r="GMY189" s="373"/>
      <c r="GMZ189" s="374"/>
      <c r="GNA189" s="374"/>
      <c r="GNB189" s="374"/>
      <c r="GNC189" s="373"/>
      <c r="GND189" s="374"/>
      <c r="GNE189" s="374"/>
      <c r="GNF189" s="374"/>
      <c r="GNG189" s="374"/>
      <c r="GNH189" s="373"/>
      <c r="GNI189" s="371"/>
      <c r="GNJ189" s="371"/>
      <c r="GNK189" s="371"/>
      <c r="GNL189" s="372"/>
      <c r="GNM189" s="373"/>
      <c r="GNN189" s="373"/>
      <c r="GNO189" s="373"/>
      <c r="GNP189" s="374"/>
      <c r="GNQ189" s="374"/>
      <c r="GNR189" s="374"/>
      <c r="GNS189" s="373"/>
      <c r="GNT189" s="374"/>
      <c r="GNU189" s="374"/>
      <c r="GNV189" s="374"/>
      <c r="GNW189" s="374"/>
      <c r="GNX189" s="373"/>
      <c r="GNY189" s="371"/>
      <c r="GNZ189" s="371"/>
      <c r="GOA189" s="371"/>
      <c r="GOB189" s="372"/>
      <c r="GOC189" s="373"/>
      <c r="GOD189" s="373"/>
      <c r="GOE189" s="373"/>
      <c r="GOF189" s="374"/>
      <c r="GOG189" s="374"/>
      <c r="GOH189" s="374"/>
      <c r="GOI189" s="373"/>
      <c r="GOJ189" s="374"/>
      <c r="GOK189" s="374"/>
      <c r="GOL189" s="374"/>
      <c r="GOM189" s="374"/>
      <c r="GON189" s="373"/>
      <c r="GOO189" s="371"/>
      <c r="GOP189" s="371"/>
      <c r="GOQ189" s="371"/>
      <c r="GOR189" s="372"/>
      <c r="GOS189" s="373"/>
      <c r="GOT189" s="373"/>
      <c r="GOU189" s="373"/>
      <c r="GOV189" s="374"/>
      <c r="GOW189" s="374"/>
      <c r="GOX189" s="374"/>
      <c r="GOY189" s="373"/>
      <c r="GOZ189" s="374"/>
      <c r="GPA189" s="374"/>
      <c r="GPB189" s="374"/>
      <c r="GPC189" s="374"/>
      <c r="GPD189" s="373"/>
      <c r="GPE189" s="371"/>
      <c r="GPF189" s="371"/>
      <c r="GPG189" s="371"/>
      <c r="GPH189" s="372"/>
      <c r="GPI189" s="373"/>
      <c r="GPJ189" s="373"/>
      <c r="GPK189" s="373"/>
      <c r="GPL189" s="374"/>
      <c r="GPM189" s="374"/>
      <c r="GPN189" s="374"/>
      <c r="GPO189" s="373"/>
      <c r="GPP189" s="374"/>
      <c r="GPQ189" s="374"/>
      <c r="GPR189" s="374"/>
      <c r="GPS189" s="374"/>
      <c r="GPT189" s="373"/>
      <c r="GPU189" s="371"/>
      <c r="GPV189" s="371"/>
      <c r="GPW189" s="371"/>
      <c r="GPX189" s="372"/>
      <c r="GPY189" s="373"/>
      <c r="GPZ189" s="373"/>
      <c r="GQA189" s="373"/>
      <c r="GQB189" s="374"/>
      <c r="GQC189" s="374"/>
      <c r="GQD189" s="374"/>
      <c r="GQE189" s="373"/>
      <c r="GQF189" s="374"/>
      <c r="GQG189" s="374"/>
      <c r="GQH189" s="374"/>
      <c r="GQI189" s="374"/>
      <c r="GQJ189" s="373"/>
      <c r="GQK189" s="371"/>
      <c r="GQL189" s="371"/>
      <c r="GQM189" s="371"/>
      <c r="GQN189" s="372"/>
      <c r="GQO189" s="373"/>
      <c r="GQP189" s="373"/>
      <c r="GQQ189" s="373"/>
      <c r="GQR189" s="374"/>
      <c r="GQS189" s="374"/>
      <c r="GQT189" s="374"/>
      <c r="GQU189" s="373"/>
      <c r="GQV189" s="374"/>
      <c r="GQW189" s="374"/>
      <c r="GQX189" s="374"/>
      <c r="GQY189" s="374"/>
      <c r="GQZ189" s="373"/>
      <c r="GRA189" s="371"/>
      <c r="GRB189" s="371"/>
      <c r="GRC189" s="371"/>
      <c r="GRD189" s="372"/>
      <c r="GRE189" s="373"/>
      <c r="GRF189" s="373"/>
      <c r="GRG189" s="373"/>
      <c r="GRH189" s="374"/>
      <c r="GRI189" s="374"/>
      <c r="GRJ189" s="374"/>
      <c r="GRK189" s="373"/>
      <c r="GRL189" s="374"/>
      <c r="GRM189" s="374"/>
      <c r="GRN189" s="374"/>
      <c r="GRO189" s="374"/>
      <c r="GRP189" s="373"/>
      <c r="GRQ189" s="371"/>
      <c r="GRR189" s="371"/>
      <c r="GRS189" s="371"/>
      <c r="GRT189" s="372"/>
      <c r="GRU189" s="373"/>
      <c r="GRV189" s="373"/>
      <c r="GRW189" s="373"/>
      <c r="GRX189" s="374"/>
      <c r="GRY189" s="374"/>
      <c r="GRZ189" s="374"/>
      <c r="GSA189" s="373"/>
      <c r="GSB189" s="374"/>
      <c r="GSC189" s="374"/>
      <c r="GSD189" s="374"/>
      <c r="GSE189" s="374"/>
      <c r="GSF189" s="373"/>
      <c r="GSG189" s="371"/>
      <c r="GSH189" s="371"/>
      <c r="GSI189" s="371"/>
      <c r="GSJ189" s="372"/>
      <c r="GSK189" s="373"/>
      <c r="GSL189" s="373"/>
      <c r="GSM189" s="373"/>
      <c r="GSN189" s="374"/>
      <c r="GSO189" s="374"/>
      <c r="GSP189" s="374"/>
      <c r="GSQ189" s="373"/>
      <c r="GSR189" s="374"/>
      <c r="GSS189" s="374"/>
      <c r="GST189" s="374"/>
      <c r="GSU189" s="374"/>
      <c r="GSV189" s="373"/>
      <c r="GSW189" s="371"/>
      <c r="GSX189" s="371"/>
      <c r="GSY189" s="371"/>
      <c r="GSZ189" s="372"/>
      <c r="GTA189" s="373"/>
      <c r="GTB189" s="373"/>
      <c r="GTC189" s="373"/>
      <c r="GTD189" s="374"/>
      <c r="GTE189" s="374"/>
      <c r="GTF189" s="374"/>
      <c r="GTG189" s="373"/>
      <c r="GTH189" s="374"/>
      <c r="GTI189" s="374"/>
      <c r="GTJ189" s="374"/>
      <c r="GTK189" s="374"/>
      <c r="GTL189" s="373"/>
      <c r="GTM189" s="371"/>
      <c r="GTN189" s="371"/>
      <c r="GTO189" s="371"/>
      <c r="GTP189" s="372"/>
      <c r="GTQ189" s="373"/>
      <c r="GTR189" s="373"/>
      <c r="GTS189" s="373"/>
      <c r="GTT189" s="374"/>
      <c r="GTU189" s="374"/>
      <c r="GTV189" s="374"/>
      <c r="GTW189" s="373"/>
      <c r="GTX189" s="374"/>
      <c r="GTY189" s="374"/>
      <c r="GTZ189" s="374"/>
      <c r="GUA189" s="374"/>
      <c r="GUB189" s="373"/>
      <c r="GUC189" s="371"/>
      <c r="GUD189" s="371"/>
      <c r="GUE189" s="371"/>
      <c r="GUF189" s="372"/>
      <c r="GUG189" s="373"/>
      <c r="GUH189" s="373"/>
      <c r="GUI189" s="373"/>
      <c r="GUJ189" s="374"/>
      <c r="GUK189" s="374"/>
      <c r="GUL189" s="374"/>
      <c r="GUM189" s="373"/>
      <c r="GUN189" s="374"/>
      <c r="GUO189" s="374"/>
      <c r="GUP189" s="374"/>
      <c r="GUQ189" s="374"/>
      <c r="GUR189" s="373"/>
      <c r="GUS189" s="371"/>
      <c r="GUT189" s="371"/>
      <c r="GUU189" s="371"/>
      <c r="GUV189" s="372"/>
      <c r="GUW189" s="373"/>
      <c r="GUX189" s="373"/>
      <c r="GUY189" s="373"/>
      <c r="GUZ189" s="374"/>
      <c r="GVA189" s="374"/>
      <c r="GVB189" s="374"/>
      <c r="GVC189" s="373"/>
      <c r="GVD189" s="374"/>
      <c r="GVE189" s="374"/>
      <c r="GVF189" s="374"/>
      <c r="GVG189" s="374"/>
      <c r="GVH189" s="373"/>
      <c r="GVI189" s="371"/>
      <c r="GVJ189" s="371"/>
      <c r="GVK189" s="371"/>
      <c r="GVL189" s="372"/>
      <c r="GVM189" s="373"/>
      <c r="GVN189" s="373"/>
      <c r="GVO189" s="373"/>
      <c r="GVP189" s="374"/>
      <c r="GVQ189" s="374"/>
      <c r="GVR189" s="374"/>
      <c r="GVS189" s="373"/>
      <c r="GVT189" s="374"/>
      <c r="GVU189" s="374"/>
      <c r="GVV189" s="374"/>
      <c r="GVW189" s="374"/>
      <c r="GVX189" s="373"/>
      <c r="GVY189" s="371"/>
      <c r="GVZ189" s="371"/>
      <c r="GWA189" s="371"/>
      <c r="GWB189" s="372"/>
      <c r="GWC189" s="373"/>
      <c r="GWD189" s="373"/>
      <c r="GWE189" s="373"/>
      <c r="GWF189" s="374"/>
      <c r="GWG189" s="374"/>
      <c r="GWH189" s="374"/>
      <c r="GWI189" s="373"/>
      <c r="GWJ189" s="374"/>
      <c r="GWK189" s="374"/>
      <c r="GWL189" s="374"/>
      <c r="GWM189" s="374"/>
      <c r="GWN189" s="373"/>
      <c r="GWO189" s="371"/>
      <c r="GWP189" s="371"/>
      <c r="GWQ189" s="371"/>
      <c r="GWR189" s="372"/>
      <c r="GWS189" s="373"/>
      <c r="GWT189" s="373"/>
      <c r="GWU189" s="373"/>
      <c r="GWV189" s="374"/>
      <c r="GWW189" s="374"/>
      <c r="GWX189" s="374"/>
      <c r="GWY189" s="373"/>
      <c r="GWZ189" s="374"/>
      <c r="GXA189" s="374"/>
      <c r="GXB189" s="374"/>
      <c r="GXC189" s="374"/>
      <c r="GXD189" s="373"/>
      <c r="GXE189" s="371"/>
      <c r="GXF189" s="371"/>
      <c r="GXG189" s="371"/>
      <c r="GXH189" s="372"/>
      <c r="GXI189" s="373"/>
      <c r="GXJ189" s="373"/>
      <c r="GXK189" s="373"/>
      <c r="GXL189" s="374"/>
      <c r="GXM189" s="374"/>
      <c r="GXN189" s="374"/>
      <c r="GXO189" s="373"/>
      <c r="GXP189" s="374"/>
      <c r="GXQ189" s="374"/>
      <c r="GXR189" s="374"/>
      <c r="GXS189" s="374"/>
      <c r="GXT189" s="373"/>
      <c r="GXU189" s="371"/>
      <c r="GXV189" s="371"/>
      <c r="GXW189" s="371"/>
      <c r="GXX189" s="372"/>
      <c r="GXY189" s="373"/>
      <c r="GXZ189" s="373"/>
      <c r="GYA189" s="373"/>
      <c r="GYB189" s="374"/>
      <c r="GYC189" s="374"/>
      <c r="GYD189" s="374"/>
      <c r="GYE189" s="373"/>
      <c r="GYF189" s="374"/>
      <c r="GYG189" s="374"/>
      <c r="GYH189" s="374"/>
      <c r="GYI189" s="374"/>
      <c r="GYJ189" s="373"/>
      <c r="GYK189" s="371"/>
      <c r="GYL189" s="371"/>
      <c r="GYM189" s="371"/>
      <c r="GYN189" s="372"/>
      <c r="GYO189" s="373"/>
      <c r="GYP189" s="373"/>
      <c r="GYQ189" s="373"/>
      <c r="GYR189" s="374"/>
      <c r="GYS189" s="374"/>
      <c r="GYT189" s="374"/>
      <c r="GYU189" s="373"/>
      <c r="GYV189" s="374"/>
      <c r="GYW189" s="374"/>
      <c r="GYX189" s="374"/>
      <c r="GYY189" s="374"/>
      <c r="GYZ189" s="373"/>
      <c r="GZA189" s="371"/>
      <c r="GZB189" s="371"/>
      <c r="GZC189" s="371"/>
      <c r="GZD189" s="372"/>
      <c r="GZE189" s="373"/>
      <c r="GZF189" s="373"/>
      <c r="GZG189" s="373"/>
      <c r="GZH189" s="374"/>
      <c r="GZI189" s="374"/>
      <c r="GZJ189" s="374"/>
      <c r="GZK189" s="373"/>
      <c r="GZL189" s="374"/>
      <c r="GZM189" s="374"/>
      <c r="GZN189" s="374"/>
      <c r="GZO189" s="374"/>
      <c r="GZP189" s="373"/>
      <c r="GZQ189" s="371"/>
      <c r="GZR189" s="371"/>
      <c r="GZS189" s="371"/>
      <c r="GZT189" s="372"/>
      <c r="GZU189" s="373"/>
      <c r="GZV189" s="373"/>
      <c r="GZW189" s="373"/>
      <c r="GZX189" s="374"/>
      <c r="GZY189" s="374"/>
      <c r="GZZ189" s="374"/>
      <c r="HAA189" s="373"/>
      <c r="HAB189" s="374"/>
      <c r="HAC189" s="374"/>
      <c r="HAD189" s="374"/>
      <c r="HAE189" s="374"/>
      <c r="HAF189" s="373"/>
      <c r="HAG189" s="371"/>
      <c r="HAH189" s="371"/>
      <c r="HAI189" s="371"/>
      <c r="HAJ189" s="372"/>
      <c r="HAK189" s="373"/>
      <c r="HAL189" s="373"/>
      <c r="HAM189" s="373"/>
      <c r="HAN189" s="374"/>
      <c r="HAO189" s="374"/>
      <c r="HAP189" s="374"/>
      <c r="HAQ189" s="373"/>
      <c r="HAR189" s="374"/>
      <c r="HAS189" s="374"/>
      <c r="HAT189" s="374"/>
      <c r="HAU189" s="374"/>
      <c r="HAV189" s="373"/>
      <c r="HAW189" s="371"/>
      <c r="HAX189" s="371"/>
      <c r="HAY189" s="371"/>
      <c r="HAZ189" s="372"/>
      <c r="HBA189" s="373"/>
      <c r="HBB189" s="373"/>
      <c r="HBC189" s="373"/>
      <c r="HBD189" s="374"/>
      <c r="HBE189" s="374"/>
      <c r="HBF189" s="374"/>
      <c r="HBG189" s="373"/>
      <c r="HBH189" s="374"/>
      <c r="HBI189" s="374"/>
      <c r="HBJ189" s="374"/>
      <c r="HBK189" s="374"/>
      <c r="HBL189" s="373"/>
      <c r="HBM189" s="371"/>
      <c r="HBN189" s="371"/>
      <c r="HBO189" s="371"/>
      <c r="HBP189" s="372"/>
      <c r="HBQ189" s="373"/>
      <c r="HBR189" s="373"/>
      <c r="HBS189" s="373"/>
      <c r="HBT189" s="374"/>
      <c r="HBU189" s="374"/>
      <c r="HBV189" s="374"/>
      <c r="HBW189" s="373"/>
      <c r="HBX189" s="374"/>
      <c r="HBY189" s="374"/>
      <c r="HBZ189" s="374"/>
      <c r="HCA189" s="374"/>
      <c r="HCB189" s="373"/>
      <c r="HCC189" s="371"/>
      <c r="HCD189" s="371"/>
      <c r="HCE189" s="371"/>
      <c r="HCF189" s="372"/>
      <c r="HCG189" s="373"/>
      <c r="HCH189" s="373"/>
      <c r="HCI189" s="373"/>
      <c r="HCJ189" s="374"/>
      <c r="HCK189" s="374"/>
      <c r="HCL189" s="374"/>
      <c r="HCM189" s="373"/>
      <c r="HCN189" s="374"/>
      <c r="HCO189" s="374"/>
      <c r="HCP189" s="374"/>
      <c r="HCQ189" s="374"/>
      <c r="HCR189" s="373"/>
      <c r="HCS189" s="371"/>
      <c r="HCT189" s="371"/>
      <c r="HCU189" s="371"/>
      <c r="HCV189" s="372"/>
      <c r="HCW189" s="373"/>
      <c r="HCX189" s="373"/>
      <c r="HCY189" s="373"/>
      <c r="HCZ189" s="374"/>
      <c r="HDA189" s="374"/>
      <c r="HDB189" s="374"/>
      <c r="HDC189" s="373"/>
      <c r="HDD189" s="374"/>
      <c r="HDE189" s="374"/>
      <c r="HDF189" s="374"/>
      <c r="HDG189" s="374"/>
      <c r="HDH189" s="373"/>
      <c r="HDI189" s="371"/>
      <c r="HDJ189" s="371"/>
      <c r="HDK189" s="371"/>
      <c r="HDL189" s="372"/>
      <c r="HDM189" s="373"/>
      <c r="HDN189" s="373"/>
      <c r="HDO189" s="373"/>
      <c r="HDP189" s="374"/>
      <c r="HDQ189" s="374"/>
      <c r="HDR189" s="374"/>
      <c r="HDS189" s="373"/>
      <c r="HDT189" s="374"/>
      <c r="HDU189" s="374"/>
      <c r="HDV189" s="374"/>
      <c r="HDW189" s="374"/>
      <c r="HDX189" s="373"/>
      <c r="HDY189" s="371"/>
      <c r="HDZ189" s="371"/>
      <c r="HEA189" s="371"/>
      <c r="HEB189" s="372"/>
      <c r="HEC189" s="373"/>
      <c r="HED189" s="373"/>
      <c r="HEE189" s="373"/>
      <c r="HEF189" s="374"/>
      <c r="HEG189" s="374"/>
      <c r="HEH189" s="374"/>
      <c r="HEI189" s="373"/>
      <c r="HEJ189" s="374"/>
      <c r="HEK189" s="374"/>
      <c r="HEL189" s="374"/>
      <c r="HEM189" s="374"/>
      <c r="HEN189" s="373"/>
      <c r="HEO189" s="371"/>
      <c r="HEP189" s="371"/>
      <c r="HEQ189" s="371"/>
      <c r="HER189" s="372"/>
      <c r="HES189" s="373"/>
      <c r="HET189" s="373"/>
      <c r="HEU189" s="373"/>
      <c r="HEV189" s="374"/>
      <c r="HEW189" s="374"/>
      <c r="HEX189" s="374"/>
      <c r="HEY189" s="373"/>
      <c r="HEZ189" s="374"/>
      <c r="HFA189" s="374"/>
      <c r="HFB189" s="374"/>
      <c r="HFC189" s="374"/>
      <c r="HFD189" s="373"/>
      <c r="HFE189" s="371"/>
      <c r="HFF189" s="371"/>
      <c r="HFG189" s="371"/>
      <c r="HFH189" s="372"/>
      <c r="HFI189" s="373"/>
      <c r="HFJ189" s="373"/>
      <c r="HFK189" s="373"/>
      <c r="HFL189" s="374"/>
      <c r="HFM189" s="374"/>
      <c r="HFN189" s="374"/>
      <c r="HFO189" s="373"/>
      <c r="HFP189" s="374"/>
      <c r="HFQ189" s="374"/>
      <c r="HFR189" s="374"/>
      <c r="HFS189" s="374"/>
      <c r="HFT189" s="373"/>
      <c r="HFU189" s="371"/>
      <c r="HFV189" s="371"/>
      <c r="HFW189" s="371"/>
      <c r="HFX189" s="372"/>
      <c r="HFY189" s="373"/>
      <c r="HFZ189" s="373"/>
      <c r="HGA189" s="373"/>
      <c r="HGB189" s="374"/>
      <c r="HGC189" s="374"/>
      <c r="HGD189" s="374"/>
      <c r="HGE189" s="373"/>
      <c r="HGF189" s="374"/>
      <c r="HGG189" s="374"/>
      <c r="HGH189" s="374"/>
      <c r="HGI189" s="374"/>
      <c r="HGJ189" s="373"/>
      <c r="HGK189" s="371"/>
      <c r="HGL189" s="371"/>
      <c r="HGM189" s="371"/>
      <c r="HGN189" s="372"/>
      <c r="HGO189" s="373"/>
      <c r="HGP189" s="373"/>
      <c r="HGQ189" s="373"/>
      <c r="HGR189" s="374"/>
      <c r="HGS189" s="374"/>
      <c r="HGT189" s="374"/>
      <c r="HGU189" s="373"/>
      <c r="HGV189" s="374"/>
      <c r="HGW189" s="374"/>
      <c r="HGX189" s="374"/>
      <c r="HGY189" s="374"/>
      <c r="HGZ189" s="373"/>
      <c r="HHA189" s="371"/>
      <c r="HHB189" s="371"/>
      <c r="HHC189" s="371"/>
      <c r="HHD189" s="372"/>
      <c r="HHE189" s="373"/>
      <c r="HHF189" s="373"/>
      <c r="HHG189" s="373"/>
      <c r="HHH189" s="374"/>
      <c r="HHI189" s="374"/>
      <c r="HHJ189" s="374"/>
      <c r="HHK189" s="373"/>
      <c r="HHL189" s="374"/>
      <c r="HHM189" s="374"/>
      <c r="HHN189" s="374"/>
      <c r="HHO189" s="374"/>
      <c r="HHP189" s="373"/>
      <c r="HHQ189" s="371"/>
      <c r="HHR189" s="371"/>
      <c r="HHS189" s="371"/>
      <c r="HHT189" s="372"/>
      <c r="HHU189" s="373"/>
      <c r="HHV189" s="373"/>
      <c r="HHW189" s="373"/>
      <c r="HHX189" s="374"/>
      <c r="HHY189" s="374"/>
      <c r="HHZ189" s="374"/>
      <c r="HIA189" s="373"/>
      <c r="HIB189" s="374"/>
      <c r="HIC189" s="374"/>
      <c r="HID189" s="374"/>
      <c r="HIE189" s="374"/>
      <c r="HIF189" s="373"/>
      <c r="HIG189" s="371"/>
      <c r="HIH189" s="371"/>
      <c r="HII189" s="371"/>
      <c r="HIJ189" s="372"/>
      <c r="HIK189" s="373"/>
      <c r="HIL189" s="373"/>
      <c r="HIM189" s="373"/>
      <c r="HIN189" s="374"/>
      <c r="HIO189" s="374"/>
      <c r="HIP189" s="374"/>
      <c r="HIQ189" s="373"/>
      <c r="HIR189" s="374"/>
      <c r="HIS189" s="374"/>
      <c r="HIT189" s="374"/>
      <c r="HIU189" s="374"/>
      <c r="HIV189" s="373"/>
      <c r="HIW189" s="371"/>
      <c r="HIX189" s="371"/>
      <c r="HIY189" s="371"/>
      <c r="HIZ189" s="372"/>
      <c r="HJA189" s="373"/>
      <c r="HJB189" s="373"/>
      <c r="HJC189" s="373"/>
      <c r="HJD189" s="374"/>
      <c r="HJE189" s="374"/>
      <c r="HJF189" s="374"/>
      <c r="HJG189" s="373"/>
      <c r="HJH189" s="374"/>
      <c r="HJI189" s="374"/>
      <c r="HJJ189" s="374"/>
      <c r="HJK189" s="374"/>
      <c r="HJL189" s="373"/>
      <c r="HJM189" s="371"/>
      <c r="HJN189" s="371"/>
      <c r="HJO189" s="371"/>
      <c r="HJP189" s="372"/>
      <c r="HJQ189" s="373"/>
      <c r="HJR189" s="373"/>
      <c r="HJS189" s="373"/>
      <c r="HJT189" s="374"/>
      <c r="HJU189" s="374"/>
      <c r="HJV189" s="374"/>
      <c r="HJW189" s="373"/>
      <c r="HJX189" s="374"/>
      <c r="HJY189" s="374"/>
      <c r="HJZ189" s="374"/>
      <c r="HKA189" s="374"/>
      <c r="HKB189" s="373"/>
      <c r="HKC189" s="371"/>
      <c r="HKD189" s="371"/>
      <c r="HKE189" s="371"/>
      <c r="HKF189" s="372"/>
      <c r="HKG189" s="373"/>
      <c r="HKH189" s="373"/>
      <c r="HKI189" s="373"/>
      <c r="HKJ189" s="374"/>
      <c r="HKK189" s="374"/>
      <c r="HKL189" s="374"/>
      <c r="HKM189" s="373"/>
      <c r="HKN189" s="374"/>
      <c r="HKO189" s="374"/>
      <c r="HKP189" s="374"/>
      <c r="HKQ189" s="374"/>
      <c r="HKR189" s="373"/>
      <c r="HKS189" s="371"/>
      <c r="HKT189" s="371"/>
      <c r="HKU189" s="371"/>
      <c r="HKV189" s="372"/>
      <c r="HKW189" s="373"/>
      <c r="HKX189" s="373"/>
      <c r="HKY189" s="373"/>
      <c r="HKZ189" s="374"/>
      <c r="HLA189" s="374"/>
      <c r="HLB189" s="374"/>
      <c r="HLC189" s="373"/>
      <c r="HLD189" s="374"/>
      <c r="HLE189" s="374"/>
      <c r="HLF189" s="374"/>
      <c r="HLG189" s="374"/>
      <c r="HLH189" s="373"/>
      <c r="HLI189" s="371"/>
      <c r="HLJ189" s="371"/>
      <c r="HLK189" s="371"/>
      <c r="HLL189" s="372"/>
      <c r="HLM189" s="373"/>
      <c r="HLN189" s="373"/>
      <c r="HLO189" s="373"/>
      <c r="HLP189" s="374"/>
      <c r="HLQ189" s="374"/>
      <c r="HLR189" s="374"/>
      <c r="HLS189" s="373"/>
      <c r="HLT189" s="374"/>
      <c r="HLU189" s="374"/>
      <c r="HLV189" s="374"/>
      <c r="HLW189" s="374"/>
      <c r="HLX189" s="373"/>
      <c r="HLY189" s="371"/>
      <c r="HLZ189" s="371"/>
      <c r="HMA189" s="371"/>
      <c r="HMB189" s="372"/>
      <c r="HMC189" s="373"/>
      <c r="HMD189" s="373"/>
      <c r="HME189" s="373"/>
      <c r="HMF189" s="374"/>
      <c r="HMG189" s="374"/>
      <c r="HMH189" s="374"/>
      <c r="HMI189" s="373"/>
      <c r="HMJ189" s="374"/>
      <c r="HMK189" s="374"/>
      <c r="HML189" s="374"/>
      <c r="HMM189" s="374"/>
      <c r="HMN189" s="373"/>
      <c r="HMO189" s="371"/>
      <c r="HMP189" s="371"/>
      <c r="HMQ189" s="371"/>
      <c r="HMR189" s="372"/>
      <c r="HMS189" s="373"/>
      <c r="HMT189" s="373"/>
      <c r="HMU189" s="373"/>
      <c r="HMV189" s="374"/>
      <c r="HMW189" s="374"/>
      <c r="HMX189" s="374"/>
      <c r="HMY189" s="373"/>
      <c r="HMZ189" s="374"/>
      <c r="HNA189" s="374"/>
      <c r="HNB189" s="374"/>
      <c r="HNC189" s="374"/>
      <c r="HND189" s="373"/>
      <c r="HNE189" s="371"/>
      <c r="HNF189" s="371"/>
      <c r="HNG189" s="371"/>
      <c r="HNH189" s="372"/>
      <c r="HNI189" s="373"/>
      <c r="HNJ189" s="373"/>
      <c r="HNK189" s="373"/>
      <c r="HNL189" s="374"/>
      <c r="HNM189" s="374"/>
      <c r="HNN189" s="374"/>
      <c r="HNO189" s="373"/>
      <c r="HNP189" s="374"/>
      <c r="HNQ189" s="374"/>
      <c r="HNR189" s="374"/>
      <c r="HNS189" s="374"/>
      <c r="HNT189" s="373"/>
      <c r="HNU189" s="371"/>
      <c r="HNV189" s="371"/>
      <c r="HNW189" s="371"/>
      <c r="HNX189" s="372"/>
      <c r="HNY189" s="373"/>
      <c r="HNZ189" s="373"/>
      <c r="HOA189" s="373"/>
      <c r="HOB189" s="374"/>
      <c r="HOC189" s="374"/>
      <c r="HOD189" s="374"/>
      <c r="HOE189" s="373"/>
      <c r="HOF189" s="374"/>
      <c r="HOG189" s="374"/>
      <c r="HOH189" s="374"/>
      <c r="HOI189" s="374"/>
      <c r="HOJ189" s="373"/>
      <c r="HOK189" s="371"/>
      <c r="HOL189" s="371"/>
      <c r="HOM189" s="371"/>
      <c r="HON189" s="372"/>
      <c r="HOO189" s="373"/>
      <c r="HOP189" s="373"/>
      <c r="HOQ189" s="373"/>
      <c r="HOR189" s="374"/>
      <c r="HOS189" s="374"/>
      <c r="HOT189" s="374"/>
      <c r="HOU189" s="373"/>
      <c r="HOV189" s="374"/>
      <c r="HOW189" s="374"/>
      <c r="HOX189" s="374"/>
      <c r="HOY189" s="374"/>
      <c r="HOZ189" s="373"/>
      <c r="HPA189" s="371"/>
      <c r="HPB189" s="371"/>
      <c r="HPC189" s="371"/>
      <c r="HPD189" s="372"/>
      <c r="HPE189" s="373"/>
      <c r="HPF189" s="373"/>
      <c r="HPG189" s="373"/>
      <c r="HPH189" s="374"/>
      <c r="HPI189" s="374"/>
      <c r="HPJ189" s="374"/>
      <c r="HPK189" s="373"/>
      <c r="HPL189" s="374"/>
      <c r="HPM189" s="374"/>
      <c r="HPN189" s="374"/>
      <c r="HPO189" s="374"/>
      <c r="HPP189" s="373"/>
      <c r="HPQ189" s="371"/>
      <c r="HPR189" s="371"/>
      <c r="HPS189" s="371"/>
      <c r="HPT189" s="372"/>
      <c r="HPU189" s="373"/>
      <c r="HPV189" s="373"/>
      <c r="HPW189" s="373"/>
      <c r="HPX189" s="374"/>
      <c r="HPY189" s="374"/>
      <c r="HPZ189" s="374"/>
      <c r="HQA189" s="373"/>
      <c r="HQB189" s="374"/>
      <c r="HQC189" s="374"/>
      <c r="HQD189" s="374"/>
      <c r="HQE189" s="374"/>
      <c r="HQF189" s="373"/>
      <c r="HQG189" s="371"/>
      <c r="HQH189" s="371"/>
      <c r="HQI189" s="371"/>
      <c r="HQJ189" s="372"/>
      <c r="HQK189" s="373"/>
      <c r="HQL189" s="373"/>
      <c r="HQM189" s="373"/>
      <c r="HQN189" s="374"/>
      <c r="HQO189" s="374"/>
      <c r="HQP189" s="374"/>
      <c r="HQQ189" s="373"/>
      <c r="HQR189" s="374"/>
      <c r="HQS189" s="374"/>
      <c r="HQT189" s="374"/>
      <c r="HQU189" s="374"/>
      <c r="HQV189" s="373"/>
      <c r="HQW189" s="371"/>
      <c r="HQX189" s="371"/>
      <c r="HQY189" s="371"/>
      <c r="HQZ189" s="372"/>
      <c r="HRA189" s="373"/>
      <c r="HRB189" s="373"/>
      <c r="HRC189" s="373"/>
      <c r="HRD189" s="374"/>
      <c r="HRE189" s="374"/>
      <c r="HRF189" s="374"/>
      <c r="HRG189" s="373"/>
      <c r="HRH189" s="374"/>
      <c r="HRI189" s="374"/>
      <c r="HRJ189" s="374"/>
      <c r="HRK189" s="374"/>
      <c r="HRL189" s="373"/>
      <c r="HRM189" s="371"/>
      <c r="HRN189" s="371"/>
      <c r="HRO189" s="371"/>
      <c r="HRP189" s="372"/>
      <c r="HRQ189" s="373"/>
      <c r="HRR189" s="373"/>
      <c r="HRS189" s="373"/>
      <c r="HRT189" s="374"/>
      <c r="HRU189" s="374"/>
      <c r="HRV189" s="374"/>
      <c r="HRW189" s="373"/>
      <c r="HRX189" s="374"/>
      <c r="HRY189" s="374"/>
      <c r="HRZ189" s="374"/>
      <c r="HSA189" s="374"/>
      <c r="HSB189" s="373"/>
      <c r="HSC189" s="371"/>
      <c r="HSD189" s="371"/>
      <c r="HSE189" s="371"/>
      <c r="HSF189" s="372"/>
      <c r="HSG189" s="373"/>
      <c r="HSH189" s="373"/>
      <c r="HSI189" s="373"/>
      <c r="HSJ189" s="374"/>
      <c r="HSK189" s="374"/>
      <c r="HSL189" s="374"/>
      <c r="HSM189" s="373"/>
      <c r="HSN189" s="374"/>
      <c r="HSO189" s="374"/>
      <c r="HSP189" s="374"/>
      <c r="HSQ189" s="374"/>
      <c r="HSR189" s="373"/>
      <c r="HSS189" s="371"/>
      <c r="HST189" s="371"/>
      <c r="HSU189" s="371"/>
      <c r="HSV189" s="372"/>
      <c r="HSW189" s="373"/>
      <c r="HSX189" s="373"/>
      <c r="HSY189" s="373"/>
      <c r="HSZ189" s="374"/>
      <c r="HTA189" s="374"/>
      <c r="HTB189" s="374"/>
      <c r="HTC189" s="373"/>
      <c r="HTD189" s="374"/>
      <c r="HTE189" s="374"/>
      <c r="HTF189" s="374"/>
      <c r="HTG189" s="374"/>
      <c r="HTH189" s="373"/>
      <c r="HTI189" s="371"/>
      <c r="HTJ189" s="371"/>
      <c r="HTK189" s="371"/>
      <c r="HTL189" s="372"/>
      <c r="HTM189" s="373"/>
      <c r="HTN189" s="373"/>
      <c r="HTO189" s="373"/>
      <c r="HTP189" s="374"/>
      <c r="HTQ189" s="374"/>
      <c r="HTR189" s="374"/>
      <c r="HTS189" s="373"/>
      <c r="HTT189" s="374"/>
      <c r="HTU189" s="374"/>
      <c r="HTV189" s="374"/>
      <c r="HTW189" s="374"/>
      <c r="HTX189" s="373"/>
      <c r="HTY189" s="371"/>
      <c r="HTZ189" s="371"/>
      <c r="HUA189" s="371"/>
      <c r="HUB189" s="372"/>
      <c r="HUC189" s="373"/>
      <c r="HUD189" s="373"/>
      <c r="HUE189" s="373"/>
      <c r="HUF189" s="374"/>
      <c r="HUG189" s="374"/>
      <c r="HUH189" s="374"/>
      <c r="HUI189" s="373"/>
      <c r="HUJ189" s="374"/>
      <c r="HUK189" s="374"/>
      <c r="HUL189" s="374"/>
      <c r="HUM189" s="374"/>
      <c r="HUN189" s="373"/>
      <c r="HUO189" s="371"/>
      <c r="HUP189" s="371"/>
      <c r="HUQ189" s="371"/>
      <c r="HUR189" s="372"/>
      <c r="HUS189" s="373"/>
      <c r="HUT189" s="373"/>
      <c r="HUU189" s="373"/>
      <c r="HUV189" s="374"/>
      <c r="HUW189" s="374"/>
      <c r="HUX189" s="374"/>
      <c r="HUY189" s="373"/>
      <c r="HUZ189" s="374"/>
      <c r="HVA189" s="374"/>
      <c r="HVB189" s="374"/>
      <c r="HVC189" s="374"/>
      <c r="HVD189" s="373"/>
      <c r="HVE189" s="371"/>
      <c r="HVF189" s="371"/>
      <c r="HVG189" s="371"/>
      <c r="HVH189" s="372"/>
      <c r="HVI189" s="373"/>
      <c r="HVJ189" s="373"/>
      <c r="HVK189" s="373"/>
      <c r="HVL189" s="374"/>
      <c r="HVM189" s="374"/>
      <c r="HVN189" s="374"/>
      <c r="HVO189" s="373"/>
      <c r="HVP189" s="374"/>
      <c r="HVQ189" s="374"/>
      <c r="HVR189" s="374"/>
      <c r="HVS189" s="374"/>
      <c r="HVT189" s="373"/>
      <c r="HVU189" s="371"/>
      <c r="HVV189" s="371"/>
      <c r="HVW189" s="371"/>
      <c r="HVX189" s="372"/>
      <c r="HVY189" s="373"/>
      <c r="HVZ189" s="373"/>
      <c r="HWA189" s="373"/>
      <c r="HWB189" s="374"/>
      <c r="HWC189" s="374"/>
      <c r="HWD189" s="374"/>
      <c r="HWE189" s="373"/>
      <c r="HWF189" s="374"/>
      <c r="HWG189" s="374"/>
      <c r="HWH189" s="374"/>
      <c r="HWI189" s="374"/>
      <c r="HWJ189" s="373"/>
      <c r="HWK189" s="371"/>
      <c r="HWL189" s="371"/>
      <c r="HWM189" s="371"/>
      <c r="HWN189" s="372"/>
      <c r="HWO189" s="373"/>
      <c r="HWP189" s="373"/>
      <c r="HWQ189" s="373"/>
      <c r="HWR189" s="374"/>
      <c r="HWS189" s="374"/>
      <c r="HWT189" s="374"/>
      <c r="HWU189" s="373"/>
      <c r="HWV189" s="374"/>
      <c r="HWW189" s="374"/>
      <c r="HWX189" s="374"/>
      <c r="HWY189" s="374"/>
      <c r="HWZ189" s="373"/>
      <c r="HXA189" s="371"/>
      <c r="HXB189" s="371"/>
      <c r="HXC189" s="371"/>
      <c r="HXD189" s="372"/>
      <c r="HXE189" s="373"/>
      <c r="HXF189" s="373"/>
      <c r="HXG189" s="373"/>
      <c r="HXH189" s="374"/>
      <c r="HXI189" s="374"/>
      <c r="HXJ189" s="374"/>
      <c r="HXK189" s="373"/>
      <c r="HXL189" s="374"/>
      <c r="HXM189" s="374"/>
      <c r="HXN189" s="374"/>
      <c r="HXO189" s="374"/>
      <c r="HXP189" s="373"/>
      <c r="HXQ189" s="371"/>
      <c r="HXR189" s="371"/>
      <c r="HXS189" s="371"/>
      <c r="HXT189" s="372"/>
      <c r="HXU189" s="373"/>
      <c r="HXV189" s="373"/>
      <c r="HXW189" s="373"/>
      <c r="HXX189" s="374"/>
      <c r="HXY189" s="374"/>
      <c r="HXZ189" s="374"/>
      <c r="HYA189" s="373"/>
      <c r="HYB189" s="374"/>
      <c r="HYC189" s="374"/>
      <c r="HYD189" s="374"/>
      <c r="HYE189" s="374"/>
      <c r="HYF189" s="373"/>
      <c r="HYG189" s="371"/>
      <c r="HYH189" s="371"/>
      <c r="HYI189" s="371"/>
      <c r="HYJ189" s="372"/>
      <c r="HYK189" s="373"/>
      <c r="HYL189" s="373"/>
      <c r="HYM189" s="373"/>
      <c r="HYN189" s="374"/>
      <c r="HYO189" s="374"/>
      <c r="HYP189" s="374"/>
      <c r="HYQ189" s="373"/>
      <c r="HYR189" s="374"/>
      <c r="HYS189" s="374"/>
      <c r="HYT189" s="374"/>
      <c r="HYU189" s="374"/>
      <c r="HYV189" s="373"/>
      <c r="HYW189" s="371"/>
      <c r="HYX189" s="371"/>
      <c r="HYY189" s="371"/>
      <c r="HYZ189" s="372"/>
      <c r="HZA189" s="373"/>
      <c r="HZB189" s="373"/>
      <c r="HZC189" s="373"/>
      <c r="HZD189" s="374"/>
      <c r="HZE189" s="374"/>
      <c r="HZF189" s="374"/>
      <c r="HZG189" s="373"/>
      <c r="HZH189" s="374"/>
      <c r="HZI189" s="374"/>
      <c r="HZJ189" s="374"/>
      <c r="HZK189" s="374"/>
      <c r="HZL189" s="373"/>
      <c r="HZM189" s="371"/>
      <c r="HZN189" s="371"/>
      <c r="HZO189" s="371"/>
      <c r="HZP189" s="372"/>
      <c r="HZQ189" s="373"/>
      <c r="HZR189" s="373"/>
      <c r="HZS189" s="373"/>
      <c r="HZT189" s="374"/>
      <c r="HZU189" s="374"/>
      <c r="HZV189" s="374"/>
      <c r="HZW189" s="373"/>
      <c r="HZX189" s="374"/>
      <c r="HZY189" s="374"/>
      <c r="HZZ189" s="374"/>
      <c r="IAA189" s="374"/>
      <c r="IAB189" s="373"/>
      <c r="IAC189" s="371"/>
      <c r="IAD189" s="371"/>
      <c r="IAE189" s="371"/>
      <c r="IAF189" s="372"/>
      <c r="IAG189" s="373"/>
      <c r="IAH189" s="373"/>
      <c r="IAI189" s="373"/>
      <c r="IAJ189" s="374"/>
      <c r="IAK189" s="374"/>
      <c r="IAL189" s="374"/>
      <c r="IAM189" s="373"/>
      <c r="IAN189" s="374"/>
      <c r="IAO189" s="374"/>
      <c r="IAP189" s="374"/>
      <c r="IAQ189" s="374"/>
      <c r="IAR189" s="373"/>
      <c r="IAS189" s="371"/>
      <c r="IAT189" s="371"/>
      <c r="IAU189" s="371"/>
      <c r="IAV189" s="372"/>
      <c r="IAW189" s="373"/>
      <c r="IAX189" s="373"/>
      <c r="IAY189" s="373"/>
      <c r="IAZ189" s="374"/>
      <c r="IBA189" s="374"/>
      <c r="IBB189" s="374"/>
      <c r="IBC189" s="373"/>
      <c r="IBD189" s="374"/>
      <c r="IBE189" s="374"/>
      <c r="IBF189" s="374"/>
      <c r="IBG189" s="374"/>
      <c r="IBH189" s="373"/>
      <c r="IBI189" s="371"/>
      <c r="IBJ189" s="371"/>
      <c r="IBK189" s="371"/>
      <c r="IBL189" s="372"/>
      <c r="IBM189" s="373"/>
      <c r="IBN189" s="373"/>
      <c r="IBO189" s="373"/>
      <c r="IBP189" s="374"/>
      <c r="IBQ189" s="374"/>
      <c r="IBR189" s="374"/>
      <c r="IBS189" s="373"/>
      <c r="IBT189" s="374"/>
      <c r="IBU189" s="374"/>
      <c r="IBV189" s="374"/>
      <c r="IBW189" s="374"/>
      <c r="IBX189" s="373"/>
      <c r="IBY189" s="371"/>
      <c r="IBZ189" s="371"/>
      <c r="ICA189" s="371"/>
      <c r="ICB189" s="372"/>
      <c r="ICC189" s="373"/>
      <c r="ICD189" s="373"/>
      <c r="ICE189" s="373"/>
      <c r="ICF189" s="374"/>
      <c r="ICG189" s="374"/>
      <c r="ICH189" s="374"/>
      <c r="ICI189" s="373"/>
      <c r="ICJ189" s="374"/>
      <c r="ICK189" s="374"/>
      <c r="ICL189" s="374"/>
      <c r="ICM189" s="374"/>
      <c r="ICN189" s="373"/>
      <c r="ICO189" s="371"/>
      <c r="ICP189" s="371"/>
      <c r="ICQ189" s="371"/>
      <c r="ICR189" s="372"/>
      <c r="ICS189" s="373"/>
      <c r="ICT189" s="373"/>
      <c r="ICU189" s="373"/>
      <c r="ICV189" s="374"/>
      <c r="ICW189" s="374"/>
      <c r="ICX189" s="374"/>
      <c r="ICY189" s="373"/>
      <c r="ICZ189" s="374"/>
      <c r="IDA189" s="374"/>
      <c r="IDB189" s="374"/>
      <c r="IDC189" s="374"/>
      <c r="IDD189" s="373"/>
      <c r="IDE189" s="371"/>
      <c r="IDF189" s="371"/>
      <c r="IDG189" s="371"/>
      <c r="IDH189" s="372"/>
      <c r="IDI189" s="373"/>
      <c r="IDJ189" s="373"/>
      <c r="IDK189" s="373"/>
      <c r="IDL189" s="374"/>
      <c r="IDM189" s="374"/>
      <c r="IDN189" s="374"/>
      <c r="IDO189" s="373"/>
      <c r="IDP189" s="374"/>
      <c r="IDQ189" s="374"/>
      <c r="IDR189" s="374"/>
      <c r="IDS189" s="374"/>
      <c r="IDT189" s="373"/>
      <c r="IDU189" s="371"/>
      <c r="IDV189" s="371"/>
      <c r="IDW189" s="371"/>
      <c r="IDX189" s="372"/>
      <c r="IDY189" s="373"/>
      <c r="IDZ189" s="373"/>
      <c r="IEA189" s="373"/>
      <c r="IEB189" s="374"/>
      <c r="IEC189" s="374"/>
      <c r="IED189" s="374"/>
      <c r="IEE189" s="373"/>
      <c r="IEF189" s="374"/>
      <c r="IEG189" s="374"/>
      <c r="IEH189" s="374"/>
      <c r="IEI189" s="374"/>
      <c r="IEJ189" s="373"/>
      <c r="IEK189" s="371"/>
      <c r="IEL189" s="371"/>
      <c r="IEM189" s="371"/>
      <c r="IEN189" s="372"/>
      <c r="IEO189" s="373"/>
      <c r="IEP189" s="373"/>
      <c r="IEQ189" s="373"/>
      <c r="IER189" s="374"/>
      <c r="IES189" s="374"/>
      <c r="IET189" s="374"/>
      <c r="IEU189" s="373"/>
      <c r="IEV189" s="374"/>
      <c r="IEW189" s="374"/>
      <c r="IEX189" s="374"/>
      <c r="IEY189" s="374"/>
      <c r="IEZ189" s="373"/>
      <c r="IFA189" s="371"/>
      <c r="IFB189" s="371"/>
      <c r="IFC189" s="371"/>
      <c r="IFD189" s="372"/>
      <c r="IFE189" s="373"/>
      <c r="IFF189" s="373"/>
      <c r="IFG189" s="373"/>
      <c r="IFH189" s="374"/>
      <c r="IFI189" s="374"/>
      <c r="IFJ189" s="374"/>
      <c r="IFK189" s="373"/>
      <c r="IFL189" s="374"/>
      <c r="IFM189" s="374"/>
      <c r="IFN189" s="374"/>
      <c r="IFO189" s="374"/>
      <c r="IFP189" s="373"/>
      <c r="IFQ189" s="371"/>
      <c r="IFR189" s="371"/>
      <c r="IFS189" s="371"/>
      <c r="IFT189" s="372"/>
      <c r="IFU189" s="373"/>
      <c r="IFV189" s="373"/>
      <c r="IFW189" s="373"/>
      <c r="IFX189" s="374"/>
      <c r="IFY189" s="374"/>
      <c r="IFZ189" s="374"/>
      <c r="IGA189" s="373"/>
      <c r="IGB189" s="374"/>
      <c r="IGC189" s="374"/>
      <c r="IGD189" s="374"/>
      <c r="IGE189" s="374"/>
      <c r="IGF189" s="373"/>
      <c r="IGG189" s="371"/>
      <c r="IGH189" s="371"/>
      <c r="IGI189" s="371"/>
      <c r="IGJ189" s="372"/>
      <c r="IGK189" s="373"/>
      <c r="IGL189" s="373"/>
      <c r="IGM189" s="373"/>
      <c r="IGN189" s="374"/>
      <c r="IGO189" s="374"/>
      <c r="IGP189" s="374"/>
      <c r="IGQ189" s="373"/>
      <c r="IGR189" s="374"/>
      <c r="IGS189" s="374"/>
      <c r="IGT189" s="374"/>
      <c r="IGU189" s="374"/>
      <c r="IGV189" s="373"/>
      <c r="IGW189" s="371"/>
      <c r="IGX189" s="371"/>
      <c r="IGY189" s="371"/>
      <c r="IGZ189" s="372"/>
      <c r="IHA189" s="373"/>
      <c r="IHB189" s="373"/>
      <c r="IHC189" s="373"/>
      <c r="IHD189" s="374"/>
      <c r="IHE189" s="374"/>
      <c r="IHF189" s="374"/>
      <c r="IHG189" s="373"/>
      <c r="IHH189" s="374"/>
      <c r="IHI189" s="374"/>
      <c r="IHJ189" s="374"/>
      <c r="IHK189" s="374"/>
      <c r="IHL189" s="373"/>
      <c r="IHM189" s="371"/>
      <c r="IHN189" s="371"/>
      <c r="IHO189" s="371"/>
      <c r="IHP189" s="372"/>
      <c r="IHQ189" s="373"/>
      <c r="IHR189" s="373"/>
      <c r="IHS189" s="373"/>
      <c r="IHT189" s="374"/>
      <c r="IHU189" s="374"/>
      <c r="IHV189" s="374"/>
      <c r="IHW189" s="373"/>
      <c r="IHX189" s="374"/>
      <c r="IHY189" s="374"/>
      <c r="IHZ189" s="374"/>
      <c r="IIA189" s="374"/>
      <c r="IIB189" s="373"/>
      <c r="IIC189" s="371"/>
      <c r="IID189" s="371"/>
      <c r="IIE189" s="371"/>
      <c r="IIF189" s="372"/>
      <c r="IIG189" s="373"/>
      <c r="IIH189" s="373"/>
      <c r="III189" s="373"/>
      <c r="IIJ189" s="374"/>
      <c r="IIK189" s="374"/>
      <c r="IIL189" s="374"/>
      <c r="IIM189" s="373"/>
      <c r="IIN189" s="374"/>
      <c r="IIO189" s="374"/>
      <c r="IIP189" s="374"/>
      <c r="IIQ189" s="374"/>
      <c r="IIR189" s="373"/>
      <c r="IIS189" s="371"/>
      <c r="IIT189" s="371"/>
      <c r="IIU189" s="371"/>
      <c r="IIV189" s="372"/>
      <c r="IIW189" s="373"/>
      <c r="IIX189" s="373"/>
      <c r="IIY189" s="373"/>
      <c r="IIZ189" s="374"/>
      <c r="IJA189" s="374"/>
      <c r="IJB189" s="374"/>
      <c r="IJC189" s="373"/>
      <c r="IJD189" s="374"/>
      <c r="IJE189" s="374"/>
      <c r="IJF189" s="374"/>
      <c r="IJG189" s="374"/>
      <c r="IJH189" s="373"/>
      <c r="IJI189" s="371"/>
      <c r="IJJ189" s="371"/>
      <c r="IJK189" s="371"/>
      <c r="IJL189" s="372"/>
      <c r="IJM189" s="373"/>
      <c r="IJN189" s="373"/>
      <c r="IJO189" s="373"/>
      <c r="IJP189" s="374"/>
      <c r="IJQ189" s="374"/>
      <c r="IJR189" s="374"/>
      <c r="IJS189" s="373"/>
      <c r="IJT189" s="374"/>
      <c r="IJU189" s="374"/>
      <c r="IJV189" s="374"/>
      <c r="IJW189" s="374"/>
      <c r="IJX189" s="373"/>
      <c r="IJY189" s="371"/>
      <c r="IJZ189" s="371"/>
      <c r="IKA189" s="371"/>
      <c r="IKB189" s="372"/>
      <c r="IKC189" s="373"/>
      <c r="IKD189" s="373"/>
      <c r="IKE189" s="373"/>
      <c r="IKF189" s="374"/>
      <c r="IKG189" s="374"/>
      <c r="IKH189" s="374"/>
      <c r="IKI189" s="373"/>
      <c r="IKJ189" s="374"/>
      <c r="IKK189" s="374"/>
      <c r="IKL189" s="374"/>
      <c r="IKM189" s="374"/>
      <c r="IKN189" s="373"/>
      <c r="IKO189" s="371"/>
      <c r="IKP189" s="371"/>
      <c r="IKQ189" s="371"/>
      <c r="IKR189" s="372"/>
      <c r="IKS189" s="373"/>
      <c r="IKT189" s="373"/>
      <c r="IKU189" s="373"/>
      <c r="IKV189" s="374"/>
      <c r="IKW189" s="374"/>
      <c r="IKX189" s="374"/>
      <c r="IKY189" s="373"/>
      <c r="IKZ189" s="374"/>
      <c r="ILA189" s="374"/>
      <c r="ILB189" s="374"/>
      <c r="ILC189" s="374"/>
      <c r="ILD189" s="373"/>
      <c r="ILE189" s="371"/>
      <c r="ILF189" s="371"/>
      <c r="ILG189" s="371"/>
      <c r="ILH189" s="372"/>
      <c r="ILI189" s="373"/>
      <c r="ILJ189" s="373"/>
      <c r="ILK189" s="373"/>
      <c r="ILL189" s="374"/>
      <c r="ILM189" s="374"/>
      <c r="ILN189" s="374"/>
      <c r="ILO189" s="373"/>
      <c r="ILP189" s="374"/>
      <c r="ILQ189" s="374"/>
      <c r="ILR189" s="374"/>
      <c r="ILS189" s="374"/>
      <c r="ILT189" s="373"/>
      <c r="ILU189" s="371"/>
      <c r="ILV189" s="371"/>
      <c r="ILW189" s="371"/>
      <c r="ILX189" s="372"/>
      <c r="ILY189" s="373"/>
      <c r="ILZ189" s="373"/>
      <c r="IMA189" s="373"/>
      <c r="IMB189" s="374"/>
      <c r="IMC189" s="374"/>
      <c r="IMD189" s="374"/>
      <c r="IME189" s="373"/>
      <c r="IMF189" s="374"/>
      <c r="IMG189" s="374"/>
      <c r="IMH189" s="374"/>
      <c r="IMI189" s="374"/>
      <c r="IMJ189" s="373"/>
      <c r="IMK189" s="371"/>
      <c r="IML189" s="371"/>
      <c r="IMM189" s="371"/>
      <c r="IMN189" s="372"/>
      <c r="IMO189" s="373"/>
      <c r="IMP189" s="373"/>
      <c r="IMQ189" s="373"/>
      <c r="IMR189" s="374"/>
      <c r="IMS189" s="374"/>
      <c r="IMT189" s="374"/>
      <c r="IMU189" s="373"/>
      <c r="IMV189" s="374"/>
      <c r="IMW189" s="374"/>
      <c r="IMX189" s="374"/>
      <c r="IMY189" s="374"/>
      <c r="IMZ189" s="373"/>
      <c r="INA189" s="371"/>
      <c r="INB189" s="371"/>
      <c r="INC189" s="371"/>
      <c r="IND189" s="372"/>
      <c r="INE189" s="373"/>
      <c r="INF189" s="373"/>
      <c r="ING189" s="373"/>
      <c r="INH189" s="374"/>
      <c r="INI189" s="374"/>
      <c r="INJ189" s="374"/>
      <c r="INK189" s="373"/>
      <c r="INL189" s="374"/>
      <c r="INM189" s="374"/>
      <c r="INN189" s="374"/>
      <c r="INO189" s="374"/>
      <c r="INP189" s="373"/>
      <c r="INQ189" s="371"/>
      <c r="INR189" s="371"/>
      <c r="INS189" s="371"/>
      <c r="INT189" s="372"/>
      <c r="INU189" s="373"/>
      <c r="INV189" s="373"/>
      <c r="INW189" s="373"/>
      <c r="INX189" s="374"/>
      <c r="INY189" s="374"/>
      <c r="INZ189" s="374"/>
      <c r="IOA189" s="373"/>
      <c r="IOB189" s="374"/>
      <c r="IOC189" s="374"/>
      <c r="IOD189" s="374"/>
      <c r="IOE189" s="374"/>
      <c r="IOF189" s="373"/>
      <c r="IOG189" s="371"/>
      <c r="IOH189" s="371"/>
      <c r="IOI189" s="371"/>
      <c r="IOJ189" s="372"/>
      <c r="IOK189" s="373"/>
      <c r="IOL189" s="373"/>
      <c r="IOM189" s="373"/>
      <c r="ION189" s="374"/>
      <c r="IOO189" s="374"/>
      <c r="IOP189" s="374"/>
      <c r="IOQ189" s="373"/>
      <c r="IOR189" s="374"/>
      <c r="IOS189" s="374"/>
      <c r="IOT189" s="374"/>
      <c r="IOU189" s="374"/>
      <c r="IOV189" s="373"/>
      <c r="IOW189" s="371"/>
      <c r="IOX189" s="371"/>
      <c r="IOY189" s="371"/>
      <c r="IOZ189" s="372"/>
      <c r="IPA189" s="373"/>
      <c r="IPB189" s="373"/>
      <c r="IPC189" s="373"/>
      <c r="IPD189" s="374"/>
      <c r="IPE189" s="374"/>
      <c r="IPF189" s="374"/>
      <c r="IPG189" s="373"/>
      <c r="IPH189" s="374"/>
      <c r="IPI189" s="374"/>
      <c r="IPJ189" s="374"/>
      <c r="IPK189" s="374"/>
      <c r="IPL189" s="373"/>
      <c r="IPM189" s="371"/>
      <c r="IPN189" s="371"/>
      <c r="IPO189" s="371"/>
      <c r="IPP189" s="372"/>
      <c r="IPQ189" s="373"/>
      <c r="IPR189" s="373"/>
      <c r="IPS189" s="373"/>
      <c r="IPT189" s="374"/>
      <c r="IPU189" s="374"/>
      <c r="IPV189" s="374"/>
      <c r="IPW189" s="373"/>
      <c r="IPX189" s="374"/>
      <c r="IPY189" s="374"/>
      <c r="IPZ189" s="374"/>
      <c r="IQA189" s="374"/>
      <c r="IQB189" s="373"/>
      <c r="IQC189" s="371"/>
      <c r="IQD189" s="371"/>
      <c r="IQE189" s="371"/>
      <c r="IQF189" s="372"/>
      <c r="IQG189" s="373"/>
      <c r="IQH189" s="373"/>
      <c r="IQI189" s="373"/>
      <c r="IQJ189" s="374"/>
      <c r="IQK189" s="374"/>
      <c r="IQL189" s="374"/>
      <c r="IQM189" s="373"/>
      <c r="IQN189" s="374"/>
      <c r="IQO189" s="374"/>
      <c r="IQP189" s="374"/>
      <c r="IQQ189" s="374"/>
      <c r="IQR189" s="373"/>
      <c r="IQS189" s="371"/>
      <c r="IQT189" s="371"/>
      <c r="IQU189" s="371"/>
      <c r="IQV189" s="372"/>
      <c r="IQW189" s="373"/>
      <c r="IQX189" s="373"/>
      <c r="IQY189" s="373"/>
      <c r="IQZ189" s="374"/>
      <c r="IRA189" s="374"/>
      <c r="IRB189" s="374"/>
      <c r="IRC189" s="373"/>
      <c r="IRD189" s="374"/>
      <c r="IRE189" s="374"/>
      <c r="IRF189" s="374"/>
      <c r="IRG189" s="374"/>
      <c r="IRH189" s="373"/>
      <c r="IRI189" s="371"/>
      <c r="IRJ189" s="371"/>
      <c r="IRK189" s="371"/>
      <c r="IRL189" s="372"/>
      <c r="IRM189" s="373"/>
      <c r="IRN189" s="373"/>
      <c r="IRO189" s="373"/>
      <c r="IRP189" s="374"/>
      <c r="IRQ189" s="374"/>
      <c r="IRR189" s="374"/>
      <c r="IRS189" s="373"/>
      <c r="IRT189" s="374"/>
      <c r="IRU189" s="374"/>
      <c r="IRV189" s="374"/>
      <c r="IRW189" s="374"/>
      <c r="IRX189" s="373"/>
      <c r="IRY189" s="371"/>
      <c r="IRZ189" s="371"/>
      <c r="ISA189" s="371"/>
      <c r="ISB189" s="372"/>
      <c r="ISC189" s="373"/>
      <c r="ISD189" s="373"/>
      <c r="ISE189" s="373"/>
      <c r="ISF189" s="374"/>
      <c r="ISG189" s="374"/>
      <c r="ISH189" s="374"/>
      <c r="ISI189" s="373"/>
      <c r="ISJ189" s="374"/>
      <c r="ISK189" s="374"/>
      <c r="ISL189" s="374"/>
      <c r="ISM189" s="374"/>
      <c r="ISN189" s="373"/>
      <c r="ISO189" s="371"/>
      <c r="ISP189" s="371"/>
      <c r="ISQ189" s="371"/>
      <c r="ISR189" s="372"/>
      <c r="ISS189" s="373"/>
      <c r="IST189" s="373"/>
      <c r="ISU189" s="373"/>
      <c r="ISV189" s="374"/>
      <c r="ISW189" s="374"/>
      <c r="ISX189" s="374"/>
      <c r="ISY189" s="373"/>
      <c r="ISZ189" s="374"/>
      <c r="ITA189" s="374"/>
      <c r="ITB189" s="374"/>
      <c r="ITC189" s="374"/>
      <c r="ITD189" s="373"/>
      <c r="ITE189" s="371"/>
      <c r="ITF189" s="371"/>
      <c r="ITG189" s="371"/>
      <c r="ITH189" s="372"/>
      <c r="ITI189" s="373"/>
      <c r="ITJ189" s="373"/>
      <c r="ITK189" s="373"/>
      <c r="ITL189" s="374"/>
      <c r="ITM189" s="374"/>
      <c r="ITN189" s="374"/>
      <c r="ITO189" s="373"/>
      <c r="ITP189" s="374"/>
      <c r="ITQ189" s="374"/>
      <c r="ITR189" s="374"/>
      <c r="ITS189" s="374"/>
      <c r="ITT189" s="373"/>
      <c r="ITU189" s="371"/>
      <c r="ITV189" s="371"/>
      <c r="ITW189" s="371"/>
      <c r="ITX189" s="372"/>
      <c r="ITY189" s="373"/>
      <c r="ITZ189" s="373"/>
      <c r="IUA189" s="373"/>
      <c r="IUB189" s="374"/>
      <c r="IUC189" s="374"/>
      <c r="IUD189" s="374"/>
      <c r="IUE189" s="373"/>
      <c r="IUF189" s="374"/>
      <c r="IUG189" s="374"/>
      <c r="IUH189" s="374"/>
      <c r="IUI189" s="374"/>
      <c r="IUJ189" s="373"/>
      <c r="IUK189" s="371"/>
      <c r="IUL189" s="371"/>
      <c r="IUM189" s="371"/>
      <c r="IUN189" s="372"/>
      <c r="IUO189" s="373"/>
      <c r="IUP189" s="373"/>
      <c r="IUQ189" s="373"/>
      <c r="IUR189" s="374"/>
      <c r="IUS189" s="374"/>
      <c r="IUT189" s="374"/>
      <c r="IUU189" s="373"/>
      <c r="IUV189" s="374"/>
      <c r="IUW189" s="374"/>
      <c r="IUX189" s="374"/>
      <c r="IUY189" s="374"/>
      <c r="IUZ189" s="373"/>
      <c r="IVA189" s="371"/>
      <c r="IVB189" s="371"/>
      <c r="IVC189" s="371"/>
      <c r="IVD189" s="372"/>
      <c r="IVE189" s="373"/>
      <c r="IVF189" s="373"/>
      <c r="IVG189" s="373"/>
      <c r="IVH189" s="374"/>
      <c r="IVI189" s="374"/>
      <c r="IVJ189" s="374"/>
      <c r="IVK189" s="373"/>
      <c r="IVL189" s="374"/>
      <c r="IVM189" s="374"/>
      <c r="IVN189" s="374"/>
      <c r="IVO189" s="374"/>
      <c r="IVP189" s="373"/>
      <c r="IVQ189" s="371"/>
      <c r="IVR189" s="371"/>
      <c r="IVS189" s="371"/>
      <c r="IVT189" s="372"/>
      <c r="IVU189" s="373"/>
      <c r="IVV189" s="373"/>
      <c r="IVW189" s="373"/>
      <c r="IVX189" s="374"/>
      <c r="IVY189" s="374"/>
      <c r="IVZ189" s="374"/>
      <c r="IWA189" s="373"/>
      <c r="IWB189" s="374"/>
      <c r="IWC189" s="374"/>
      <c r="IWD189" s="374"/>
      <c r="IWE189" s="374"/>
      <c r="IWF189" s="373"/>
      <c r="IWG189" s="371"/>
      <c r="IWH189" s="371"/>
      <c r="IWI189" s="371"/>
      <c r="IWJ189" s="372"/>
      <c r="IWK189" s="373"/>
      <c r="IWL189" s="373"/>
      <c r="IWM189" s="373"/>
      <c r="IWN189" s="374"/>
      <c r="IWO189" s="374"/>
      <c r="IWP189" s="374"/>
      <c r="IWQ189" s="373"/>
      <c r="IWR189" s="374"/>
      <c r="IWS189" s="374"/>
      <c r="IWT189" s="374"/>
      <c r="IWU189" s="374"/>
      <c r="IWV189" s="373"/>
      <c r="IWW189" s="371"/>
      <c r="IWX189" s="371"/>
      <c r="IWY189" s="371"/>
      <c r="IWZ189" s="372"/>
      <c r="IXA189" s="373"/>
      <c r="IXB189" s="373"/>
      <c r="IXC189" s="373"/>
      <c r="IXD189" s="374"/>
      <c r="IXE189" s="374"/>
      <c r="IXF189" s="374"/>
      <c r="IXG189" s="373"/>
      <c r="IXH189" s="374"/>
      <c r="IXI189" s="374"/>
      <c r="IXJ189" s="374"/>
      <c r="IXK189" s="374"/>
      <c r="IXL189" s="373"/>
      <c r="IXM189" s="371"/>
      <c r="IXN189" s="371"/>
      <c r="IXO189" s="371"/>
      <c r="IXP189" s="372"/>
      <c r="IXQ189" s="373"/>
      <c r="IXR189" s="373"/>
      <c r="IXS189" s="373"/>
      <c r="IXT189" s="374"/>
      <c r="IXU189" s="374"/>
      <c r="IXV189" s="374"/>
      <c r="IXW189" s="373"/>
      <c r="IXX189" s="374"/>
      <c r="IXY189" s="374"/>
      <c r="IXZ189" s="374"/>
      <c r="IYA189" s="374"/>
      <c r="IYB189" s="373"/>
      <c r="IYC189" s="371"/>
      <c r="IYD189" s="371"/>
      <c r="IYE189" s="371"/>
      <c r="IYF189" s="372"/>
      <c r="IYG189" s="373"/>
      <c r="IYH189" s="373"/>
      <c r="IYI189" s="373"/>
      <c r="IYJ189" s="374"/>
      <c r="IYK189" s="374"/>
      <c r="IYL189" s="374"/>
      <c r="IYM189" s="373"/>
      <c r="IYN189" s="374"/>
      <c r="IYO189" s="374"/>
      <c r="IYP189" s="374"/>
      <c r="IYQ189" s="374"/>
      <c r="IYR189" s="373"/>
      <c r="IYS189" s="371"/>
      <c r="IYT189" s="371"/>
      <c r="IYU189" s="371"/>
      <c r="IYV189" s="372"/>
      <c r="IYW189" s="373"/>
      <c r="IYX189" s="373"/>
      <c r="IYY189" s="373"/>
      <c r="IYZ189" s="374"/>
      <c r="IZA189" s="374"/>
      <c r="IZB189" s="374"/>
      <c r="IZC189" s="373"/>
      <c r="IZD189" s="374"/>
      <c r="IZE189" s="374"/>
      <c r="IZF189" s="374"/>
      <c r="IZG189" s="374"/>
      <c r="IZH189" s="373"/>
      <c r="IZI189" s="371"/>
      <c r="IZJ189" s="371"/>
      <c r="IZK189" s="371"/>
      <c r="IZL189" s="372"/>
      <c r="IZM189" s="373"/>
      <c r="IZN189" s="373"/>
      <c r="IZO189" s="373"/>
      <c r="IZP189" s="374"/>
      <c r="IZQ189" s="374"/>
      <c r="IZR189" s="374"/>
      <c r="IZS189" s="373"/>
      <c r="IZT189" s="374"/>
      <c r="IZU189" s="374"/>
      <c r="IZV189" s="374"/>
      <c r="IZW189" s="374"/>
      <c r="IZX189" s="373"/>
      <c r="IZY189" s="371"/>
      <c r="IZZ189" s="371"/>
      <c r="JAA189" s="371"/>
      <c r="JAB189" s="372"/>
      <c r="JAC189" s="373"/>
      <c r="JAD189" s="373"/>
      <c r="JAE189" s="373"/>
      <c r="JAF189" s="374"/>
      <c r="JAG189" s="374"/>
      <c r="JAH189" s="374"/>
      <c r="JAI189" s="373"/>
      <c r="JAJ189" s="374"/>
      <c r="JAK189" s="374"/>
      <c r="JAL189" s="374"/>
      <c r="JAM189" s="374"/>
      <c r="JAN189" s="373"/>
      <c r="JAO189" s="371"/>
      <c r="JAP189" s="371"/>
      <c r="JAQ189" s="371"/>
      <c r="JAR189" s="372"/>
      <c r="JAS189" s="373"/>
      <c r="JAT189" s="373"/>
      <c r="JAU189" s="373"/>
      <c r="JAV189" s="374"/>
      <c r="JAW189" s="374"/>
      <c r="JAX189" s="374"/>
      <c r="JAY189" s="373"/>
      <c r="JAZ189" s="374"/>
      <c r="JBA189" s="374"/>
      <c r="JBB189" s="374"/>
      <c r="JBC189" s="374"/>
      <c r="JBD189" s="373"/>
      <c r="JBE189" s="371"/>
      <c r="JBF189" s="371"/>
      <c r="JBG189" s="371"/>
      <c r="JBH189" s="372"/>
      <c r="JBI189" s="373"/>
      <c r="JBJ189" s="373"/>
      <c r="JBK189" s="373"/>
      <c r="JBL189" s="374"/>
      <c r="JBM189" s="374"/>
      <c r="JBN189" s="374"/>
      <c r="JBO189" s="373"/>
      <c r="JBP189" s="374"/>
      <c r="JBQ189" s="374"/>
      <c r="JBR189" s="374"/>
      <c r="JBS189" s="374"/>
      <c r="JBT189" s="373"/>
      <c r="JBU189" s="371"/>
      <c r="JBV189" s="371"/>
      <c r="JBW189" s="371"/>
      <c r="JBX189" s="372"/>
      <c r="JBY189" s="373"/>
      <c r="JBZ189" s="373"/>
      <c r="JCA189" s="373"/>
      <c r="JCB189" s="374"/>
      <c r="JCC189" s="374"/>
      <c r="JCD189" s="374"/>
      <c r="JCE189" s="373"/>
      <c r="JCF189" s="374"/>
      <c r="JCG189" s="374"/>
      <c r="JCH189" s="374"/>
      <c r="JCI189" s="374"/>
      <c r="JCJ189" s="373"/>
      <c r="JCK189" s="371"/>
      <c r="JCL189" s="371"/>
      <c r="JCM189" s="371"/>
      <c r="JCN189" s="372"/>
      <c r="JCO189" s="373"/>
      <c r="JCP189" s="373"/>
      <c r="JCQ189" s="373"/>
      <c r="JCR189" s="374"/>
      <c r="JCS189" s="374"/>
      <c r="JCT189" s="374"/>
      <c r="JCU189" s="373"/>
      <c r="JCV189" s="374"/>
      <c r="JCW189" s="374"/>
      <c r="JCX189" s="374"/>
      <c r="JCY189" s="374"/>
      <c r="JCZ189" s="373"/>
      <c r="JDA189" s="371"/>
      <c r="JDB189" s="371"/>
      <c r="JDC189" s="371"/>
      <c r="JDD189" s="372"/>
      <c r="JDE189" s="373"/>
      <c r="JDF189" s="373"/>
      <c r="JDG189" s="373"/>
      <c r="JDH189" s="374"/>
      <c r="JDI189" s="374"/>
      <c r="JDJ189" s="374"/>
      <c r="JDK189" s="373"/>
      <c r="JDL189" s="374"/>
      <c r="JDM189" s="374"/>
      <c r="JDN189" s="374"/>
      <c r="JDO189" s="374"/>
      <c r="JDP189" s="373"/>
      <c r="JDQ189" s="371"/>
      <c r="JDR189" s="371"/>
      <c r="JDS189" s="371"/>
      <c r="JDT189" s="372"/>
      <c r="JDU189" s="373"/>
      <c r="JDV189" s="373"/>
      <c r="JDW189" s="373"/>
      <c r="JDX189" s="374"/>
      <c r="JDY189" s="374"/>
      <c r="JDZ189" s="374"/>
      <c r="JEA189" s="373"/>
      <c r="JEB189" s="374"/>
      <c r="JEC189" s="374"/>
      <c r="JED189" s="374"/>
      <c r="JEE189" s="374"/>
      <c r="JEF189" s="373"/>
      <c r="JEG189" s="371"/>
      <c r="JEH189" s="371"/>
      <c r="JEI189" s="371"/>
      <c r="JEJ189" s="372"/>
      <c r="JEK189" s="373"/>
      <c r="JEL189" s="373"/>
      <c r="JEM189" s="373"/>
      <c r="JEN189" s="374"/>
      <c r="JEO189" s="374"/>
      <c r="JEP189" s="374"/>
      <c r="JEQ189" s="373"/>
      <c r="JER189" s="374"/>
      <c r="JES189" s="374"/>
      <c r="JET189" s="374"/>
      <c r="JEU189" s="374"/>
      <c r="JEV189" s="373"/>
      <c r="JEW189" s="371"/>
      <c r="JEX189" s="371"/>
      <c r="JEY189" s="371"/>
      <c r="JEZ189" s="372"/>
      <c r="JFA189" s="373"/>
      <c r="JFB189" s="373"/>
      <c r="JFC189" s="373"/>
      <c r="JFD189" s="374"/>
      <c r="JFE189" s="374"/>
      <c r="JFF189" s="374"/>
      <c r="JFG189" s="373"/>
      <c r="JFH189" s="374"/>
      <c r="JFI189" s="374"/>
      <c r="JFJ189" s="374"/>
      <c r="JFK189" s="374"/>
      <c r="JFL189" s="373"/>
      <c r="JFM189" s="371"/>
      <c r="JFN189" s="371"/>
      <c r="JFO189" s="371"/>
      <c r="JFP189" s="372"/>
      <c r="JFQ189" s="373"/>
      <c r="JFR189" s="373"/>
      <c r="JFS189" s="373"/>
      <c r="JFT189" s="374"/>
      <c r="JFU189" s="374"/>
      <c r="JFV189" s="374"/>
      <c r="JFW189" s="373"/>
      <c r="JFX189" s="374"/>
      <c r="JFY189" s="374"/>
      <c r="JFZ189" s="374"/>
      <c r="JGA189" s="374"/>
      <c r="JGB189" s="373"/>
      <c r="JGC189" s="371"/>
      <c r="JGD189" s="371"/>
      <c r="JGE189" s="371"/>
      <c r="JGF189" s="372"/>
      <c r="JGG189" s="373"/>
      <c r="JGH189" s="373"/>
      <c r="JGI189" s="373"/>
      <c r="JGJ189" s="374"/>
      <c r="JGK189" s="374"/>
      <c r="JGL189" s="374"/>
      <c r="JGM189" s="373"/>
      <c r="JGN189" s="374"/>
      <c r="JGO189" s="374"/>
      <c r="JGP189" s="374"/>
      <c r="JGQ189" s="374"/>
      <c r="JGR189" s="373"/>
      <c r="JGS189" s="371"/>
      <c r="JGT189" s="371"/>
      <c r="JGU189" s="371"/>
      <c r="JGV189" s="372"/>
      <c r="JGW189" s="373"/>
      <c r="JGX189" s="373"/>
      <c r="JGY189" s="373"/>
      <c r="JGZ189" s="374"/>
      <c r="JHA189" s="374"/>
      <c r="JHB189" s="374"/>
      <c r="JHC189" s="373"/>
      <c r="JHD189" s="374"/>
      <c r="JHE189" s="374"/>
      <c r="JHF189" s="374"/>
      <c r="JHG189" s="374"/>
      <c r="JHH189" s="373"/>
      <c r="JHI189" s="371"/>
      <c r="JHJ189" s="371"/>
      <c r="JHK189" s="371"/>
      <c r="JHL189" s="372"/>
      <c r="JHM189" s="373"/>
      <c r="JHN189" s="373"/>
      <c r="JHO189" s="373"/>
      <c r="JHP189" s="374"/>
      <c r="JHQ189" s="374"/>
      <c r="JHR189" s="374"/>
      <c r="JHS189" s="373"/>
      <c r="JHT189" s="374"/>
      <c r="JHU189" s="374"/>
      <c r="JHV189" s="374"/>
      <c r="JHW189" s="374"/>
      <c r="JHX189" s="373"/>
      <c r="JHY189" s="371"/>
      <c r="JHZ189" s="371"/>
      <c r="JIA189" s="371"/>
      <c r="JIB189" s="372"/>
      <c r="JIC189" s="373"/>
      <c r="JID189" s="373"/>
      <c r="JIE189" s="373"/>
      <c r="JIF189" s="374"/>
      <c r="JIG189" s="374"/>
      <c r="JIH189" s="374"/>
      <c r="JII189" s="373"/>
      <c r="JIJ189" s="374"/>
      <c r="JIK189" s="374"/>
      <c r="JIL189" s="374"/>
      <c r="JIM189" s="374"/>
      <c r="JIN189" s="373"/>
      <c r="JIO189" s="371"/>
      <c r="JIP189" s="371"/>
      <c r="JIQ189" s="371"/>
      <c r="JIR189" s="372"/>
      <c r="JIS189" s="373"/>
      <c r="JIT189" s="373"/>
      <c r="JIU189" s="373"/>
      <c r="JIV189" s="374"/>
      <c r="JIW189" s="374"/>
      <c r="JIX189" s="374"/>
      <c r="JIY189" s="373"/>
      <c r="JIZ189" s="374"/>
      <c r="JJA189" s="374"/>
      <c r="JJB189" s="374"/>
      <c r="JJC189" s="374"/>
      <c r="JJD189" s="373"/>
      <c r="JJE189" s="371"/>
      <c r="JJF189" s="371"/>
      <c r="JJG189" s="371"/>
      <c r="JJH189" s="372"/>
      <c r="JJI189" s="373"/>
      <c r="JJJ189" s="373"/>
      <c r="JJK189" s="373"/>
      <c r="JJL189" s="374"/>
      <c r="JJM189" s="374"/>
      <c r="JJN189" s="374"/>
      <c r="JJO189" s="373"/>
      <c r="JJP189" s="374"/>
      <c r="JJQ189" s="374"/>
      <c r="JJR189" s="374"/>
      <c r="JJS189" s="374"/>
      <c r="JJT189" s="373"/>
      <c r="JJU189" s="371"/>
      <c r="JJV189" s="371"/>
      <c r="JJW189" s="371"/>
      <c r="JJX189" s="372"/>
      <c r="JJY189" s="373"/>
      <c r="JJZ189" s="373"/>
      <c r="JKA189" s="373"/>
      <c r="JKB189" s="374"/>
      <c r="JKC189" s="374"/>
      <c r="JKD189" s="374"/>
      <c r="JKE189" s="373"/>
      <c r="JKF189" s="374"/>
      <c r="JKG189" s="374"/>
      <c r="JKH189" s="374"/>
      <c r="JKI189" s="374"/>
      <c r="JKJ189" s="373"/>
      <c r="JKK189" s="371"/>
      <c r="JKL189" s="371"/>
      <c r="JKM189" s="371"/>
      <c r="JKN189" s="372"/>
      <c r="JKO189" s="373"/>
      <c r="JKP189" s="373"/>
      <c r="JKQ189" s="373"/>
      <c r="JKR189" s="374"/>
      <c r="JKS189" s="374"/>
      <c r="JKT189" s="374"/>
      <c r="JKU189" s="373"/>
      <c r="JKV189" s="374"/>
      <c r="JKW189" s="374"/>
      <c r="JKX189" s="374"/>
      <c r="JKY189" s="374"/>
      <c r="JKZ189" s="373"/>
      <c r="JLA189" s="371"/>
      <c r="JLB189" s="371"/>
      <c r="JLC189" s="371"/>
      <c r="JLD189" s="372"/>
      <c r="JLE189" s="373"/>
      <c r="JLF189" s="373"/>
      <c r="JLG189" s="373"/>
      <c r="JLH189" s="374"/>
      <c r="JLI189" s="374"/>
      <c r="JLJ189" s="374"/>
      <c r="JLK189" s="373"/>
      <c r="JLL189" s="374"/>
      <c r="JLM189" s="374"/>
      <c r="JLN189" s="374"/>
      <c r="JLO189" s="374"/>
      <c r="JLP189" s="373"/>
      <c r="JLQ189" s="371"/>
      <c r="JLR189" s="371"/>
      <c r="JLS189" s="371"/>
      <c r="JLT189" s="372"/>
      <c r="JLU189" s="373"/>
      <c r="JLV189" s="373"/>
      <c r="JLW189" s="373"/>
      <c r="JLX189" s="374"/>
      <c r="JLY189" s="374"/>
      <c r="JLZ189" s="374"/>
      <c r="JMA189" s="373"/>
      <c r="JMB189" s="374"/>
      <c r="JMC189" s="374"/>
      <c r="JMD189" s="374"/>
      <c r="JME189" s="374"/>
      <c r="JMF189" s="373"/>
      <c r="JMG189" s="371"/>
      <c r="JMH189" s="371"/>
      <c r="JMI189" s="371"/>
      <c r="JMJ189" s="372"/>
      <c r="JMK189" s="373"/>
      <c r="JML189" s="373"/>
      <c r="JMM189" s="373"/>
      <c r="JMN189" s="374"/>
      <c r="JMO189" s="374"/>
      <c r="JMP189" s="374"/>
      <c r="JMQ189" s="373"/>
      <c r="JMR189" s="374"/>
      <c r="JMS189" s="374"/>
      <c r="JMT189" s="374"/>
      <c r="JMU189" s="374"/>
      <c r="JMV189" s="373"/>
      <c r="JMW189" s="371"/>
      <c r="JMX189" s="371"/>
      <c r="JMY189" s="371"/>
      <c r="JMZ189" s="372"/>
      <c r="JNA189" s="373"/>
      <c r="JNB189" s="373"/>
      <c r="JNC189" s="373"/>
      <c r="JND189" s="374"/>
      <c r="JNE189" s="374"/>
      <c r="JNF189" s="374"/>
      <c r="JNG189" s="373"/>
      <c r="JNH189" s="374"/>
      <c r="JNI189" s="374"/>
      <c r="JNJ189" s="374"/>
      <c r="JNK189" s="374"/>
      <c r="JNL189" s="373"/>
      <c r="JNM189" s="371"/>
      <c r="JNN189" s="371"/>
      <c r="JNO189" s="371"/>
      <c r="JNP189" s="372"/>
      <c r="JNQ189" s="373"/>
      <c r="JNR189" s="373"/>
      <c r="JNS189" s="373"/>
      <c r="JNT189" s="374"/>
      <c r="JNU189" s="374"/>
      <c r="JNV189" s="374"/>
      <c r="JNW189" s="373"/>
      <c r="JNX189" s="374"/>
      <c r="JNY189" s="374"/>
      <c r="JNZ189" s="374"/>
      <c r="JOA189" s="374"/>
      <c r="JOB189" s="373"/>
      <c r="JOC189" s="371"/>
      <c r="JOD189" s="371"/>
      <c r="JOE189" s="371"/>
      <c r="JOF189" s="372"/>
      <c r="JOG189" s="373"/>
      <c r="JOH189" s="373"/>
      <c r="JOI189" s="373"/>
      <c r="JOJ189" s="374"/>
      <c r="JOK189" s="374"/>
      <c r="JOL189" s="374"/>
      <c r="JOM189" s="373"/>
      <c r="JON189" s="374"/>
      <c r="JOO189" s="374"/>
      <c r="JOP189" s="374"/>
      <c r="JOQ189" s="374"/>
      <c r="JOR189" s="373"/>
      <c r="JOS189" s="371"/>
      <c r="JOT189" s="371"/>
      <c r="JOU189" s="371"/>
      <c r="JOV189" s="372"/>
      <c r="JOW189" s="373"/>
      <c r="JOX189" s="373"/>
      <c r="JOY189" s="373"/>
      <c r="JOZ189" s="374"/>
      <c r="JPA189" s="374"/>
      <c r="JPB189" s="374"/>
      <c r="JPC189" s="373"/>
      <c r="JPD189" s="374"/>
      <c r="JPE189" s="374"/>
      <c r="JPF189" s="374"/>
      <c r="JPG189" s="374"/>
      <c r="JPH189" s="373"/>
      <c r="JPI189" s="371"/>
      <c r="JPJ189" s="371"/>
      <c r="JPK189" s="371"/>
      <c r="JPL189" s="372"/>
      <c r="JPM189" s="373"/>
      <c r="JPN189" s="373"/>
      <c r="JPO189" s="373"/>
      <c r="JPP189" s="374"/>
      <c r="JPQ189" s="374"/>
      <c r="JPR189" s="374"/>
      <c r="JPS189" s="373"/>
      <c r="JPT189" s="374"/>
      <c r="JPU189" s="374"/>
      <c r="JPV189" s="374"/>
      <c r="JPW189" s="374"/>
      <c r="JPX189" s="373"/>
      <c r="JPY189" s="371"/>
      <c r="JPZ189" s="371"/>
      <c r="JQA189" s="371"/>
      <c r="JQB189" s="372"/>
      <c r="JQC189" s="373"/>
      <c r="JQD189" s="373"/>
      <c r="JQE189" s="373"/>
      <c r="JQF189" s="374"/>
      <c r="JQG189" s="374"/>
      <c r="JQH189" s="374"/>
      <c r="JQI189" s="373"/>
      <c r="JQJ189" s="374"/>
      <c r="JQK189" s="374"/>
      <c r="JQL189" s="374"/>
      <c r="JQM189" s="374"/>
      <c r="JQN189" s="373"/>
      <c r="JQO189" s="371"/>
      <c r="JQP189" s="371"/>
      <c r="JQQ189" s="371"/>
      <c r="JQR189" s="372"/>
      <c r="JQS189" s="373"/>
      <c r="JQT189" s="373"/>
      <c r="JQU189" s="373"/>
      <c r="JQV189" s="374"/>
      <c r="JQW189" s="374"/>
      <c r="JQX189" s="374"/>
      <c r="JQY189" s="373"/>
      <c r="JQZ189" s="374"/>
      <c r="JRA189" s="374"/>
      <c r="JRB189" s="374"/>
      <c r="JRC189" s="374"/>
      <c r="JRD189" s="373"/>
      <c r="JRE189" s="371"/>
      <c r="JRF189" s="371"/>
      <c r="JRG189" s="371"/>
      <c r="JRH189" s="372"/>
      <c r="JRI189" s="373"/>
      <c r="JRJ189" s="373"/>
      <c r="JRK189" s="373"/>
      <c r="JRL189" s="374"/>
      <c r="JRM189" s="374"/>
      <c r="JRN189" s="374"/>
      <c r="JRO189" s="373"/>
      <c r="JRP189" s="374"/>
      <c r="JRQ189" s="374"/>
      <c r="JRR189" s="374"/>
      <c r="JRS189" s="374"/>
      <c r="JRT189" s="373"/>
      <c r="JRU189" s="371"/>
      <c r="JRV189" s="371"/>
      <c r="JRW189" s="371"/>
      <c r="JRX189" s="372"/>
      <c r="JRY189" s="373"/>
      <c r="JRZ189" s="373"/>
      <c r="JSA189" s="373"/>
      <c r="JSB189" s="374"/>
      <c r="JSC189" s="374"/>
      <c r="JSD189" s="374"/>
      <c r="JSE189" s="373"/>
      <c r="JSF189" s="374"/>
      <c r="JSG189" s="374"/>
      <c r="JSH189" s="374"/>
      <c r="JSI189" s="374"/>
      <c r="JSJ189" s="373"/>
      <c r="JSK189" s="371"/>
      <c r="JSL189" s="371"/>
      <c r="JSM189" s="371"/>
      <c r="JSN189" s="372"/>
      <c r="JSO189" s="373"/>
      <c r="JSP189" s="373"/>
      <c r="JSQ189" s="373"/>
      <c r="JSR189" s="374"/>
      <c r="JSS189" s="374"/>
      <c r="JST189" s="374"/>
      <c r="JSU189" s="373"/>
      <c r="JSV189" s="374"/>
      <c r="JSW189" s="374"/>
      <c r="JSX189" s="374"/>
      <c r="JSY189" s="374"/>
      <c r="JSZ189" s="373"/>
      <c r="JTA189" s="371"/>
      <c r="JTB189" s="371"/>
      <c r="JTC189" s="371"/>
      <c r="JTD189" s="372"/>
      <c r="JTE189" s="373"/>
      <c r="JTF189" s="373"/>
      <c r="JTG189" s="373"/>
      <c r="JTH189" s="374"/>
      <c r="JTI189" s="374"/>
      <c r="JTJ189" s="374"/>
      <c r="JTK189" s="373"/>
      <c r="JTL189" s="374"/>
      <c r="JTM189" s="374"/>
      <c r="JTN189" s="374"/>
      <c r="JTO189" s="374"/>
      <c r="JTP189" s="373"/>
      <c r="JTQ189" s="371"/>
      <c r="JTR189" s="371"/>
      <c r="JTS189" s="371"/>
      <c r="JTT189" s="372"/>
      <c r="JTU189" s="373"/>
      <c r="JTV189" s="373"/>
      <c r="JTW189" s="373"/>
      <c r="JTX189" s="374"/>
      <c r="JTY189" s="374"/>
      <c r="JTZ189" s="374"/>
      <c r="JUA189" s="373"/>
      <c r="JUB189" s="374"/>
      <c r="JUC189" s="374"/>
      <c r="JUD189" s="374"/>
      <c r="JUE189" s="374"/>
      <c r="JUF189" s="373"/>
      <c r="JUG189" s="371"/>
      <c r="JUH189" s="371"/>
      <c r="JUI189" s="371"/>
      <c r="JUJ189" s="372"/>
      <c r="JUK189" s="373"/>
      <c r="JUL189" s="373"/>
      <c r="JUM189" s="373"/>
      <c r="JUN189" s="374"/>
      <c r="JUO189" s="374"/>
      <c r="JUP189" s="374"/>
      <c r="JUQ189" s="373"/>
      <c r="JUR189" s="374"/>
      <c r="JUS189" s="374"/>
      <c r="JUT189" s="374"/>
      <c r="JUU189" s="374"/>
      <c r="JUV189" s="373"/>
      <c r="JUW189" s="371"/>
      <c r="JUX189" s="371"/>
      <c r="JUY189" s="371"/>
      <c r="JUZ189" s="372"/>
      <c r="JVA189" s="373"/>
      <c r="JVB189" s="373"/>
      <c r="JVC189" s="373"/>
      <c r="JVD189" s="374"/>
      <c r="JVE189" s="374"/>
      <c r="JVF189" s="374"/>
      <c r="JVG189" s="373"/>
      <c r="JVH189" s="374"/>
      <c r="JVI189" s="374"/>
      <c r="JVJ189" s="374"/>
      <c r="JVK189" s="374"/>
      <c r="JVL189" s="373"/>
      <c r="JVM189" s="371"/>
      <c r="JVN189" s="371"/>
      <c r="JVO189" s="371"/>
      <c r="JVP189" s="372"/>
      <c r="JVQ189" s="373"/>
      <c r="JVR189" s="373"/>
      <c r="JVS189" s="373"/>
      <c r="JVT189" s="374"/>
      <c r="JVU189" s="374"/>
      <c r="JVV189" s="374"/>
      <c r="JVW189" s="373"/>
      <c r="JVX189" s="374"/>
      <c r="JVY189" s="374"/>
      <c r="JVZ189" s="374"/>
      <c r="JWA189" s="374"/>
      <c r="JWB189" s="373"/>
      <c r="JWC189" s="371"/>
      <c r="JWD189" s="371"/>
      <c r="JWE189" s="371"/>
      <c r="JWF189" s="372"/>
      <c r="JWG189" s="373"/>
      <c r="JWH189" s="373"/>
      <c r="JWI189" s="373"/>
      <c r="JWJ189" s="374"/>
      <c r="JWK189" s="374"/>
      <c r="JWL189" s="374"/>
      <c r="JWM189" s="373"/>
      <c r="JWN189" s="374"/>
      <c r="JWO189" s="374"/>
      <c r="JWP189" s="374"/>
      <c r="JWQ189" s="374"/>
      <c r="JWR189" s="373"/>
      <c r="JWS189" s="371"/>
      <c r="JWT189" s="371"/>
      <c r="JWU189" s="371"/>
      <c r="JWV189" s="372"/>
      <c r="JWW189" s="373"/>
      <c r="JWX189" s="373"/>
      <c r="JWY189" s="373"/>
      <c r="JWZ189" s="374"/>
      <c r="JXA189" s="374"/>
      <c r="JXB189" s="374"/>
      <c r="JXC189" s="373"/>
      <c r="JXD189" s="374"/>
      <c r="JXE189" s="374"/>
      <c r="JXF189" s="374"/>
      <c r="JXG189" s="374"/>
      <c r="JXH189" s="373"/>
      <c r="JXI189" s="371"/>
      <c r="JXJ189" s="371"/>
      <c r="JXK189" s="371"/>
      <c r="JXL189" s="372"/>
      <c r="JXM189" s="373"/>
      <c r="JXN189" s="373"/>
      <c r="JXO189" s="373"/>
      <c r="JXP189" s="374"/>
      <c r="JXQ189" s="374"/>
      <c r="JXR189" s="374"/>
      <c r="JXS189" s="373"/>
      <c r="JXT189" s="374"/>
      <c r="JXU189" s="374"/>
      <c r="JXV189" s="374"/>
      <c r="JXW189" s="374"/>
      <c r="JXX189" s="373"/>
      <c r="JXY189" s="371"/>
      <c r="JXZ189" s="371"/>
      <c r="JYA189" s="371"/>
      <c r="JYB189" s="372"/>
      <c r="JYC189" s="373"/>
      <c r="JYD189" s="373"/>
      <c r="JYE189" s="373"/>
      <c r="JYF189" s="374"/>
      <c r="JYG189" s="374"/>
      <c r="JYH189" s="374"/>
      <c r="JYI189" s="373"/>
      <c r="JYJ189" s="374"/>
      <c r="JYK189" s="374"/>
      <c r="JYL189" s="374"/>
      <c r="JYM189" s="374"/>
      <c r="JYN189" s="373"/>
      <c r="JYO189" s="371"/>
      <c r="JYP189" s="371"/>
      <c r="JYQ189" s="371"/>
      <c r="JYR189" s="372"/>
      <c r="JYS189" s="373"/>
      <c r="JYT189" s="373"/>
      <c r="JYU189" s="373"/>
      <c r="JYV189" s="374"/>
      <c r="JYW189" s="374"/>
      <c r="JYX189" s="374"/>
      <c r="JYY189" s="373"/>
      <c r="JYZ189" s="374"/>
      <c r="JZA189" s="374"/>
      <c r="JZB189" s="374"/>
      <c r="JZC189" s="374"/>
      <c r="JZD189" s="373"/>
      <c r="JZE189" s="371"/>
      <c r="JZF189" s="371"/>
      <c r="JZG189" s="371"/>
      <c r="JZH189" s="372"/>
      <c r="JZI189" s="373"/>
      <c r="JZJ189" s="373"/>
      <c r="JZK189" s="373"/>
      <c r="JZL189" s="374"/>
      <c r="JZM189" s="374"/>
      <c r="JZN189" s="374"/>
      <c r="JZO189" s="373"/>
      <c r="JZP189" s="374"/>
      <c r="JZQ189" s="374"/>
      <c r="JZR189" s="374"/>
      <c r="JZS189" s="374"/>
      <c r="JZT189" s="373"/>
      <c r="JZU189" s="371"/>
      <c r="JZV189" s="371"/>
      <c r="JZW189" s="371"/>
      <c r="JZX189" s="372"/>
      <c r="JZY189" s="373"/>
      <c r="JZZ189" s="373"/>
      <c r="KAA189" s="373"/>
      <c r="KAB189" s="374"/>
      <c r="KAC189" s="374"/>
      <c r="KAD189" s="374"/>
      <c r="KAE189" s="373"/>
      <c r="KAF189" s="374"/>
      <c r="KAG189" s="374"/>
      <c r="KAH189" s="374"/>
      <c r="KAI189" s="374"/>
      <c r="KAJ189" s="373"/>
      <c r="KAK189" s="371"/>
      <c r="KAL189" s="371"/>
      <c r="KAM189" s="371"/>
      <c r="KAN189" s="372"/>
      <c r="KAO189" s="373"/>
      <c r="KAP189" s="373"/>
      <c r="KAQ189" s="373"/>
      <c r="KAR189" s="374"/>
      <c r="KAS189" s="374"/>
      <c r="KAT189" s="374"/>
      <c r="KAU189" s="373"/>
      <c r="KAV189" s="374"/>
      <c r="KAW189" s="374"/>
      <c r="KAX189" s="374"/>
      <c r="KAY189" s="374"/>
      <c r="KAZ189" s="373"/>
      <c r="KBA189" s="371"/>
      <c r="KBB189" s="371"/>
      <c r="KBC189" s="371"/>
      <c r="KBD189" s="372"/>
      <c r="KBE189" s="373"/>
      <c r="KBF189" s="373"/>
      <c r="KBG189" s="373"/>
      <c r="KBH189" s="374"/>
      <c r="KBI189" s="374"/>
      <c r="KBJ189" s="374"/>
      <c r="KBK189" s="373"/>
      <c r="KBL189" s="374"/>
      <c r="KBM189" s="374"/>
      <c r="KBN189" s="374"/>
      <c r="KBO189" s="374"/>
      <c r="KBP189" s="373"/>
      <c r="KBQ189" s="371"/>
      <c r="KBR189" s="371"/>
      <c r="KBS189" s="371"/>
      <c r="KBT189" s="372"/>
      <c r="KBU189" s="373"/>
      <c r="KBV189" s="373"/>
      <c r="KBW189" s="373"/>
      <c r="KBX189" s="374"/>
      <c r="KBY189" s="374"/>
      <c r="KBZ189" s="374"/>
      <c r="KCA189" s="373"/>
      <c r="KCB189" s="374"/>
      <c r="KCC189" s="374"/>
      <c r="KCD189" s="374"/>
      <c r="KCE189" s="374"/>
      <c r="KCF189" s="373"/>
      <c r="KCG189" s="371"/>
      <c r="KCH189" s="371"/>
      <c r="KCI189" s="371"/>
      <c r="KCJ189" s="372"/>
      <c r="KCK189" s="373"/>
      <c r="KCL189" s="373"/>
      <c r="KCM189" s="373"/>
      <c r="KCN189" s="374"/>
      <c r="KCO189" s="374"/>
      <c r="KCP189" s="374"/>
      <c r="KCQ189" s="373"/>
      <c r="KCR189" s="374"/>
      <c r="KCS189" s="374"/>
      <c r="KCT189" s="374"/>
      <c r="KCU189" s="374"/>
      <c r="KCV189" s="373"/>
      <c r="KCW189" s="371"/>
      <c r="KCX189" s="371"/>
      <c r="KCY189" s="371"/>
      <c r="KCZ189" s="372"/>
      <c r="KDA189" s="373"/>
      <c r="KDB189" s="373"/>
      <c r="KDC189" s="373"/>
      <c r="KDD189" s="374"/>
      <c r="KDE189" s="374"/>
      <c r="KDF189" s="374"/>
      <c r="KDG189" s="373"/>
      <c r="KDH189" s="374"/>
      <c r="KDI189" s="374"/>
      <c r="KDJ189" s="374"/>
      <c r="KDK189" s="374"/>
      <c r="KDL189" s="373"/>
      <c r="KDM189" s="371"/>
      <c r="KDN189" s="371"/>
      <c r="KDO189" s="371"/>
      <c r="KDP189" s="372"/>
      <c r="KDQ189" s="373"/>
      <c r="KDR189" s="373"/>
      <c r="KDS189" s="373"/>
      <c r="KDT189" s="374"/>
      <c r="KDU189" s="374"/>
      <c r="KDV189" s="374"/>
      <c r="KDW189" s="373"/>
      <c r="KDX189" s="374"/>
      <c r="KDY189" s="374"/>
      <c r="KDZ189" s="374"/>
      <c r="KEA189" s="374"/>
      <c r="KEB189" s="373"/>
      <c r="KEC189" s="371"/>
      <c r="KED189" s="371"/>
      <c r="KEE189" s="371"/>
      <c r="KEF189" s="372"/>
      <c r="KEG189" s="373"/>
      <c r="KEH189" s="373"/>
      <c r="KEI189" s="373"/>
      <c r="KEJ189" s="374"/>
      <c r="KEK189" s="374"/>
      <c r="KEL189" s="374"/>
      <c r="KEM189" s="373"/>
      <c r="KEN189" s="374"/>
      <c r="KEO189" s="374"/>
      <c r="KEP189" s="374"/>
      <c r="KEQ189" s="374"/>
      <c r="KER189" s="373"/>
      <c r="KES189" s="371"/>
      <c r="KET189" s="371"/>
      <c r="KEU189" s="371"/>
      <c r="KEV189" s="372"/>
      <c r="KEW189" s="373"/>
      <c r="KEX189" s="373"/>
      <c r="KEY189" s="373"/>
      <c r="KEZ189" s="374"/>
      <c r="KFA189" s="374"/>
      <c r="KFB189" s="374"/>
      <c r="KFC189" s="373"/>
      <c r="KFD189" s="374"/>
      <c r="KFE189" s="374"/>
      <c r="KFF189" s="374"/>
      <c r="KFG189" s="374"/>
      <c r="KFH189" s="373"/>
      <c r="KFI189" s="371"/>
      <c r="KFJ189" s="371"/>
      <c r="KFK189" s="371"/>
      <c r="KFL189" s="372"/>
      <c r="KFM189" s="373"/>
      <c r="KFN189" s="373"/>
      <c r="KFO189" s="373"/>
      <c r="KFP189" s="374"/>
      <c r="KFQ189" s="374"/>
      <c r="KFR189" s="374"/>
      <c r="KFS189" s="373"/>
      <c r="KFT189" s="374"/>
      <c r="KFU189" s="374"/>
      <c r="KFV189" s="374"/>
      <c r="KFW189" s="374"/>
      <c r="KFX189" s="373"/>
      <c r="KFY189" s="371"/>
      <c r="KFZ189" s="371"/>
      <c r="KGA189" s="371"/>
      <c r="KGB189" s="372"/>
      <c r="KGC189" s="373"/>
      <c r="KGD189" s="373"/>
      <c r="KGE189" s="373"/>
      <c r="KGF189" s="374"/>
      <c r="KGG189" s="374"/>
      <c r="KGH189" s="374"/>
      <c r="KGI189" s="373"/>
      <c r="KGJ189" s="374"/>
      <c r="KGK189" s="374"/>
      <c r="KGL189" s="374"/>
      <c r="KGM189" s="374"/>
      <c r="KGN189" s="373"/>
      <c r="KGO189" s="371"/>
      <c r="KGP189" s="371"/>
      <c r="KGQ189" s="371"/>
      <c r="KGR189" s="372"/>
      <c r="KGS189" s="373"/>
      <c r="KGT189" s="373"/>
      <c r="KGU189" s="373"/>
      <c r="KGV189" s="374"/>
      <c r="KGW189" s="374"/>
      <c r="KGX189" s="374"/>
      <c r="KGY189" s="373"/>
      <c r="KGZ189" s="374"/>
      <c r="KHA189" s="374"/>
      <c r="KHB189" s="374"/>
      <c r="KHC189" s="374"/>
      <c r="KHD189" s="373"/>
      <c r="KHE189" s="371"/>
      <c r="KHF189" s="371"/>
      <c r="KHG189" s="371"/>
      <c r="KHH189" s="372"/>
      <c r="KHI189" s="373"/>
      <c r="KHJ189" s="373"/>
      <c r="KHK189" s="373"/>
      <c r="KHL189" s="374"/>
      <c r="KHM189" s="374"/>
      <c r="KHN189" s="374"/>
      <c r="KHO189" s="373"/>
      <c r="KHP189" s="374"/>
      <c r="KHQ189" s="374"/>
      <c r="KHR189" s="374"/>
      <c r="KHS189" s="374"/>
      <c r="KHT189" s="373"/>
      <c r="KHU189" s="371"/>
      <c r="KHV189" s="371"/>
      <c r="KHW189" s="371"/>
      <c r="KHX189" s="372"/>
      <c r="KHY189" s="373"/>
      <c r="KHZ189" s="373"/>
      <c r="KIA189" s="373"/>
      <c r="KIB189" s="374"/>
      <c r="KIC189" s="374"/>
      <c r="KID189" s="374"/>
      <c r="KIE189" s="373"/>
      <c r="KIF189" s="374"/>
      <c r="KIG189" s="374"/>
      <c r="KIH189" s="374"/>
      <c r="KII189" s="374"/>
      <c r="KIJ189" s="373"/>
      <c r="KIK189" s="371"/>
      <c r="KIL189" s="371"/>
      <c r="KIM189" s="371"/>
      <c r="KIN189" s="372"/>
      <c r="KIO189" s="373"/>
      <c r="KIP189" s="373"/>
      <c r="KIQ189" s="373"/>
      <c r="KIR189" s="374"/>
      <c r="KIS189" s="374"/>
      <c r="KIT189" s="374"/>
      <c r="KIU189" s="373"/>
      <c r="KIV189" s="374"/>
      <c r="KIW189" s="374"/>
      <c r="KIX189" s="374"/>
      <c r="KIY189" s="374"/>
      <c r="KIZ189" s="373"/>
      <c r="KJA189" s="371"/>
      <c r="KJB189" s="371"/>
      <c r="KJC189" s="371"/>
      <c r="KJD189" s="372"/>
      <c r="KJE189" s="373"/>
      <c r="KJF189" s="373"/>
      <c r="KJG189" s="373"/>
      <c r="KJH189" s="374"/>
      <c r="KJI189" s="374"/>
      <c r="KJJ189" s="374"/>
      <c r="KJK189" s="373"/>
      <c r="KJL189" s="374"/>
      <c r="KJM189" s="374"/>
      <c r="KJN189" s="374"/>
      <c r="KJO189" s="374"/>
      <c r="KJP189" s="373"/>
      <c r="KJQ189" s="371"/>
      <c r="KJR189" s="371"/>
      <c r="KJS189" s="371"/>
      <c r="KJT189" s="372"/>
      <c r="KJU189" s="373"/>
      <c r="KJV189" s="373"/>
      <c r="KJW189" s="373"/>
      <c r="KJX189" s="374"/>
      <c r="KJY189" s="374"/>
      <c r="KJZ189" s="374"/>
      <c r="KKA189" s="373"/>
      <c r="KKB189" s="374"/>
      <c r="KKC189" s="374"/>
      <c r="KKD189" s="374"/>
      <c r="KKE189" s="374"/>
      <c r="KKF189" s="373"/>
      <c r="KKG189" s="371"/>
      <c r="KKH189" s="371"/>
      <c r="KKI189" s="371"/>
      <c r="KKJ189" s="372"/>
      <c r="KKK189" s="373"/>
      <c r="KKL189" s="373"/>
      <c r="KKM189" s="373"/>
      <c r="KKN189" s="374"/>
      <c r="KKO189" s="374"/>
      <c r="KKP189" s="374"/>
      <c r="KKQ189" s="373"/>
      <c r="KKR189" s="374"/>
      <c r="KKS189" s="374"/>
      <c r="KKT189" s="374"/>
      <c r="KKU189" s="374"/>
      <c r="KKV189" s="373"/>
      <c r="KKW189" s="371"/>
      <c r="KKX189" s="371"/>
      <c r="KKY189" s="371"/>
      <c r="KKZ189" s="372"/>
      <c r="KLA189" s="373"/>
      <c r="KLB189" s="373"/>
      <c r="KLC189" s="373"/>
      <c r="KLD189" s="374"/>
      <c r="KLE189" s="374"/>
      <c r="KLF189" s="374"/>
      <c r="KLG189" s="373"/>
      <c r="KLH189" s="374"/>
      <c r="KLI189" s="374"/>
      <c r="KLJ189" s="374"/>
      <c r="KLK189" s="374"/>
      <c r="KLL189" s="373"/>
      <c r="KLM189" s="371"/>
      <c r="KLN189" s="371"/>
      <c r="KLO189" s="371"/>
      <c r="KLP189" s="372"/>
      <c r="KLQ189" s="373"/>
      <c r="KLR189" s="373"/>
      <c r="KLS189" s="373"/>
      <c r="KLT189" s="374"/>
      <c r="KLU189" s="374"/>
      <c r="KLV189" s="374"/>
      <c r="KLW189" s="373"/>
      <c r="KLX189" s="374"/>
      <c r="KLY189" s="374"/>
      <c r="KLZ189" s="374"/>
      <c r="KMA189" s="374"/>
      <c r="KMB189" s="373"/>
      <c r="KMC189" s="371"/>
      <c r="KMD189" s="371"/>
      <c r="KME189" s="371"/>
      <c r="KMF189" s="372"/>
      <c r="KMG189" s="373"/>
      <c r="KMH189" s="373"/>
      <c r="KMI189" s="373"/>
      <c r="KMJ189" s="374"/>
      <c r="KMK189" s="374"/>
      <c r="KML189" s="374"/>
      <c r="KMM189" s="373"/>
      <c r="KMN189" s="374"/>
      <c r="KMO189" s="374"/>
      <c r="KMP189" s="374"/>
      <c r="KMQ189" s="374"/>
      <c r="KMR189" s="373"/>
      <c r="KMS189" s="371"/>
      <c r="KMT189" s="371"/>
      <c r="KMU189" s="371"/>
      <c r="KMV189" s="372"/>
      <c r="KMW189" s="373"/>
      <c r="KMX189" s="373"/>
      <c r="KMY189" s="373"/>
      <c r="KMZ189" s="374"/>
      <c r="KNA189" s="374"/>
      <c r="KNB189" s="374"/>
      <c r="KNC189" s="373"/>
      <c r="KND189" s="374"/>
      <c r="KNE189" s="374"/>
      <c r="KNF189" s="374"/>
      <c r="KNG189" s="374"/>
      <c r="KNH189" s="373"/>
      <c r="KNI189" s="371"/>
      <c r="KNJ189" s="371"/>
      <c r="KNK189" s="371"/>
      <c r="KNL189" s="372"/>
      <c r="KNM189" s="373"/>
      <c r="KNN189" s="373"/>
      <c r="KNO189" s="373"/>
      <c r="KNP189" s="374"/>
      <c r="KNQ189" s="374"/>
      <c r="KNR189" s="374"/>
      <c r="KNS189" s="373"/>
      <c r="KNT189" s="374"/>
      <c r="KNU189" s="374"/>
      <c r="KNV189" s="374"/>
      <c r="KNW189" s="374"/>
      <c r="KNX189" s="373"/>
      <c r="KNY189" s="371"/>
      <c r="KNZ189" s="371"/>
      <c r="KOA189" s="371"/>
      <c r="KOB189" s="372"/>
      <c r="KOC189" s="373"/>
      <c r="KOD189" s="373"/>
      <c r="KOE189" s="373"/>
      <c r="KOF189" s="374"/>
      <c r="KOG189" s="374"/>
      <c r="KOH189" s="374"/>
      <c r="KOI189" s="373"/>
      <c r="KOJ189" s="374"/>
      <c r="KOK189" s="374"/>
      <c r="KOL189" s="374"/>
      <c r="KOM189" s="374"/>
      <c r="KON189" s="373"/>
      <c r="KOO189" s="371"/>
      <c r="KOP189" s="371"/>
      <c r="KOQ189" s="371"/>
      <c r="KOR189" s="372"/>
      <c r="KOS189" s="373"/>
      <c r="KOT189" s="373"/>
      <c r="KOU189" s="373"/>
      <c r="KOV189" s="374"/>
      <c r="KOW189" s="374"/>
      <c r="KOX189" s="374"/>
      <c r="KOY189" s="373"/>
      <c r="KOZ189" s="374"/>
      <c r="KPA189" s="374"/>
      <c r="KPB189" s="374"/>
      <c r="KPC189" s="374"/>
      <c r="KPD189" s="373"/>
      <c r="KPE189" s="371"/>
      <c r="KPF189" s="371"/>
      <c r="KPG189" s="371"/>
      <c r="KPH189" s="372"/>
      <c r="KPI189" s="373"/>
      <c r="KPJ189" s="373"/>
      <c r="KPK189" s="373"/>
      <c r="KPL189" s="374"/>
      <c r="KPM189" s="374"/>
      <c r="KPN189" s="374"/>
      <c r="KPO189" s="373"/>
      <c r="KPP189" s="374"/>
      <c r="KPQ189" s="374"/>
      <c r="KPR189" s="374"/>
      <c r="KPS189" s="374"/>
      <c r="KPT189" s="373"/>
      <c r="KPU189" s="371"/>
      <c r="KPV189" s="371"/>
      <c r="KPW189" s="371"/>
      <c r="KPX189" s="372"/>
      <c r="KPY189" s="373"/>
      <c r="KPZ189" s="373"/>
      <c r="KQA189" s="373"/>
      <c r="KQB189" s="374"/>
      <c r="KQC189" s="374"/>
      <c r="KQD189" s="374"/>
      <c r="KQE189" s="373"/>
      <c r="KQF189" s="374"/>
      <c r="KQG189" s="374"/>
      <c r="KQH189" s="374"/>
      <c r="KQI189" s="374"/>
      <c r="KQJ189" s="373"/>
      <c r="KQK189" s="371"/>
      <c r="KQL189" s="371"/>
      <c r="KQM189" s="371"/>
      <c r="KQN189" s="372"/>
      <c r="KQO189" s="373"/>
      <c r="KQP189" s="373"/>
      <c r="KQQ189" s="373"/>
      <c r="KQR189" s="374"/>
      <c r="KQS189" s="374"/>
      <c r="KQT189" s="374"/>
      <c r="KQU189" s="373"/>
      <c r="KQV189" s="374"/>
      <c r="KQW189" s="374"/>
      <c r="KQX189" s="374"/>
      <c r="KQY189" s="374"/>
      <c r="KQZ189" s="373"/>
      <c r="KRA189" s="371"/>
      <c r="KRB189" s="371"/>
      <c r="KRC189" s="371"/>
      <c r="KRD189" s="372"/>
      <c r="KRE189" s="373"/>
      <c r="KRF189" s="373"/>
      <c r="KRG189" s="373"/>
      <c r="KRH189" s="374"/>
      <c r="KRI189" s="374"/>
      <c r="KRJ189" s="374"/>
      <c r="KRK189" s="373"/>
      <c r="KRL189" s="374"/>
      <c r="KRM189" s="374"/>
      <c r="KRN189" s="374"/>
      <c r="KRO189" s="374"/>
      <c r="KRP189" s="373"/>
      <c r="KRQ189" s="371"/>
      <c r="KRR189" s="371"/>
      <c r="KRS189" s="371"/>
      <c r="KRT189" s="372"/>
      <c r="KRU189" s="373"/>
      <c r="KRV189" s="373"/>
      <c r="KRW189" s="373"/>
      <c r="KRX189" s="374"/>
      <c r="KRY189" s="374"/>
      <c r="KRZ189" s="374"/>
      <c r="KSA189" s="373"/>
      <c r="KSB189" s="374"/>
      <c r="KSC189" s="374"/>
      <c r="KSD189" s="374"/>
      <c r="KSE189" s="374"/>
      <c r="KSF189" s="373"/>
      <c r="KSG189" s="371"/>
      <c r="KSH189" s="371"/>
      <c r="KSI189" s="371"/>
      <c r="KSJ189" s="372"/>
      <c r="KSK189" s="373"/>
      <c r="KSL189" s="373"/>
      <c r="KSM189" s="373"/>
      <c r="KSN189" s="374"/>
      <c r="KSO189" s="374"/>
      <c r="KSP189" s="374"/>
      <c r="KSQ189" s="373"/>
      <c r="KSR189" s="374"/>
      <c r="KSS189" s="374"/>
      <c r="KST189" s="374"/>
      <c r="KSU189" s="374"/>
      <c r="KSV189" s="373"/>
      <c r="KSW189" s="371"/>
      <c r="KSX189" s="371"/>
      <c r="KSY189" s="371"/>
      <c r="KSZ189" s="372"/>
      <c r="KTA189" s="373"/>
      <c r="KTB189" s="373"/>
      <c r="KTC189" s="373"/>
      <c r="KTD189" s="374"/>
      <c r="KTE189" s="374"/>
      <c r="KTF189" s="374"/>
      <c r="KTG189" s="373"/>
      <c r="KTH189" s="374"/>
      <c r="KTI189" s="374"/>
      <c r="KTJ189" s="374"/>
      <c r="KTK189" s="374"/>
      <c r="KTL189" s="373"/>
      <c r="KTM189" s="371"/>
      <c r="KTN189" s="371"/>
      <c r="KTO189" s="371"/>
      <c r="KTP189" s="372"/>
      <c r="KTQ189" s="373"/>
      <c r="KTR189" s="373"/>
      <c r="KTS189" s="373"/>
      <c r="KTT189" s="374"/>
      <c r="KTU189" s="374"/>
      <c r="KTV189" s="374"/>
      <c r="KTW189" s="373"/>
      <c r="KTX189" s="374"/>
      <c r="KTY189" s="374"/>
      <c r="KTZ189" s="374"/>
      <c r="KUA189" s="374"/>
      <c r="KUB189" s="373"/>
      <c r="KUC189" s="371"/>
      <c r="KUD189" s="371"/>
      <c r="KUE189" s="371"/>
      <c r="KUF189" s="372"/>
      <c r="KUG189" s="373"/>
      <c r="KUH189" s="373"/>
      <c r="KUI189" s="373"/>
      <c r="KUJ189" s="374"/>
      <c r="KUK189" s="374"/>
      <c r="KUL189" s="374"/>
      <c r="KUM189" s="373"/>
      <c r="KUN189" s="374"/>
      <c r="KUO189" s="374"/>
      <c r="KUP189" s="374"/>
      <c r="KUQ189" s="374"/>
      <c r="KUR189" s="373"/>
      <c r="KUS189" s="371"/>
      <c r="KUT189" s="371"/>
      <c r="KUU189" s="371"/>
      <c r="KUV189" s="372"/>
      <c r="KUW189" s="373"/>
      <c r="KUX189" s="373"/>
      <c r="KUY189" s="373"/>
      <c r="KUZ189" s="374"/>
      <c r="KVA189" s="374"/>
      <c r="KVB189" s="374"/>
      <c r="KVC189" s="373"/>
      <c r="KVD189" s="374"/>
      <c r="KVE189" s="374"/>
      <c r="KVF189" s="374"/>
      <c r="KVG189" s="374"/>
      <c r="KVH189" s="373"/>
      <c r="KVI189" s="371"/>
      <c r="KVJ189" s="371"/>
      <c r="KVK189" s="371"/>
      <c r="KVL189" s="372"/>
      <c r="KVM189" s="373"/>
      <c r="KVN189" s="373"/>
      <c r="KVO189" s="373"/>
      <c r="KVP189" s="374"/>
      <c r="KVQ189" s="374"/>
      <c r="KVR189" s="374"/>
      <c r="KVS189" s="373"/>
      <c r="KVT189" s="374"/>
      <c r="KVU189" s="374"/>
      <c r="KVV189" s="374"/>
      <c r="KVW189" s="374"/>
      <c r="KVX189" s="373"/>
      <c r="KVY189" s="371"/>
      <c r="KVZ189" s="371"/>
      <c r="KWA189" s="371"/>
      <c r="KWB189" s="372"/>
      <c r="KWC189" s="373"/>
      <c r="KWD189" s="373"/>
      <c r="KWE189" s="373"/>
      <c r="KWF189" s="374"/>
      <c r="KWG189" s="374"/>
      <c r="KWH189" s="374"/>
      <c r="KWI189" s="373"/>
      <c r="KWJ189" s="374"/>
      <c r="KWK189" s="374"/>
      <c r="KWL189" s="374"/>
      <c r="KWM189" s="374"/>
      <c r="KWN189" s="373"/>
      <c r="KWO189" s="371"/>
      <c r="KWP189" s="371"/>
      <c r="KWQ189" s="371"/>
      <c r="KWR189" s="372"/>
      <c r="KWS189" s="373"/>
      <c r="KWT189" s="373"/>
      <c r="KWU189" s="373"/>
      <c r="KWV189" s="374"/>
      <c r="KWW189" s="374"/>
      <c r="KWX189" s="374"/>
      <c r="KWY189" s="373"/>
      <c r="KWZ189" s="374"/>
      <c r="KXA189" s="374"/>
      <c r="KXB189" s="374"/>
      <c r="KXC189" s="374"/>
      <c r="KXD189" s="373"/>
      <c r="KXE189" s="371"/>
      <c r="KXF189" s="371"/>
      <c r="KXG189" s="371"/>
      <c r="KXH189" s="372"/>
      <c r="KXI189" s="373"/>
      <c r="KXJ189" s="373"/>
      <c r="KXK189" s="373"/>
      <c r="KXL189" s="374"/>
      <c r="KXM189" s="374"/>
      <c r="KXN189" s="374"/>
      <c r="KXO189" s="373"/>
      <c r="KXP189" s="374"/>
      <c r="KXQ189" s="374"/>
      <c r="KXR189" s="374"/>
      <c r="KXS189" s="374"/>
      <c r="KXT189" s="373"/>
      <c r="KXU189" s="371"/>
      <c r="KXV189" s="371"/>
      <c r="KXW189" s="371"/>
      <c r="KXX189" s="372"/>
      <c r="KXY189" s="373"/>
      <c r="KXZ189" s="373"/>
      <c r="KYA189" s="373"/>
      <c r="KYB189" s="374"/>
      <c r="KYC189" s="374"/>
      <c r="KYD189" s="374"/>
      <c r="KYE189" s="373"/>
      <c r="KYF189" s="374"/>
      <c r="KYG189" s="374"/>
      <c r="KYH189" s="374"/>
      <c r="KYI189" s="374"/>
      <c r="KYJ189" s="373"/>
      <c r="KYK189" s="371"/>
      <c r="KYL189" s="371"/>
      <c r="KYM189" s="371"/>
      <c r="KYN189" s="372"/>
      <c r="KYO189" s="373"/>
      <c r="KYP189" s="373"/>
      <c r="KYQ189" s="373"/>
      <c r="KYR189" s="374"/>
      <c r="KYS189" s="374"/>
      <c r="KYT189" s="374"/>
      <c r="KYU189" s="373"/>
      <c r="KYV189" s="374"/>
      <c r="KYW189" s="374"/>
      <c r="KYX189" s="374"/>
      <c r="KYY189" s="374"/>
      <c r="KYZ189" s="373"/>
      <c r="KZA189" s="371"/>
      <c r="KZB189" s="371"/>
      <c r="KZC189" s="371"/>
      <c r="KZD189" s="372"/>
      <c r="KZE189" s="373"/>
      <c r="KZF189" s="373"/>
      <c r="KZG189" s="373"/>
      <c r="KZH189" s="374"/>
      <c r="KZI189" s="374"/>
      <c r="KZJ189" s="374"/>
      <c r="KZK189" s="373"/>
      <c r="KZL189" s="374"/>
      <c r="KZM189" s="374"/>
      <c r="KZN189" s="374"/>
      <c r="KZO189" s="374"/>
      <c r="KZP189" s="373"/>
      <c r="KZQ189" s="371"/>
      <c r="KZR189" s="371"/>
      <c r="KZS189" s="371"/>
      <c r="KZT189" s="372"/>
      <c r="KZU189" s="373"/>
      <c r="KZV189" s="373"/>
      <c r="KZW189" s="373"/>
      <c r="KZX189" s="374"/>
      <c r="KZY189" s="374"/>
      <c r="KZZ189" s="374"/>
      <c r="LAA189" s="373"/>
      <c r="LAB189" s="374"/>
      <c r="LAC189" s="374"/>
      <c r="LAD189" s="374"/>
      <c r="LAE189" s="374"/>
      <c r="LAF189" s="373"/>
      <c r="LAG189" s="371"/>
      <c r="LAH189" s="371"/>
      <c r="LAI189" s="371"/>
      <c r="LAJ189" s="372"/>
      <c r="LAK189" s="373"/>
      <c r="LAL189" s="373"/>
      <c r="LAM189" s="373"/>
      <c r="LAN189" s="374"/>
      <c r="LAO189" s="374"/>
      <c r="LAP189" s="374"/>
      <c r="LAQ189" s="373"/>
      <c r="LAR189" s="374"/>
      <c r="LAS189" s="374"/>
      <c r="LAT189" s="374"/>
      <c r="LAU189" s="374"/>
      <c r="LAV189" s="373"/>
      <c r="LAW189" s="371"/>
      <c r="LAX189" s="371"/>
      <c r="LAY189" s="371"/>
      <c r="LAZ189" s="372"/>
      <c r="LBA189" s="373"/>
      <c r="LBB189" s="373"/>
      <c r="LBC189" s="373"/>
      <c r="LBD189" s="374"/>
      <c r="LBE189" s="374"/>
      <c r="LBF189" s="374"/>
      <c r="LBG189" s="373"/>
      <c r="LBH189" s="374"/>
      <c r="LBI189" s="374"/>
      <c r="LBJ189" s="374"/>
      <c r="LBK189" s="374"/>
      <c r="LBL189" s="373"/>
      <c r="LBM189" s="371"/>
      <c r="LBN189" s="371"/>
      <c r="LBO189" s="371"/>
      <c r="LBP189" s="372"/>
      <c r="LBQ189" s="373"/>
      <c r="LBR189" s="373"/>
      <c r="LBS189" s="373"/>
      <c r="LBT189" s="374"/>
      <c r="LBU189" s="374"/>
      <c r="LBV189" s="374"/>
      <c r="LBW189" s="373"/>
      <c r="LBX189" s="374"/>
      <c r="LBY189" s="374"/>
      <c r="LBZ189" s="374"/>
      <c r="LCA189" s="374"/>
      <c r="LCB189" s="373"/>
      <c r="LCC189" s="371"/>
      <c r="LCD189" s="371"/>
      <c r="LCE189" s="371"/>
      <c r="LCF189" s="372"/>
      <c r="LCG189" s="373"/>
      <c r="LCH189" s="373"/>
      <c r="LCI189" s="373"/>
      <c r="LCJ189" s="374"/>
      <c r="LCK189" s="374"/>
      <c r="LCL189" s="374"/>
      <c r="LCM189" s="373"/>
      <c r="LCN189" s="374"/>
      <c r="LCO189" s="374"/>
      <c r="LCP189" s="374"/>
      <c r="LCQ189" s="374"/>
      <c r="LCR189" s="373"/>
      <c r="LCS189" s="371"/>
      <c r="LCT189" s="371"/>
      <c r="LCU189" s="371"/>
      <c r="LCV189" s="372"/>
      <c r="LCW189" s="373"/>
      <c r="LCX189" s="373"/>
      <c r="LCY189" s="373"/>
      <c r="LCZ189" s="374"/>
      <c r="LDA189" s="374"/>
      <c r="LDB189" s="374"/>
      <c r="LDC189" s="373"/>
      <c r="LDD189" s="374"/>
      <c r="LDE189" s="374"/>
      <c r="LDF189" s="374"/>
      <c r="LDG189" s="374"/>
      <c r="LDH189" s="373"/>
      <c r="LDI189" s="371"/>
      <c r="LDJ189" s="371"/>
      <c r="LDK189" s="371"/>
      <c r="LDL189" s="372"/>
      <c r="LDM189" s="373"/>
      <c r="LDN189" s="373"/>
      <c r="LDO189" s="373"/>
      <c r="LDP189" s="374"/>
      <c r="LDQ189" s="374"/>
      <c r="LDR189" s="374"/>
      <c r="LDS189" s="373"/>
      <c r="LDT189" s="374"/>
      <c r="LDU189" s="374"/>
      <c r="LDV189" s="374"/>
      <c r="LDW189" s="374"/>
      <c r="LDX189" s="373"/>
      <c r="LDY189" s="371"/>
      <c r="LDZ189" s="371"/>
      <c r="LEA189" s="371"/>
      <c r="LEB189" s="372"/>
      <c r="LEC189" s="373"/>
      <c r="LED189" s="373"/>
      <c r="LEE189" s="373"/>
      <c r="LEF189" s="374"/>
      <c r="LEG189" s="374"/>
      <c r="LEH189" s="374"/>
      <c r="LEI189" s="373"/>
      <c r="LEJ189" s="374"/>
      <c r="LEK189" s="374"/>
      <c r="LEL189" s="374"/>
      <c r="LEM189" s="374"/>
      <c r="LEN189" s="373"/>
      <c r="LEO189" s="371"/>
      <c r="LEP189" s="371"/>
      <c r="LEQ189" s="371"/>
      <c r="LER189" s="372"/>
      <c r="LES189" s="373"/>
      <c r="LET189" s="373"/>
      <c r="LEU189" s="373"/>
      <c r="LEV189" s="374"/>
      <c r="LEW189" s="374"/>
      <c r="LEX189" s="374"/>
      <c r="LEY189" s="373"/>
      <c r="LEZ189" s="374"/>
      <c r="LFA189" s="374"/>
      <c r="LFB189" s="374"/>
      <c r="LFC189" s="374"/>
      <c r="LFD189" s="373"/>
      <c r="LFE189" s="371"/>
      <c r="LFF189" s="371"/>
      <c r="LFG189" s="371"/>
      <c r="LFH189" s="372"/>
      <c r="LFI189" s="373"/>
      <c r="LFJ189" s="373"/>
      <c r="LFK189" s="373"/>
      <c r="LFL189" s="374"/>
      <c r="LFM189" s="374"/>
      <c r="LFN189" s="374"/>
      <c r="LFO189" s="373"/>
      <c r="LFP189" s="374"/>
      <c r="LFQ189" s="374"/>
      <c r="LFR189" s="374"/>
      <c r="LFS189" s="374"/>
      <c r="LFT189" s="373"/>
      <c r="LFU189" s="371"/>
      <c r="LFV189" s="371"/>
      <c r="LFW189" s="371"/>
      <c r="LFX189" s="372"/>
      <c r="LFY189" s="373"/>
      <c r="LFZ189" s="373"/>
      <c r="LGA189" s="373"/>
      <c r="LGB189" s="374"/>
      <c r="LGC189" s="374"/>
      <c r="LGD189" s="374"/>
      <c r="LGE189" s="373"/>
      <c r="LGF189" s="374"/>
      <c r="LGG189" s="374"/>
      <c r="LGH189" s="374"/>
      <c r="LGI189" s="374"/>
      <c r="LGJ189" s="373"/>
      <c r="LGK189" s="371"/>
      <c r="LGL189" s="371"/>
      <c r="LGM189" s="371"/>
      <c r="LGN189" s="372"/>
      <c r="LGO189" s="373"/>
      <c r="LGP189" s="373"/>
      <c r="LGQ189" s="373"/>
      <c r="LGR189" s="374"/>
      <c r="LGS189" s="374"/>
      <c r="LGT189" s="374"/>
      <c r="LGU189" s="373"/>
      <c r="LGV189" s="374"/>
      <c r="LGW189" s="374"/>
      <c r="LGX189" s="374"/>
      <c r="LGY189" s="374"/>
      <c r="LGZ189" s="373"/>
      <c r="LHA189" s="371"/>
      <c r="LHB189" s="371"/>
      <c r="LHC189" s="371"/>
      <c r="LHD189" s="372"/>
      <c r="LHE189" s="373"/>
      <c r="LHF189" s="373"/>
      <c r="LHG189" s="373"/>
      <c r="LHH189" s="374"/>
      <c r="LHI189" s="374"/>
      <c r="LHJ189" s="374"/>
      <c r="LHK189" s="373"/>
      <c r="LHL189" s="374"/>
      <c r="LHM189" s="374"/>
      <c r="LHN189" s="374"/>
      <c r="LHO189" s="374"/>
      <c r="LHP189" s="373"/>
      <c r="LHQ189" s="371"/>
      <c r="LHR189" s="371"/>
      <c r="LHS189" s="371"/>
      <c r="LHT189" s="372"/>
      <c r="LHU189" s="373"/>
      <c r="LHV189" s="373"/>
      <c r="LHW189" s="373"/>
      <c r="LHX189" s="374"/>
      <c r="LHY189" s="374"/>
      <c r="LHZ189" s="374"/>
      <c r="LIA189" s="373"/>
      <c r="LIB189" s="374"/>
      <c r="LIC189" s="374"/>
      <c r="LID189" s="374"/>
      <c r="LIE189" s="374"/>
      <c r="LIF189" s="373"/>
      <c r="LIG189" s="371"/>
      <c r="LIH189" s="371"/>
      <c r="LII189" s="371"/>
      <c r="LIJ189" s="372"/>
      <c r="LIK189" s="373"/>
      <c r="LIL189" s="373"/>
      <c r="LIM189" s="373"/>
      <c r="LIN189" s="374"/>
      <c r="LIO189" s="374"/>
      <c r="LIP189" s="374"/>
      <c r="LIQ189" s="373"/>
      <c r="LIR189" s="374"/>
      <c r="LIS189" s="374"/>
      <c r="LIT189" s="374"/>
      <c r="LIU189" s="374"/>
      <c r="LIV189" s="373"/>
      <c r="LIW189" s="371"/>
      <c r="LIX189" s="371"/>
      <c r="LIY189" s="371"/>
      <c r="LIZ189" s="372"/>
      <c r="LJA189" s="373"/>
      <c r="LJB189" s="373"/>
      <c r="LJC189" s="373"/>
      <c r="LJD189" s="374"/>
      <c r="LJE189" s="374"/>
      <c r="LJF189" s="374"/>
      <c r="LJG189" s="373"/>
      <c r="LJH189" s="374"/>
      <c r="LJI189" s="374"/>
      <c r="LJJ189" s="374"/>
      <c r="LJK189" s="374"/>
      <c r="LJL189" s="373"/>
      <c r="LJM189" s="371"/>
      <c r="LJN189" s="371"/>
      <c r="LJO189" s="371"/>
      <c r="LJP189" s="372"/>
      <c r="LJQ189" s="373"/>
      <c r="LJR189" s="373"/>
      <c r="LJS189" s="373"/>
      <c r="LJT189" s="374"/>
      <c r="LJU189" s="374"/>
      <c r="LJV189" s="374"/>
      <c r="LJW189" s="373"/>
      <c r="LJX189" s="374"/>
      <c r="LJY189" s="374"/>
      <c r="LJZ189" s="374"/>
      <c r="LKA189" s="374"/>
      <c r="LKB189" s="373"/>
      <c r="LKC189" s="371"/>
      <c r="LKD189" s="371"/>
      <c r="LKE189" s="371"/>
      <c r="LKF189" s="372"/>
      <c r="LKG189" s="373"/>
      <c r="LKH189" s="373"/>
      <c r="LKI189" s="373"/>
      <c r="LKJ189" s="374"/>
      <c r="LKK189" s="374"/>
      <c r="LKL189" s="374"/>
      <c r="LKM189" s="373"/>
      <c r="LKN189" s="374"/>
      <c r="LKO189" s="374"/>
      <c r="LKP189" s="374"/>
      <c r="LKQ189" s="374"/>
      <c r="LKR189" s="373"/>
      <c r="LKS189" s="371"/>
      <c r="LKT189" s="371"/>
      <c r="LKU189" s="371"/>
      <c r="LKV189" s="372"/>
      <c r="LKW189" s="373"/>
      <c r="LKX189" s="373"/>
      <c r="LKY189" s="373"/>
      <c r="LKZ189" s="374"/>
      <c r="LLA189" s="374"/>
      <c r="LLB189" s="374"/>
      <c r="LLC189" s="373"/>
      <c r="LLD189" s="374"/>
      <c r="LLE189" s="374"/>
      <c r="LLF189" s="374"/>
      <c r="LLG189" s="374"/>
      <c r="LLH189" s="373"/>
      <c r="LLI189" s="371"/>
      <c r="LLJ189" s="371"/>
      <c r="LLK189" s="371"/>
      <c r="LLL189" s="372"/>
      <c r="LLM189" s="373"/>
      <c r="LLN189" s="373"/>
      <c r="LLO189" s="373"/>
      <c r="LLP189" s="374"/>
      <c r="LLQ189" s="374"/>
      <c r="LLR189" s="374"/>
      <c r="LLS189" s="373"/>
      <c r="LLT189" s="374"/>
      <c r="LLU189" s="374"/>
      <c r="LLV189" s="374"/>
      <c r="LLW189" s="374"/>
      <c r="LLX189" s="373"/>
      <c r="LLY189" s="371"/>
      <c r="LLZ189" s="371"/>
      <c r="LMA189" s="371"/>
      <c r="LMB189" s="372"/>
      <c r="LMC189" s="373"/>
      <c r="LMD189" s="373"/>
      <c r="LME189" s="373"/>
      <c r="LMF189" s="374"/>
      <c r="LMG189" s="374"/>
      <c r="LMH189" s="374"/>
      <c r="LMI189" s="373"/>
      <c r="LMJ189" s="374"/>
      <c r="LMK189" s="374"/>
      <c r="LML189" s="374"/>
      <c r="LMM189" s="374"/>
      <c r="LMN189" s="373"/>
      <c r="LMO189" s="371"/>
      <c r="LMP189" s="371"/>
      <c r="LMQ189" s="371"/>
      <c r="LMR189" s="372"/>
      <c r="LMS189" s="373"/>
      <c r="LMT189" s="373"/>
      <c r="LMU189" s="373"/>
      <c r="LMV189" s="374"/>
      <c r="LMW189" s="374"/>
      <c r="LMX189" s="374"/>
      <c r="LMY189" s="373"/>
      <c r="LMZ189" s="374"/>
      <c r="LNA189" s="374"/>
      <c r="LNB189" s="374"/>
      <c r="LNC189" s="374"/>
      <c r="LND189" s="373"/>
      <c r="LNE189" s="371"/>
      <c r="LNF189" s="371"/>
      <c r="LNG189" s="371"/>
      <c r="LNH189" s="372"/>
      <c r="LNI189" s="373"/>
      <c r="LNJ189" s="373"/>
      <c r="LNK189" s="373"/>
      <c r="LNL189" s="374"/>
      <c r="LNM189" s="374"/>
      <c r="LNN189" s="374"/>
      <c r="LNO189" s="373"/>
      <c r="LNP189" s="374"/>
      <c r="LNQ189" s="374"/>
      <c r="LNR189" s="374"/>
      <c r="LNS189" s="374"/>
      <c r="LNT189" s="373"/>
      <c r="LNU189" s="371"/>
      <c r="LNV189" s="371"/>
      <c r="LNW189" s="371"/>
      <c r="LNX189" s="372"/>
      <c r="LNY189" s="373"/>
      <c r="LNZ189" s="373"/>
      <c r="LOA189" s="373"/>
      <c r="LOB189" s="374"/>
      <c r="LOC189" s="374"/>
      <c r="LOD189" s="374"/>
      <c r="LOE189" s="373"/>
      <c r="LOF189" s="374"/>
      <c r="LOG189" s="374"/>
      <c r="LOH189" s="374"/>
      <c r="LOI189" s="374"/>
      <c r="LOJ189" s="373"/>
      <c r="LOK189" s="371"/>
      <c r="LOL189" s="371"/>
      <c r="LOM189" s="371"/>
      <c r="LON189" s="372"/>
      <c r="LOO189" s="373"/>
      <c r="LOP189" s="373"/>
      <c r="LOQ189" s="373"/>
      <c r="LOR189" s="374"/>
      <c r="LOS189" s="374"/>
      <c r="LOT189" s="374"/>
      <c r="LOU189" s="373"/>
      <c r="LOV189" s="374"/>
      <c r="LOW189" s="374"/>
      <c r="LOX189" s="374"/>
      <c r="LOY189" s="374"/>
      <c r="LOZ189" s="373"/>
      <c r="LPA189" s="371"/>
      <c r="LPB189" s="371"/>
      <c r="LPC189" s="371"/>
      <c r="LPD189" s="372"/>
      <c r="LPE189" s="373"/>
      <c r="LPF189" s="373"/>
      <c r="LPG189" s="373"/>
      <c r="LPH189" s="374"/>
      <c r="LPI189" s="374"/>
      <c r="LPJ189" s="374"/>
      <c r="LPK189" s="373"/>
      <c r="LPL189" s="374"/>
      <c r="LPM189" s="374"/>
      <c r="LPN189" s="374"/>
      <c r="LPO189" s="374"/>
      <c r="LPP189" s="373"/>
      <c r="LPQ189" s="371"/>
      <c r="LPR189" s="371"/>
      <c r="LPS189" s="371"/>
      <c r="LPT189" s="372"/>
      <c r="LPU189" s="373"/>
      <c r="LPV189" s="373"/>
      <c r="LPW189" s="373"/>
      <c r="LPX189" s="374"/>
      <c r="LPY189" s="374"/>
      <c r="LPZ189" s="374"/>
      <c r="LQA189" s="373"/>
      <c r="LQB189" s="374"/>
      <c r="LQC189" s="374"/>
      <c r="LQD189" s="374"/>
      <c r="LQE189" s="374"/>
      <c r="LQF189" s="373"/>
      <c r="LQG189" s="371"/>
      <c r="LQH189" s="371"/>
      <c r="LQI189" s="371"/>
      <c r="LQJ189" s="372"/>
      <c r="LQK189" s="373"/>
      <c r="LQL189" s="373"/>
      <c r="LQM189" s="373"/>
      <c r="LQN189" s="374"/>
      <c r="LQO189" s="374"/>
      <c r="LQP189" s="374"/>
      <c r="LQQ189" s="373"/>
      <c r="LQR189" s="374"/>
      <c r="LQS189" s="374"/>
      <c r="LQT189" s="374"/>
      <c r="LQU189" s="374"/>
      <c r="LQV189" s="373"/>
      <c r="LQW189" s="371"/>
      <c r="LQX189" s="371"/>
      <c r="LQY189" s="371"/>
      <c r="LQZ189" s="372"/>
      <c r="LRA189" s="373"/>
      <c r="LRB189" s="373"/>
      <c r="LRC189" s="373"/>
      <c r="LRD189" s="374"/>
      <c r="LRE189" s="374"/>
      <c r="LRF189" s="374"/>
      <c r="LRG189" s="373"/>
      <c r="LRH189" s="374"/>
      <c r="LRI189" s="374"/>
      <c r="LRJ189" s="374"/>
      <c r="LRK189" s="374"/>
      <c r="LRL189" s="373"/>
      <c r="LRM189" s="371"/>
      <c r="LRN189" s="371"/>
      <c r="LRO189" s="371"/>
      <c r="LRP189" s="372"/>
      <c r="LRQ189" s="373"/>
      <c r="LRR189" s="373"/>
      <c r="LRS189" s="373"/>
      <c r="LRT189" s="374"/>
      <c r="LRU189" s="374"/>
      <c r="LRV189" s="374"/>
      <c r="LRW189" s="373"/>
      <c r="LRX189" s="374"/>
      <c r="LRY189" s="374"/>
      <c r="LRZ189" s="374"/>
      <c r="LSA189" s="374"/>
      <c r="LSB189" s="373"/>
      <c r="LSC189" s="371"/>
      <c r="LSD189" s="371"/>
      <c r="LSE189" s="371"/>
      <c r="LSF189" s="372"/>
      <c r="LSG189" s="373"/>
      <c r="LSH189" s="373"/>
      <c r="LSI189" s="373"/>
      <c r="LSJ189" s="374"/>
      <c r="LSK189" s="374"/>
      <c r="LSL189" s="374"/>
      <c r="LSM189" s="373"/>
      <c r="LSN189" s="374"/>
      <c r="LSO189" s="374"/>
      <c r="LSP189" s="374"/>
      <c r="LSQ189" s="374"/>
      <c r="LSR189" s="373"/>
      <c r="LSS189" s="371"/>
      <c r="LST189" s="371"/>
      <c r="LSU189" s="371"/>
      <c r="LSV189" s="372"/>
      <c r="LSW189" s="373"/>
      <c r="LSX189" s="373"/>
      <c r="LSY189" s="373"/>
      <c r="LSZ189" s="374"/>
      <c r="LTA189" s="374"/>
      <c r="LTB189" s="374"/>
      <c r="LTC189" s="373"/>
      <c r="LTD189" s="374"/>
      <c r="LTE189" s="374"/>
      <c r="LTF189" s="374"/>
      <c r="LTG189" s="374"/>
      <c r="LTH189" s="373"/>
      <c r="LTI189" s="371"/>
      <c r="LTJ189" s="371"/>
      <c r="LTK189" s="371"/>
      <c r="LTL189" s="372"/>
      <c r="LTM189" s="373"/>
      <c r="LTN189" s="373"/>
      <c r="LTO189" s="373"/>
      <c r="LTP189" s="374"/>
      <c r="LTQ189" s="374"/>
      <c r="LTR189" s="374"/>
      <c r="LTS189" s="373"/>
      <c r="LTT189" s="374"/>
      <c r="LTU189" s="374"/>
      <c r="LTV189" s="374"/>
      <c r="LTW189" s="374"/>
      <c r="LTX189" s="373"/>
      <c r="LTY189" s="371"/>
      <c r="LTZ189" s="371"/>
      <c r="LUA189" s="371"/>
      <c r="LUB189" s="372"/>
      <c r="LUC189" s="373"/>
      <c r="LUD189" s="373"/>
      <c r="LUE189" s="373"/>
      <c r="LUF189" s="374"/>
      <c r="LUG189" s="374"/>
      <c r="LUH189" s="374"/>
      <c r="LUI189" s="373"/>
      <c r="LUJ189" s="374"/>
      <c r="LUK189" s="374"/>
      <c r="LUL189" s="374"/>
      <c r="LUM189" s="374"/>
      <c r="LUN189" s="373"/>
      <c r="LUO189" s="371"/>
      <c r="LUP189" s="371"/>
      <c r="LUQ189" s="371"/>
      <c r="LUR189" s="372"/>
      <c r="LUS189" s="373"/>
      <c r="LUT189" s="373"/>
      <c r="LUU189" s="373"/>
      <c r="LUV189" s="374"/>
      <c r="LUW189" s="374"/>
      <c r="LUX189" s="374"/>
      <c r="LUY189" s="373"/>
      <c r="LUZ189" s="374"/>
      <c r="LVA189" s="374"/>
      <c r="LVB189" s="374"/>
      <c r="LVC189" s="374"/>
      <c r="LVD189" s="373"/>
      <c r="LVE189" s="371"/>
      <c r="LVF189" s="371"/>
      <c r="LVG189" s="371"/>
      <c r="LVH189" s="372"/>
      <c r="LVI189" s="373"/>
      <c r="LVJ189" s="373"/>
      <c r="LVK189" s="373"/>
      <c r="LVL189" s="374"/>
      <c r="LVM189" s="374"/>
      <c r="LVN189" s="374"/>
      <c r="LVO189" s="373"/>
      <c r="LVP189" s="374"/>
      <c r="LVQ189" s="374"/>
      <c r="LVR189" s="374"/>
      <c r="LVS189" s="374"/>
      <c r="LVT189" s="373"/>
      <c r="LVU189" s="371"/>
      <c r="LVV189" s="371"/>
      <c r="LVW189" s="371"/>
      <c r="LVX189" s="372"/>
      <c r="LVY189" s="373"/>
      <c r="LVZ189" s="373"/>
      <c r="LWA189" s="373"/>
      <c r="LWB189" s="374"/>
      <c r="LWC189" s="374"/>
      <c r="LWD189" s="374"/>
      <c r="LWE189" s="373"/>
      <c r="LWF189" s="374"/>
      <c r="LWG189" s="374"/>
      <c r="LWH189" s="374"/>
      <c r="LWI189" s="374"/>
      <c r="LWJ189" s="373"/>
      <c r="LWK189" s="371"/>
      <c r="LWL189" s="371"/>
      <c r="LWM189" s="371"/>
      <c r="LWN189" s="372"/>
      <c r="LWO189" s="373"/>
      <c r="LWP189" s="373"/>
      <c r="LWQ189" s="373"/>
      <c r="LWR189" s="374"/>
      <c r="LWS189" s="374"/>
      <c r="LWT189" s="374"/>
      <c r="LWU189" s="373"/>
      <c r="LWV189" s="374"/>
      <c r="LWW189" s="374"/>
      <c r="LWX189" s="374"/>
      <c r="LWY189" s="374"/>
      <c r="LWZ189" s="373"/>
      <c r="LXA189" s="371"/>
      <c r="LXB189" s="371"/>
      <c r="LXC189" s="371"/>
      <c r="LXD189" s="372"/>
      <c r="LXE189" s="373"/>
      <c r="LXF189" s="373"/>
      <c r="LXG189" s="373"/>
      <c r="LXH189" s="374"/>
      <c r="LXI189" s="374"/>
      <c r="LXJ189" s="374"/>
      <c r="LXK189" s="373"/>
      <c r="LXL189" s="374"/>
      <c r="LXM189" s="374"/>
      <c r="LXN189" s="374"/>
      <c r="LXO189" s="374"/>
      <c r="LXP189" s="373"/>
      <c r="LXQ189" s="371"/>
      <c r="LXR189" s="371"/>
      <c r="LXS189" s="371"/>
      <c r="LXT189" s="372"/>
      <c r="LXU189" s="373"/>
      <c r="LXV189" s="373"/>
      <c r="LXW189" s="373"/>
      <c r="LXX189" s="374"/>
      <c r="LXY189" s="374"/>
      <c r="LXZ189" s="374"/>
      <c r="LYA189" s="373"/>
      <c r="LYB189" s="374"/>
      <c r="LYC189" s="374"/>
      <c r="LYD189" s="374"/>
      <c r="LYE189" s="374"/>
      <c r="LYF189" s="373"/>
      <c r="LYG189" s="371"/>
      <c r="LYH189" s="371"/>
      <c r="LYI189" s="371"/>
      <c r="LYJ189" s="372"/>
      <c r="LYK189" s="373"/>
      <c r="LYL189" s="373"/>
      <c r="LYM189" s="373"/>
      <c r="LYN189" s="374"/>
      <c r="LYO189" s="374"/>
      <c r="LYP189" s="374"/>
      <c r="LYQ189" s="373"/>
      <c r="LYR189" s="374"/>
      <c r="LYS189" s="374"/>
      <c r="LYT189" s="374"/>
      <c r="LYU189" s="374"/>
      <c r="LYV189" s="373"/>
      <c r="LYW189" s="371"/>
      <c r="LYX189" s="371"/>
      <c r="LYY189" s="371"/>
      <c r="LYZ189" s="372"/>
      <c r="LZA189" s="373"/>
      <c r="LZB189" s="373"/>
      <c r="LZC189" s="373"/>
      <c r="LZD189" s="374"/>
      <c r="LZE189" s="374"/>
      <c r="LZF189" s="374"/>
      <c r="LZG189" s="373"/>
      <c r="LZH189" s="374"/>
      <c r="LZI189" s="374"/>
      <c r="LZJ189" s="374"/>
      <c r="LZK189" s="374"/>
      <c r="LZL189" s="373"/>
      <c r="LZM189" s="371"/>
      <c r="LZN189" s="371"/>
      <c r="LZO189" s="371"/>
      <c r="LZP189" s="372"/>
      <c r="LZQ189" s="373"/>
      <c r="LZR189" s="373"/>
      <c r="LZS189" s="373"/>
      <c r="LZT189" s="374"/>
      <c r="LZU189" s="374"/>
      <c r="LZV189" s="374"/>
      <c r="LZW189" s="373"/>
      <c r="LZX189" s="374"/>
      <c r="LZY189" s="374"/>
      <c r="LZZ189" s="374"/>
      <c r="MAA189" s="374"/>
      <c r="MAB189" s="373"/>
      <c r="MAC189" s="371"/>
      <c r="MAD189" s="371"/>
      <c r="MAE189" s="371"/>
      <c r="MAF189" s="372"/>
      <c r="MAG189" s="373"/>
      <c r="MAH189" s="373"/>
      <c r="MAI189" s="373"/>
      <c r="MAJ189" s="374"/>
      <c r="MAK189" s="374"/>
      <c r="MAL189" s="374"/>
      <c r="MAM189" s="373"/>
      <c r="MAN189" s="374"/>
      <c r="MAO189" s="374"/>
      <c r="MAP189" s="374"/>
      <c r="MAQ189" s="374"/>
      <c r="MAR189" s="373"/>
      <c r="MAS189" s="371"/>
      <c r="MAT189" s="371"/>
      <c r="MAU189" s="371"/>
      <c r="MAV189" s="372"/>
      <c r="MAW189" s="373"/>
      <c r="MAX189" s="373"/>
      <c r="MAY189" s="373"/>
      <c r="MAZ189" s="374"/>
      <c r="MBA189" s="374"/>
      <c r="MBB189" s="374"/>
      <c r="MBC189" s="373"/>
      <c r="MBD189" s="374"/>
      <c r="MBE189" s="374"/>
      <c r="MBF189" s="374"/>
      <c r="MBG189" s="374"/>
      <c r="MBH189" s="373"/>
      <c r="MBI189" s="371"/>
      <c r="MBJ189" s="371"/>
      <c r="MBK189" s="371"/>
      <c r="MBL189" s="372"/>
      <c r="MBM189" s="373"/>
      <c r="MBN189" s="373"/>
      <c r="MBO189" s="373"/>
      <c r="MBP189" s="374"/>
      <c r="MBQ189" s="374"/>
      <c r="MBR189" s="374"/>
      <c r="MBS189" s="373"/>
      <c r="MBT189" s="374"/>
      <c r="MBU189" s="374"/>
      <c r="MBV189" s="374"/>
      <c r="MBW189" s="374"/>
      <c r="MBX189" s="373"/>
      <c r="MBY189" s="371"/>
      <c r="MBZ189" s="371"/>
      <c r="MCA189" s="371"/>
      <c r="MCB189" s="372"/>
      <c r="MCC189" s="373"/>
      <c r="MCD189" s="373"/>
      <c r="MCE189" s="373"/>
      <c r="MCF189" s="374"/>
      <c r="MCG189" s="374"/>
      <c r="MCH189" s="374"/>
      <c r="MCI189" s="373"/>
      <c r="MCJ189" s="374"/>
      <c r="MCK189" s="374"/>
      <c r="MCL189" s="374"/>
      <c r="MCM189" s="374"/>
      <c r="MCN189" s="373"/>
      <c r="MCO189" s="371"/>
      <c r="MCP189" s="371"/>
      <c r="MCQ189" s="371"/>
      <c r="MCR189" s="372"/>
      <c r="MCS189" s="373"/>
      <c r="MCT189" s="373"/>
      <c r="MCU189" s="373"/>
      <c r="MCV189" s="374"/>
      <c r="MCW189" s="374"/>
      <c r="MCX189" s="374"/>
      <c r="MCY189" s="373"/>
      <c r="MCZ189" s="374"/>
      <c r="MDA189" s="374"/>
      <c r="MDB189" s="374"/>
      <c r="MDC189" s="374"/>
      <c r="MDD189" s="373"/>
      <c r="MDE189" s="371"/>
      <c r="MDF189" s="371"/>
      <c r="MDG189" s="371"/>
      <c r="MDH189" s="372"/>
      <c r="MDI189" s="373"/>
      <c r="MDJ189" s="373"/>
      <c r="MDK189" s="373"/>
      <c r="MDL189" s="374"/>
      <c r="MDM189" s="374"/>
      <c r="MDN189" s="374"/>
      <c r="MDO189" s="373"/>
      <c r="MDP189" s="374"/>
      <c r="MDQ189" s="374"/>
      <c r="MDR189" s="374"/>
      <c r="MDS189" s="374"/>
      <c r="MDT189" s="373"/>
      <c r="MDU189" s="371"/>
      <c r="MDV189" s="371"/>
      <c r="MDW189" s="371"/>
      <c r="MDX189" s="372"/>
      <c r="MDY189" s="373"/>
      <c r="MDZ189" s="373"/>
      <c r="MEA189" s="373"/>
      <c r="MEB189" s="374"/>
      <c r="MEC189" s="374"/>
      <c r="MED189" s="374"/>
      <c r="MEE189" s="373"/>
      <c r="MEF189" s="374"/>
      <c r="MEG189" s="374"/>
      <c r="MEH189" s="374"/>
      <c r="MEI189" s="374"/>
      <c r="MEJ189" s="373"/>
      <c r="MEK189" s="371"/>
      <c r="MEL189" s="371"/>
      <c r="MEM189" s="371"/>
      <c r="MEN189" s="372"/>
      <c r="MEO189" s="373"/>
      <c r="MEP189" s="373"/>
      <c r="MEQ189" s="373"/>
      <c r="MER189" s="374"/>
      <c r="MES189" s="374"/>
      <c r="MET189" s="374"/>
      <c r="MEU189" s="373"/>
      <c r="MEV189" s="374"/>
      <c r="MEW189" s="374"/>
      <c r="MEX189" s="374"/>
      <c r="MEY189" s="374"/>
      <c r="MEZ189" s="373"/>
      <c r="MFA189" s="371"/>
      <c r="MFB189" s="371"/>
      <c r="MFC189" s="371"/>
      <c r="MFD189" s="372"/>
      <c r="MFE189" s="373"/>
      <c r="MFF189" s="373"/>
      <c r="MFG189" s="373"/>
      <c r="MFH189" s="374"/>
      <c r="MFI189" s="374"/>
      <c r="MFJ189" s="374"/>
      <c r="MFK189" s="373"/>
      <c r="MFL189" s="374"/>
      <c r="MFM189" s="374"/>
      <c r="MFN189" s="374"/>
      <c r="MFO189" s="374"/>
      <c r="MFP189" s="373"/>
      <c r="MFQ189" s="371"/>
      <c r="MFR189" s="371"/>
      <c r="MFS189" s="371"/>
      <c r="MFT189" s="372"/>
      <c r="MFU189" s="373"/>
      <c r="MFV189" s="373"/>
      <c r="MFW189" s="373"/>
      <c r="MFX189" s="374"/>
      <c r="MFY189" s="374"/>
      <c r="MFZ189" s="374"/>
      <c r="MGA189" s="373"/>
      <c r="MGB189" s="374"/>
      <c r="MGC189" s="374"/>
      <c r="MGD189" s="374"/>
      <c r="MGE189" s="374"/>
      <c r="MGF189" s="373"/>
      <c r="MGG189" s="371"/>
      <c r="MGH189" s="371"/>
      <c r="MGI189" s="371"/>
      <c r="MGJ189" s="372"/>
      <c r="MGK189" s="373"/>
      <c r="MGL189" s="373"/>
      <c r="MGM189" s="373"/>
      <c r="MGN189" s="374"/>
      <c r="MGO189" s="374"/>
      <c r="MGP189" s="374"/>
      <c r="MGQ189" s="373"/>
      <c r="MGR189" s="374"/>
      <c r="MGS189" s="374"/>
      <c r="MGT189" s="374"/>
      <c r="MGU189" s="374"/>
      <c r="MGV189" s="373"/>
      <c r="MGW189" s="371"/>
      <c r="MGX189" s="371"/>
      <c r="MGY189" s="371"/>
      <c r="MGZ189" s="372"/>
      <c r="MHA189" s="373"/>
      <c r="MHB189" s="373"/>
      <c r="MHC189" s="373"/>
      <c r="MHD189" s="374"/>
      <c r="MHE189" s="374"/>
      <c r="MHF189" s="374"/>
      <c r="MHG189" s="373"/>
      <c r="MHH189" s="374"/>
      <c r="MHI189" s="374"/>
      <c r="MHJ189" s="374"/>
      <c r="MHK189" s="374"/>
      <c r="MHL189" s="373"/>
      <c r="MHM189" s="371"/>
      <c r="MHN189" s="371"/>
      <c r="MHO189" s="371"/>
      <c r="MHP189" s="372"/>
      <c r="MHQ189" s="373"/>
      <c r="MHR189" s="373"/>
      <c r="MHS189" s="373"/>
      <c r="MHT189" s="374"/>
      <c r="MHU189" s="374"/>
      <c r="MHV189" s="374"/>
      <c r="MHW189" s="373"/>
      <c r="MHX189" s="374"/>
      <c r="MHY189" s="374"/>
      <c r="MHZ189" s="374"/>
      <c r="MIA189" s="374"/>
      <c r="MIB189" s="373"/>
      <c r="MIC189" s="371"/>
      <c r="MID189" s="371"/>
      <c r="MIE189" s="371"/>
      <c r="MIF189" s="372"/>
      <c r="MIG189" s="373"/>
      <c r="MIH189" s="373"/>
      <c r="MII189" s="373"/>
      <c r="MIJ189" s="374"/>
      <c r="MIK189" s="374"/>
      <c r="MIL189" s="374"/>
      <c r="MIM189" s="373"/>
      <c r="MIN189" s="374"/>
      <c r="MIO189" s="374"/>
      <c r="MIP189" s="374"/>
      <c r="MIQ189" s="374"/>
      <c r="MIR189" s="373"/>
      <c r="MIS189" s="371"/>
      <c r="MIT189" s="371"/>
      <c r="MIU189" s="371"/>
      <c r="MIV189" s="372"/>
      <c r="MIW189" s="373"/>
      <c r="MIX189" s="373"/>
      <c r="MIY189" s="373"/>
      <c r="MIZ189" s="374"/>
      <c r="MJA189" s="374"/>
      <c r="MJB189" s="374"/>
      <c r="MJC189" s="373"/>
      <c r="MJD189" s="374"/>
      <c r="MJE189" s="374"/>
      <c r="MJF189" s="374"/>
      <c r="MJG189" s="374"/>
      <c r="MJH189" s="373"/>
      <c r="MJI189" s="371"/>
      <c r="MJJ189" s="371"/>
      <c r="MJK189" s="371"/>
      <c r="MJL189" s="372"/>
      <c r="MJM189" s="373"/>
      <c r="MJN189" s="373"/>
      <c r="MJO189" s="373"/>
      <c r="MJP189" s="374"/>
      <c r="MJQ189" s="374"/>
      <c r="MJR189" s="374"/>
      <c r="MJS189" s="373"/>
      <c r="MJT189" s="374"/>
      <c r="MJU189" s="374"/>
      <c r="MJV189" s="374"/>
      <c r="MJW189" s="374"/>
      <c r="MJX189" s="373"/>
      <c r="MJY189" s="371"/>
      <c r="MJZ189" s="371"/>
      <c r="MKA189" s="371"/>
      <c r="MKB189" s="372"/>
      <c r="MKC189" s="373"/>
      <c r="MKD189" s="373"/>
      <c r="MKE189" s="373"/>
      <c r="MKF189" s="374"/>
      <c r="MKG189" s="374"/>
      <c r="MKH189" s="374"/>
      <c r="MKI189" s="373"/>
      <c r="MKJ189" s="374"/>
      <c r="MKK189" s="374"/>
      <c r="MKL189" s="374"/>
      <c r="MKM189" s="374"/>
      <c r="MKN189" s="373"/>
      <c r="MKO189" s="371"/>
      <c r="MKP189" s="371"/>
      <c r="MKQ189" s="371"/>
      <c r="MKR189" s="372"/>
      <c r="MKS189" s="373"/>
      <c r="MKT189" s="373"/>
      <c r="MKU189" s="373"/>
      <c r="MKV189" s="374"/>
      <c r="MKW189" s="374"/>
      <c r="MKX189" s="374"/>
      <c r="MKY189" s="373"/>
      <c r="MKZ189" s="374"/>
      <c r="MLA189" s="374"/>
      <c r="MLB189" s="374"/>
      <c r="MLC189" s="374"/>
      <c r="MLD189" s="373"/>
      <c r="MLE189" s="371"/>
      <c r="MLF189" s="371"/>
      <c r="MLG189" s="371"/>
      <c r="MLH189" s="372"/>
      <c r="MLI189" s="373"/>
      <c r="MLJ189" s="373"/>
      <c r="MLK189" s="373"/>
      <c r="MLL189" s="374"/>
      <c r="MLM189" s="374"/>
      <c r="MLN189" s="374"/>
      <c r="MLO189" s="373"/>
      <c r="MLP189" s="374"/>
      <c r="MLQ189" s="374"/>
      <c r="MLR189" s="374"/>
      <c r="MLS189" s="374"/>
      <c r="MLT189" s="373"/>
      <c r="MLU189" s="371"/>
      <c r="MLV189" s="371"/>
      <c r="MLW189" s="371"/>
      <c r="MLX189" s="372"/>
      <c r="MLY189" s="373"/>
      <c r="MLZ189" s="373"/>
      <c r="MMA189" s="373"/>
      <c r="MMB189" s="374"/>
      <c r="MMC189" s="374"/>
      <c r="MMD189" s="374"/>
      <c r="MME189" s="373"/>
      <c r="MMF189" s="374"/>
      <c r="MMG189" s="374"/>
      <c r="MMH189" s="374"/>
      <c r="MMI189" s="374"/>
      <c r="MMJ189" s="373"/>
      <c r="MMK189" s="371"/>
      <c r="MML189" s="371"/>
      <c r="MMM189" s="371"/>
      <c r="MMN189" s="372"/>
      <c r="MMO189" s="373"/>
      <c r="MMP189" s="373"/>
      <c r="MMQ189" s="373"/>
      <c r="MMR189" s="374"/>
      <c r="MMS189" s="374"/>
      <c r="MMT189" s="374"/>
      <c r="MMU189" s="373"/>
      <c r="MMV189" s="374"/>
      <c r="MMW189" s="374"/>
      <c r="MMX189" s="374"/>
      <c r="MMY189" s="374"/>
      <c r="MMZ189" s="373"/>
      <c r="MNA189" s="371"/>
      <c r="MNB189" s="371"/>
      <c r="MNC189" s="371"/>
      <c r="MND189" s="372"/>
      <c r="MNE189" s="373"/>
      <c r="MNF189" s="373"/>
      <c r="MNG189" s="373"/>
      <c r="MNH189" s="374"/>
      <c r="MNI189" s="374"/>
      <c r="MNJ189" s="374"/>
      <c r="MNK189" s="373"/>
      <c r="MNL189" s="374"/>
      <c r="MNM189" s="374"/>
      <c r="MNN189" s="374"/>
      <c r="MNO189" s="374"/>
      <c r="MNP189" s="373"/>
      <c r="MNQ189" s="371"/>
      <c r="MNR189" s="371"/>
      <c r="MNS189" s="371"/>
      <c r="MNT189" s="372"/>
      <c r="MNU189" s="373"/>
      <c r="MNV189" s="373"/>
      <c r="MNW189" s="373"/>
      <c r="MNX189" s="374"/>
      <c r="MNY189" s="374"/>
      <c r="MNZ189" s="374"/>
      <c r="MOA189" s="373"/>
      <c r="MOB189" s="374"/>
      <c r="MOC189" s="374"/>
      <c r="MOD189" s="374"/>
      <c r="MOE189" s="374"/>
      <c r="MOF189" s="373"/>
      <c r="MOG189" s="371"/>
      <c r="MOH189" s="371"/>
      <c r="MOI189" s="371"/>
      <c r="MOJ189" s="372"/>
      <c r="MOK189" s="373"/>
      <c r="MOL189" s="373"/>
      <c r="MOM189" s="373"/>
      <c r="MON189" s="374"/>
      <c r="MOO189" s="374"/>
      <c r="MOP189" s="374"/>
      <c r="MOQ189" s="373"/>
      <c r="MOR189" s="374"/>
      <c r="MOS189" s="374"/>
      <c r="MOT189" s="374"/>
      <c r="MOU189" s="374"/>
      <c r="MOV189" s="373"/>
      <c r="MOW189" s="371"/>
      <c r="MOX189" s="371"/>
      <c r="MOY189" s="371"/>
      <c r="MOZ189" s="372"/>
      <c r="MPA189" s="373"/>
      <c r="MPB189" s="373"/>
      <c r="MPC189" s="373"/>
      <c r="MPD189" s="374"/>
      <c r="MPE189" s="374"/>
      <c r="MPF189" s="374"/>
      <c r="MPG189" s="373"/>
      <c r="MPH189" s="374"/>
      <c r="MPI189" s="374"/>
      <c r="MPJ189" s="374"/>
      <c r="MPK189" s="374"/>
      <c r="MPL189" s="373"/>
      <c r="MPM189" s="371"/>
      <c r="MPN189" s="371"/>
      <c r="MPO189" s="371"/>
      <c r="MPP189" s="372"/>
      <c r="MPQ189" s="373"/>
      <c r="MPR189" s="373"/>
      <c r="MPS189" s="373"/>
      <c r="MPT189" s="374"/>
      <c r="MPU189" s="374"/>
      <c r="MPV189" s="374"/>
      <c r="MPW189" s="373"/>
      <c r="MPX189" s="374"/>
      <c r="MPY189" s="374"/>
      <c r="MPZ189" s="374"/>
      <c r="MQA189" s="374"/>
      <c r="MQB189" s="373"/>
      <c r="MQC189" s="371"/>
      <c r="MQD189" s="371"/>
      <c r="MQE189" s="371"/>
      <c r="MQF189" s="372"/>
      <c r="MQG189" s="373"/>
      <c r="MQH189" s="373"/>
      <c r="MQI189" s="373"/>
      <c r="MQJ189" s="374"/>
      <c r="MQK189" s="374"/>
      <c r="MQL189" s="374"/>
      <c r="MQM189" s="373"/>
      <c r="MQN189" s="374"/>
      <c r="MQO189" s="374"/>
      <c r="MQP189" s="374"/>
      <c r="MQQ189" s="374"/>
      <c r="MQR189" s="373"/>
      <c r="MQS189" s="371"/>
      <c r="MQT189" s="371"/>
      <c r="MQU189" s="371"/>
      <c r="MQV189" s="372"/>
      <c r="MQW189" s="373"/>
      <c r="MQX189" s="373"/>
      <c r="MQY189" s="373"/>
      <c r="MQZ189" s="374"/>
      <c r="MRA189" s="374"/>
      <c r="MRB189" s="374"/>
      <c r="MRC189" s="373"/>
      <c r="MRD189" s="374"/>
      <c r="MRE189" s="374"/>
      <c r="MRF189" s="374"/>
      <c r="MRG189" s="374"/>
      <c r="MRH189" s="373"/>
      <c r="MRI189" s="371"/>
      <c r="MRJ189" s="371"/>
      <c r="MRK189" s="371"/>
      <c r="MRL189" s="372"/>
      <c r="MRM189" s="373"/>
      <c r="MRN189" s="373"/>
      <c r="MRO189" s="373"/>
      <c r="MRP189" s="374"/>
      <c r="MRQ189" s="374"/>
      <c r="MRR189" s="374"/>
      <c r="MRS189" s="373"/>
      <c r="MRT189" s="374"/>
      <c r="MRU189" s="374"/>
      <c r="MRV189" s="374"/>
      <c r="MRW189" s="374"/>
      <c r="MRX189" s="373"/>
      <c r="MRY189" s="371"/>
      <c r="MRZ189" s="371"/>
      <c r="MSA189" s="371"/>
      <c r="MSB189" s="372"/>
      <c r="MSC189" s="373"/>
      <c r="MSD189" s="373"/>
      <c r="MSE189" s="373"/>
      <c r="MSF189" s="374"/>
      <c r="MSG189" s="374"/>
      <c r="MSH189" s="374"/>
      <c r="MSI189" s="373"/>
      <c r="MSJ189" s="374"/>
      <c r="MSK189" s="374"/>
      <c r="MSL189" s="374"/>
      <c r="MSM189" s="374"/>
      <c r="MSN189" s="373"/>
      <c r="MSO189" s="371"/>
      <c r="MSP189" s="371"/>
      <c r="MSQ189" s="371"/>
      <c r="MSR189" s="372"/>
      <c r="MSS189" s="373"/>
      <c r="MST189" s="373"/>
      <c r="MSU189" s="373"/>
      <c r="MSV189" s="374"/>
      <c r="MSW189" s="374"/>
      <c r="MSX189" s="374"/>
      <c r="MSY189" s="373"/>
      <c r="MSZ189" s="374"/>
      <c r="MTA189" s="374"/>
      <c r="MTB189" s="374"/>
      <c r="MTC189" s="374"/>
      <c r="MTD189" s="373"/>
      <c r="MTE189" s="371"/>
      <c r="MTF189" s="371"/>
      <c r="MTG189" s="371"/>
      <c r="MTH189" s="372"/>
      <c r="MTI189" s="373"/>
      <c r="MTJ189" s="373"/>
      <c r="MTK189" s="373"/>
      <c r="MTL189" s="374"/>
      <c r="MTM189" s="374"/>
      <c r="MTN189" s="374"/>
      <c r="MTO189" s="373"/>
      <c r="MTP189" s="374"/>
      <c r="MTQ189" s="374"/>
      <c r="MTR189" s="374"/>
      <c r="MTS189" s="374"/>
      <c r="MTT189" s="373"/>
      <c r="MTU189" s="371"/>
      <c r="MTV189" s="371"/>
      <c r="MTW189" s="371"/>
      <c r="MTX189" s="372"/>
      <c r="MTY189" s="373"/>
      <c r="MTZ189" s="373"/>
      <c r="MUA189" s="373"/>
      <c r="MUB189" s="374"/>
      <c r="MUC189" s="374"/>
      <c r="MUD189" s="374"/>
      <c r="MUE189" s="373"/>
      <c r="MUF189" s="374"/>
      <c r="MUG189" s="374"/>
      <c r="MUH189" s="374"/>
      <c r="MUI189" s="374"/>
      <c r="MUJ189" s="373"/>
      <c r="MUK189" s="371"/>
      <c r="MUL189" s="371"/>
      <c r="MUM189" s="371"/>
      <c r="MUN189" s="372"/>
      <c r="MUO189" s="373"/>
      <c r="MUP189" s="373"/>
      <c r="MUQ189" s="373"/>
      <c r="MUR189" s="374"/>
      <c r="MUS189" s="374"/>
      <c r="MUT189" s="374"/>
      <c r="MUU189" s="373"/>
      <c r="MUV189" s="374"/>
      <c r="MUW189" s="374"/>
      <c r="MUX189" s="374"/>
      <c r="MUY189" s="374"/>
      <c r="MUZ189" s="373"/>
      <c r="MVA189" s="371"/>
      <c r="MVB189" s="371"/>
      <c r="MVC189" s="371"/>
      <c r="MVD189" s="372"/>
      <c r="MVE189" s="373"/>
      <c r="MVF189" s="373"/>
      <c r="MVG189" s="373"/>
      <c r="MVH189" s="374"/>
      <c r="MVI189" s="374"/>
      <c r="MVJ189" s="374"/>
      <c r="MVK189" s="373"/>
      <c r="MVL189" s="374"/>
      <c r="MVM189" s="374"/>
      <c r="MVN189" s="374"/>
      <c r="MVO189" s="374"/>
      <c r="MVP189" s="373"/>
      <c r="MVQ189" s="371"/>
      <c r="MVR189" s="371"/>
      <c r="MVS189" s="371"/>
      <c r="MVT189" s="372"/>
      <c r="MVU189" s="373"/>
      <c r="MVV189" s="373"/>
      <c r="MVW189" s="373"/>
      <c r="MVX189" s="374"/>
      <c r="MVY189" s="374"/>
      <c r="MVZ189" s="374"/>
      <c r="MWA189" s="373"/>
      <c r="MWB189" s="374"/>
      <c r="MWC189" s="374"/>
      <c r="MWD189" s="374"/>
      <c r="MWE189" s="374"/>
      <c r="MWF189" s="373"/>
      <c r="MWG189" s="371"/>
      <c r="MWH189" s="371"/>
      <c r="MWI189" s="371"/>
      <c r="MWJ189" s="372"/>
      <c r="MWK189" s="373"/>
      <c r="MWL189" s="373"/>
      <c r="MWM189" s="373"/>
      <c r="MWN189" s="374"/>
      <c r="MWO189" s="374"/>
      <c r="MWP189" s="374"/>
      <c r="MWQ189" s="373"/>
      <c r="MWR189" s="374"/>
      <c r="MWS189" s="374"/>
      <c r="MWT189" s="374"/>
      <c r="MWU189" s="374"/>
      <c r="MWV189" s="373"/>
      <c r="MWW189" s="371"/>
      <c r="MWX189" s="371"/>
      <c r="MWY189" s="371"/>
      <c r="MWZ189" s="372"/>
      <c r="MXA189" s="373"/>
      <c r="MXB189" s="373"/>
      <c r="MXC189" s="373"/>
      <c r="MXD189" s="374"/>
      <c r="MXE189" s="374"/>
      <c r="MXF189" s="374"/>
      <c r="MXG189" s="373"/>
      <c r="MXH189" s="374"/>
      <c r="MXI189" s="374"/>
      <c r="MXJ189" s="374"/>
      <c r="MXK189" s="374"/>
      <c r="MXL189" s="373"/>
      <c r="MXM189" s="371"/>
      <c r="MXN189" s="371"/>
      <c r="MXO189" s="371"/>
      <c r="MXP189" s="372"/>
      <c r="MXQ189" s="373"/>
      <c r="MXR189" s="373"/>
      <c r="MXS189" s="373"/>
      <c r="MXT189" s="374"/>
      <c r="MXU189" s="374"/>
      <c r="MXV189" s="374"/>
      <c r="MXW189" s="373"/>
      <c r="MXX189" s="374"/>
      <c r="MXY189" s="374"/>
      <c r="MXZ189" s="374"/>
      <c r="MYA189" s="374"/>
      <c r="MYB189" s="373"/>
      <c r="MYC189" s="371"/>
      <c r="MYD189" s="371"/>
      <c r="MYE189" s="371"/>
      <c r="MYF189" s="372"/>
      <c r="MYG189" s="373"/>
      <c r="MYH189" s="373"/>
      <c r="MYI189" s="373"/>
      <c r="MYJ189" s="374"/>
      <c r="MYK189" s="374"/>
      <c r="MYL189" s="374"/>
      <c r="MYM189" s="373"/>
      <c r="MYN189" s="374"/>
      <c r="MYO189" s="374"/>
      <c r="MYP189" s="374"/>
      <c r="MYQ189" s="374"/>
      <c r="MYR189" s="373"/>
      <c r="MYS189" s="371"/>
      <c r="MYT189" s="371"/>
      <c r="MYU189" s="371"/>
      <c r="MYV189" s="372"/>
      <c r="MYW189" s="373"/>
      <c r="MYX189" s="373"/>
      <c r="MYY189" s="373"/>
      <c r="MYZ189" s="374"/>
      <c r="MZA189" s="374"/>
      <c r="MZB189" s="374"/>
      <c r="MZC189" s="373"/>
      <c r="MZD189" s="374"/>
      <c r="MZE189" s="374"/>
      <c r="MZF189" s="374"/>
      <c r="MZG189" s="374"/>
      <c r="MZH189" s="373"/>
      <c r="MZI189" s="371"/>
      <c r="MZJ189" s="371"/>
      <c r="MZK189" s="371"/>
      <c r="MZL189" s="372"/>
      <c r="MZM189" s="373"/>
      <c r="MZN189" s="373"/>
      <c r="MZO189" s="373"/>
      <c r="MZP189" s="374"/>
      <c r="MZQ189" s="374"/>
      <c r="MZR189" s="374"/>
      <c r="MZS189" s="373"/>
      <c r="MZT189" s="374"/>
      <c r="MZU189" s="374"/>
      <c r="MZV189" s="374"/>
      <c r="MZW189" s="374"/>
      <c r="MZX189" s="373"/>
      <c r="MZY189" s="371"/>
      <c r="MZZ189" s="371"/>
      <c r="NAA189" s="371"/>
      <c r="NAB189" s="372"/>
      <c r="NAC189" s="373"/>
      <c r="NAD189" s="373"/>
      <c r="NAE189" s="373"/>
      <c r="NAF189" s="374"/>
      <c r="NAG189" s="374"/>
      <c r="NAH189" s="374"/>
      <c r="NAI189" s="373"/>
      <c r="NAJ189" s="374"/>
      <c r="NAK189" s="374"/>
      <c r="NAL189" s="374"/>
      <c r="NAM189" s="374"/>
      <c r="NAN189" s="373"/>
      <c r="NAO189" s="371"/>
      <c r="NAP189" s="371"/>
      <c r="NAQ189" s="371"/>
      <c r="NAR189" s="372"/>
      <c r="NAS189" s="373"/>
      <c r="NAT189" s="373"/>
      <c r="NAU189" s="373"/>
      <c r="NAV189" s="374"/>
      <c r="NAW189" s="374"/>
      <c r="NAX189" s="374"/>
      <c r="NAY189" s="373"/>
      <c r="NAZ189" s="374"/>
      <c r="NBA189" s="374"/>
      <c r="NBB189" s="374"/>
      <c r="NBC189" s="374"/>
      <c r="NBD189" s="373"/>
      <c r="NBE189" s="371"/>
      <c r="NBF189" s="371"/>
      <c r="NBG189" s="371"/>
      <c r="NBH189" s="372"/>
      <c r="NBI189" s="373"/>
      <c r="NBJ189" s="373"/>
      <c r="NBK189" s="373"/>
      <c r="NBL189" s="374"/>
      <c r="NBM189" s="374"/>
      <c r="NBN189" s="374"/>
      <c r="NBO189" s="373"/>
      <c r="NBP189" s="374"/>
      <c r="NBQ189" s="374"/>
      <c r="NBR189" s="374"/>
      <c r="NBS189" s="374"/>
      <c r="NBT189" s="373"/>
      <c r="NBU189" s="371"/>
      <c r="NBV189" s="371"/>
      <c r="NBW189" s="371"/>
      <c r="NBX189" s="372"/>
      <c r="NBY189" s="373"/>
      <c r="NBZ189" s="373"/>
      <c r="NCA189" s="373"/>
      <c r="NCB189" s="374"/>
      <c r="NCC189" s="374"/>
      <c r="NCD189" s="374"/>
      <c r="NCE189" s="373"/>
      <c r="NCF189" s="374"/>
      <c r="NCG189" s="374"/>
      <c r="NCH189" s="374"/>
      <c r="NCI189" s="374"/>
      <c r="NCJ189" s="373"/>
      <c r="NCK189" s="371"/>
      <c r="NCL189" s="371"/>
      <c r="NCM189" s="371"/>
      <c r="NCN189" s="372"/>
      <c r="NCO189" s="373"/>
      <c r="NCP189" s="373"/>
      <c r="NCQ189" s="373"/>
      <c r="NCR189" s="374"/>
      <c r="NCS189" s="374"/>
      <c r="NCT189" s="374"/>
      <c r="NCU189" s="373"/>
      <c r="NCV189" s="374"/>
      <c r="NCW189" s="374"/>
      <c r="NCX189" s="374"/>
      <c r="NCY189" s="374"/>
      <c r="NCZ189" s="373"/>
      <c r="NDA189" s="371"/>
      <c r="NDB189" s="371"/>
      <c r="NDC189" s="371"/>
      <c r="NDD189" s="372"/>
      <c r="NDE189" s="373"/>
      <c r="NDF189" s="373"/>
      <c r="NDG189" s="373"/>
      <c r="NDH189" s="374"/>
      <c r="NDI189" s="374"/>
      <c r="NDJ189" s="374"/>
      <c r="NDK189" s="373"/>
      <c r="NDL189" s="374"/>
      <c r="NDM189" s="374"/>
      <c r="NDN189" s="374"/>
      <c r="NDO189" s="374"/>
      <c r="NDP189" s="373"/>
      <c r="NDQ189" s="371"/>
      <c r="NDR189" s="371"/>
      <c r="NDS189" s="371"/>
      <c r="NDT189" s="372"/>
      <c r="NDU189" s="373"/>
      <c r="NDV189" s="373"/>
      <c r="NDW189" s="373"/>
      <c r="NDX189" s="374"/>
      <c r="NDY189" s="374"/>
      <c r="NDZ189" s="374"/>
      <c r="NEA189" s="373"/>
      <c r="NEB189" s="374"/>
      <c r="NEC189" s="374"/>
      <c r="NED189" s="374"/>
      <c r="NEE189" s="374"/>
      <c r="NEF189" s="373"/>
      <c r="NEG189" s="371"/>
      <c r="NEH189" s="371"/>
      <c r="NEI189" s="371"/>
      <c r="NEJ189" s="372"/>
      <c r="NEK189" s="373"/>
      <c r="NEL189" s="373"/>
      <c r="NEM189" s="373"/>
      <c r="NEN189" s="374"/>
      <c r="NEO189" s="374"/>
      <c r="NEP189" s="374"/>
      <c r="NEQ189" s="373"/>
      <c r="NER189" s="374"/>
      <c r="NES189" s="374"/>
      <c r="NET189" s="374"/>
      <c r="NEU189" s="374"/>
      <c r="NEV189" s="373"/>
      <c r="NEW189" s="371"/>
      <c r="NEX189" s="371"/>
      <c r="NEY189" s="371"/>
      <c r="NEZ189" s="372"/>
      <c r="NFA189" s="373"/>
      <c r="NFB189" s="373"/>
      <c r="NFC189" s="373"/>
      <c r="NFD189" s="374"/>
      <c r="NFE189" s="374"/>
      <c r="NFF189" s="374"/>
      <c r="NFG189" s="373"/>
      <c r="NFH189" s="374"/>
      <c r="NFI189" s="374"/>
      <c r="NFJ189" s="374"/>
      <c r="NFK189" s="374"/>
      <c r="NFL189" s="373"/>
      <c r="NFM189" s="371"/>
      <c r="NFN189" s="371"/>
      <c r="NFO189" s="371"/>
      <c r="NFP189" s="372"/>
      <c r="NFQ189" s="373"/>
      <c r="NFR189" s="373"/>
      <c r="NFS189" s="373"/>
      <c r="NFT189" s="374"/>
      <c r="NFU189" s="374"/>
      <c r="NFV189" s="374"/>
      <c r="NFW189" s="373"/>
      <c r="NFX189" s="374"/>
      <c r="NFY189" s="374"/>
      <c r="NFZ189" s="374"/>
      <c r="NGA189" s="374"/>
      <c r="NGB189" s="373"/>
      <c r="NGC189" s="371"/>
      <c r="NGD189" s="371"/>
      <c r="NGE189" s="371"/>
      <c r="NGF189" s="372"/>
      <c r="NGG189" s="373"/>
      <c r="NGH189" s="373"/>
      <c r="NGI189" s="373"/>
      <c r="NGJ189" s="374"/>
      <c r="NGK189" s="374"/>
      <c r="NGL189" s="374"/>
      <c r="NGM189" s="373"/>
      <c r="NGN189" s="374"/>
      <c r="NGO189" s="374"/>
      <c r="NGP189" s="374"/>
      <c r="NGQ189" s="374"/>
      <c r="NGR189" s="373"/>
      <c r="NGS189" s="371"/>
      <c r="NGT189" s="371"/>
      <c r="NGU189" s="371"/>
      <c r="NGV189" s="372"/>
      <c r="NGW189" s="373"/>
      <c r="NGX189" s="373"/>
      <c r="NGY189" s="373"/>
      <c r="NGZ189" s="374"/>
      <c r="NHA189" s="374"/>
      <c r="NHB189" s="374"/>
      <c r="NHC189" s="373"/>
      <c r="NHD189" s="374"/>
      <c r="NHE189" s="374"/>
      <c r="NHF189" s="374"/>
      <c r="NHG189" s="374"/>
      <c r="NHH189" s="373"/>
      <c r="NHI189" s="371"/>
      <c r="NHJ189" s="371"/>
      <c r="NHK189" s="371"/>
      <c r="NHL189" s="372"/>
      <c r="NHM189" s="373"/>
      <c r="NHN189" s="373"/>
      <c r="NHO189" s="373"/>
      <c r="NHP189" s="374"/>
      <c r="NHQ189" s="374"/>
      <c r="NHR189" s="374"/>
      <c r="NHS189" s="373"/>
      <c r="NHT189" s="374"/>
      <c r="NHU189" s="374"/>
      <c r="NHV189" s="374"/>
      <c r="NHW189" s="374"/>
      <c r="NHX189" s="373"/>
      <c r="NHY189" s="371"/>
      <c r="NHZ189" s="371"/>
      <c r="NIA189" s="371"/>
      <c r="NIB189" s="372"/>
      <c r="NIC189" s="373"/>
      <c r="NID189" s="373"/>
      <c r="NIE189" s="373"/>
      <c r="NIF189" s="374"/>
      <c r="NIG189" s="374"/>
      <c r="NIH189" s="374"/>
      <c r="NII189" s="373"/>
      <c r="NIJ189" s="374"/>
      <c r="NIK189" s="374"/>
      <c r="NIL189" s="374"/>
      <c r="NIM189" s="374"/>
      <c r="NIN189" s="373"/>
      <c r="NIO189" s="371"/>
      <c r="NIP189" s="371"/>
      <c r="NIQ189" s="371"/>
      <c r="NIR189" s="372"/>
      <c r="NIS189" s="373"/>
      <c r="NIT189" s="373"/>
      <c r="NIU189" s="373"/>
      <c r="NIV189" s="374"/>
      <c r="NIW189" s="374"/>
      <c r="NIX189" s="374"/>
      <c r="NIY189" s="373"/>
      <c r="NIZ189" s="374"/>
      <c r="NJA189" s="374"/>
      <c r="NJB189" s="374"/>
      <c r="NJC189" s="374"/>
      <c r="NJD189" s="373"/>
      <c r="NJE189" s="371"/>
      <c r="NJF189" s="371"/>
      <c r="NJG189" s="371"/>
      <c r="NJH189" s="372"/>
      <c r="NJI189" s="373"/>
      <c r="NJJ189" s="373"/>
      <c r="NJK189" s="373"/>
      <c r="NJL189" s="374"/>
      <c r="NJM189" s="374"/>
      <c r="NJN189" s="374"/>
      <c r="NJO189" s="373"/>
      <c r="NJP189" s="374"/>
      <c r="NJQ189" s="374"/>
      <c r="NJR189" s="374"/>
      <c r="NJS189" s="374"/>
      <c r="NJT189" s="373"/>
      <c r="NJU189" s="371"/>
      <c r="NJV189" s="371"/>
      <c r="NJW189" s="371"/>
      <c r="NJX189" s="372"/>
      <c r="NJY189" s="373"/>
      <c r="NJZ189" s="373"/>
      <c r="NKA189" s="373"/>
      <c r="NKB189" s="374"/>
      <c r="NKC189" s="374"/>
      <c r="NKD189" s="374"/>
      <c r="NKE189" s="373"/>
      <c r="NKF189" s="374"/>
      <c r="NKG189" s="374"/>
      <c r="NKH189" s="374"/>
      <c r="NKI189" s="374"/>
      <c r="NKJ189" s="373"/>
      <c r="NKK189" s="371"/>
      <c r="NKL189" s="371"/>
      <c r="NKM189" s="371"/>
      <c r="NKN189" s="372"/>
      <c r="NKO189" s="373"/>
      <c r="NKP189" s="373"/>
      <c r="NKQ189" s="373"/>
      <c r="NKR189" s="374"/>
      <c r="NKS189" s="374"/>
      <c r="NKT189" s="374"/>
      <c r="NKU189" s="373"/>
      <c r="NKV189" s="374"/>
      <c r="NKW189" s="374"/>
      <c r="NKX189" s="374"/>
      <c r="NKY189" s="374"/>
      <c r="NKZ189" s="373"/>
      <c r="NLA189" s="371"/>
      <c r="NLB189" s="371"/>
      <c r="NLC189" s="371"/>
      <c r="NLD189" s="372"/>
      <c r="NLE189" s="373"/>
      <c r="NLF189" s="373"/>
      <c r="NLG189" s="373"/>
      <c r="NLH189" s="374"/>
      <c r="NLI189" s="374"/>
      <c r="NLJ189" s="374"/>
      <c r="NLK189" s="373"/>
      <c r="NLL189" s="374"/>
      <c r="NLM189" s="374"/>
      <c r="NLN189" s="374"/>
      <c r="NLO189" s="374"/>
      <c r="NLP189" s="373"/>
      <c r="NLQ189" s="371"/>
      <c r="NLR189" s="371"/>
      <c r="NLS189" s="371"/>
      <c r="NLT189" s="372"/>
      <c r="NLU189" s="373"/>
      <c r="NLV189" s="373"/>
      <c r="NLW189" s="373"/>
      <c r="NLX189" s="374"/>
      <c r="NLY189" s="374"/>
      <c r="NLZ189" s="374"/>
      <c r="NMA189" s="373"/>
      <c r="NMB189" s="374"/>
      <c r="NMC189" s="374"/>
      <c r="NMD189" s="374"/>
      <c r="NME189" s="374"/>
      <c r="NMF189" s="373"/>
      <c r="NMG189" s="371"/>
      <c r="NMH189" s="371"/>
      <c r="NMI189" s="371"/>
      <c r="NMJ189" s="372"/>
      <c r="NMK189" s="373"/>
      <c r="NML189" s="373"/>
      <c r="NMM189" s="373"/>
      <c r="NMN189" s="374"/>
      <c r="NMO189" s="374"/>
      <c r="NMP189" s="374"/>
      <c r="NMQ189" s="373"/>
      <c r="NMR189" s="374"/>
      <c r="NMS189" s="374"/>
      <c r="NMT189" s="374"/>
      <c r="NMU189" s="374"/>
      <c r="NMV189" s="373"/>
      <c r="NMW189" s="371"/>
      <c r="NMX189" s="371"/>
      <c r="NMY189" s="371"/>
      <c r="NMZ189" s="372"/>
      <c r="NNA189" s="373"/>
      <c r="NNB189" s="373"/>
      <c r="NNC189" s="373"/>
      <c r="NND189" s="374"/>
      <c r="NNE189" s="374"/>
      <c r="NNF189" s="374"/>
      <c r="NNG189" s="373"/>
      <c r="NNH189" s="374"/>
      <c r="NNI189" s="374"/>
      <c r="NNJ189" s="374"/>
      <c r="NNK189" s="374"/>
      <c r="NNL189" s="373"/>
      <c r="NNM189" s="371"/>
      <c r="NNN189" s="371"/>
      <c r="NNO189" s="371"/>
      <c r="NNP189" s="372"/>
      <c r="NNQ189" s="373"/>
      <c r="NNR189" s="373"/>
      <c r="NNS189" s="373"/>
      <c r="NNT189" s="374"/>
      <c r="NNU189" s="374"/>
      <c r="NNV189" s="374"/>
      <c r="NNW189" s="373"/>
      <c r="NNX189" s="374"/>
      <c r="NNY189" s="374"/>
      <c r="NNZ189" s="374"/>
      <c r="NOA189" s="374"/>
      <c r="NOB189" s="373"/>
      <c r="NOC189" s="371"/>
      <c r="NOD189" s="371"/>
      <c r="NOE189" s="371"/>
      <c r="NOF189" s="372"/>
      <c r="NOG189" s="373"/>
      <c r="NOH189" s="373"/>
      <c r="NOI189" s="373"/>
      <c r="NOJ189" s="374"/>
      <c r="NOK189" s="374"/>
      <c r="NOL189" s="374"/>
      <c r="NOM189" s="373"/>
      <c r="NON189" s="374"/>
      <c r="NOO189" s="374"/>
      <c r="NOP189" s="374"/>
      <c r="NOQ189" s="374"/>
      <c r="NOR189" s="373"/>
      <c r="NOS189" s="371"/>
      <c r="NOT189" s="371"/>
      <c r="NOU189" s="371"/>
      <c r="NOV189" s="372"/>
      <c r="NOW189" s="373"/>
      <c r="NOX189" s="373"/>
      <c r="NOY189" s="373"/>
      <c r="NOZ189" s="374"/>
      <c r="NPA189" s="374"/>
      <c r="NPB189" s="374"/>
      <c r="NPC189" s="373"/>
      <c r="NPD189" s="374"/>
      <c r="NPE189" s="374"/>
      <c r="NPF189" s="374"/>
      <c r="NPG189" s="374"/>
      <c r="NPH189" s="373"/>
      <c r="NPI189" s="371"/>
      <c r="NPJ189" s="371"/>
      <c r="NPK189" s="371"/>
      <c r="NPL189" s="372"/>
      <c r="NPM189" s="373"/>
      <c r="NPN189" s="373"/>
      <c r="NPO189" s="373"/>
      <c r="NPP189" s="374"/>
      <c r="NPQ189" s="374"/>
      <c r="NPR189" s="374"/>
      <c r="NPS189" s="373"/>
      <c r="NPT189" s="374"/>
      <c r="NPU189" s="374"/>
      <c r="NPV189" s="374"/>
      <c r="NPW189" s="374"/>
      <c r="NPX189" s="373"/>
      <c r="NPY189" s="371"/>
      <c r="NPZ189" s="371"/>
      <c r="NQA189" s="371"/>
      <c r="NQB189" s="372"/>
      <c r="NQC189" s="373"/>
      <c r="NQD189" s="373"/>
      <c r="NQE189" s="373"/>
      <c r="NQF189" s="374"/>
      <c r="NQG189" s="374"/>
      <c r="NQH189" s="374"/>
      <c r="NQI189" s="373"/>
      <c r="NQJ189" s="374"/>
      <c r="NQK189" s="374"/>
      <c r="NQL189" s="374"/>
      <c r="NQM189" s="374"/>
      <c r="NQN189" s="373"/>
      <c r="NQO189" s="371"/>
      <c r="NQP189" s="371"/>
      <c r="NQQ189" s="371"/>
      <c r="NQR189" s="372"/>
      <c r="NQS189" s="373"/>
      <c r="NQT189" s="373"/>
      <c r="NQU189" s="373"/>
      <c r="NQV189" s="374"/>
      <c r="NQW189" s="374"/>
      <c r="NQX189" s="374"/>
      <c r="NQY189" s="373"/>
      <c r="NQZ189" s="374"/>
      <c r="NRA189" s="374"/>
      <c r="NRB189" s="374"/>
      <c r="NRC189" s="374"/>
      <c r="NRD189" s="373"/>
      <c r="NRE189" s="371"/>
      <c r="NRF189" s="371"/>
      <c r="NRG189" s="371"/>
      <c r="NRH189" s="372"/>
      <c r="NRI189" s="373"/>
      <c r="NRJ189" s="373"/>
      <c r="NRK189" s="373"/>
      <c r="NRL189" s="374"/>
      <c r="NRM189" s="374"/>
      <c r="NRN189" s="374"/>
      <c r="NRO189" s="373"/>
      <c r="NRP189" s="374"/>
      <c r="NRQ189" s="374"/>
      <c r="NRR189" s="374"/>
      <c r="NRS189" s="374"/>
      <c r="NRT189" s="373"/>
      <c r="NRU189" s="371"/>
      <c r="NRV189" s="371"/>
      <c r="NRW189" s="371"/>
      <c r="NRX189" s="372"/>
      <c r="NRY189" s="373"/>
      <c r="NRZ189" s="373"/>
      <c r="NSA189" s="373"/>
      <c r="NSB189" s="374"/>
      <c r="NSC189" s="374"/>
      <c r="NSD189" s="374"/>
      <c r="NSE189" s="373"/>
      <c r="NSF189" s="374"/>
      <c r="NSG189" s="374"/>
      <c r="NSH189" s="374"/>
      <c r="NSI189" s="374"/>
      <c r="NSJ189" s="373"/>
      <c r="NSK189" s="371"/>
      <c r="NSL189" s="371"/>
      <c r="NSM189" s="371"/>
      <c r="NSN189" s="372"/>
      <c r="NSO189" s="373"/>
      <c r="NSP189" s="373"/>
      <c r="NSQ189" s="373"/>
      <c r="NSR189" s="374"/>
      <c r="NSS189" s="374"/>
      <c r="NST189" s="374"/>
      <c r="NSU189" s="373"/>
      <c r="NSV189" s="374"/>
      <c r="NSW189" s="374"/>
      <c r="NSX189" s="374"/>
      <c r="NSY189" s="374"/>
      <c r="NSZ189" s="373"/>
      <c r="NTA189" s="371"/>
      <c r="NTB189" s="371"/>
      <c r="NTC189" s="371"/>
      <c r="NTD189" s="372"/>
      <c r="NTE189" s="373"/>
      <c r="NTF189" s="373"/>
      <c r="NTG189" s="373"/>
      <c r="NTH189" s="374"/>
      <c r="NTI189" s="374"/>
      <c r="NTJ189" s="374"/>
      <c r="NTK189" s="373"/>
      <c r="NTL189" s="374"/>
      <c r="NTM189" s="374"/>
      <c r="NTN189" s="374"/>
      <c r="NTO189" s="374"/>
      <c r="NTP189" s="373"/>
      <c r="NTQ189" s="371"/>
      <c r="NTR189" s="371"/>
      <c r="NTS189" s="371"/>
      <c r="NTT189" s="372"/>
      <c r="NTU189" s="373"/>
      <c r="NTV189" s="373"/>
      <c r="NTW189" s="373"/>
      <c r="NTX189" s="374"/>
      <c r="NTY189" s="374"/>
      <c r="NTZ189" s="374"/>
      <c r="NUA189" s="373"/>
      <c r="NUB189" s="374"/>
      <c r="NUC189" s="374"/>
      <c r="NUD189" s="374"/>
      <c r="NUE189" s="374"/>
      <c r="NUF189" s="373"/>
      <c r="NUG189" s="371"/>
      <c r="NUH189" s="371"/>
      <c r="NUI189" s="371"/>
      <c r="NUJ189" s="372"/>
      <c r="NUK189" s="373"/>
      <c r="NUL189" s="373"/>
      <c r="NUM189" s="373"/>
      <c r="NUN189" s="374"/>
      <c r="NUO189" s="374"/>
      <c r="NUP189" s="374"/>
      <c r="NUQ189" s="373"/>
      <c r="NUR189" s="374"/>
      <c r="NUS189" s="374"/>
      <c r="NUT189" s="374"/>
      <c r="NUU189" s="374"/>
      <c r="NUV189" s="373"/>
      <c r="NUW189" s="371"/>
      <c r="NUX189" s="371"/>
      <c r="NUY189" s="371"/>
      <c r="NUZ189" s="372"/>
      <c r="NVA189" s="373"/>
      <c r="NVB189" s="373"/>
      <c r="NVC189" s="373"/>
      <c r="NVD189" s="374"/>
      <c r="NVE189" s="374"/>
      <c r="NVF189" s="374"/>
      <c r="NVG189" s="373"/>
      <c r="NVH189" s="374"/>
      <c r="NVI189" s="374"/>
      <c r="NVJ189" s="374"/>
      <c r="NVK189" s="374"/>
      <c r="NVL189" s="373"/>
      <c r="NVM189" s="371"/>
      <c r="NVN189" s="371"/>
      <c r="NVO189" s="371"/>
      <c r="NVP189" s="372"/>
      <c r="NVQ189" s="373"/>
      <c r="NVR189" s="373"/>
      <c r="NVS189" s="373"/>
      <c r="NVT189" s="374"/>
      <c r="NVU189" s="374"/>
      <c r="NVV189" s="374"/>
      <c r="NVW189" s="373"/>
      <c r="NVX189" s="374"/>
      <c r="NVY189" s="374"/>
      <c r="NVZ189" s="374"/>
      <c r="NWA189" s="374"/>
      <c r="NWB189" s="373"/>
      <c r="NWC189" s="371"/>
      <c r="NWD189" s="371"/>
      <c r="NWE189" s="371"/>
      <c r="NWF189" s="372"/>
      <c r="NWG189" s="373"/>
      <c r="NWH189" s="373"/>
      <c r="NWI189" s="373"/>
      <c r="NWJ189" s="374"/>
      <c r="NWK189" s="374"/>
      <c r="NWL189" s="374"/>
      <c r="NWM189" s="373"/>
      <c r="NWN189" s="374"/>
      <c r="NWO189" s="374"/>
      <c r="NWP189" s="374"/>
      <c r="NWQ189" s="374"/>
      <c r="NWR189" s="373"/>
      <c r="NWS189" s="371"/>
      <c r="NWT189" s="371"/>
      <c r="NWU189" s="371"/>
      <c r="NWV189" s="372"/>
      <c r="NWW189" s="373"/>
      <c r="NWX189" s="373"/>
      <c r="NWY189" s="373"/>
      <c r="NWZ189" s="374"/>
      <c r="NXA189" s="374"/>
      <c r="NXB189" s="374"/>
      <c r="NXC189" s="373"/>
      <c r="NXD189" s="374"/>
      <c r="NXE189" s="374"/>
      <c r="NXF189" s="374"/>
      <c r="NXG189" s="374"/>
      <c r="NXH189" s="373"/>
      <c r="NXI189" s="371"/>
      <c r="NXJ189" s="371"/>
      <c r="NXK189" s="371"/>
      <c r="NXL189" s="372"/>
      <c r="NXM189" s="373"/>
      <c r="NXN189" s="373"/>
      <c r="NXO189" s="373"/>
      <c r="NXP189" s="374"/>
      <c r="NXQ189" s="374"/>
      <c r="NXR189" s="374"/>
      <c r="NXS189" s="373"/>
      <c r="NXT189" s="374"/>
      <c r="NXU189" s="374"/>
      <c r="NXV189" s="374"/>
      <c r="NXW189" s="374"/>
      <c r="NXX189" s="373"/>
      <c r="NXY189" s="371"/>
      <c r="NXZ189" s="371"/>
      <c r="NYA189" s="371"/>
      <c r="NYB189" s="372"/>
      <c r="NYC189" s="373"/>
      <c r="NYD189" s="373"/>
      <c r="NYE189" s="373"/>
      <c r="NYF189" s="374"/>
      <c r="NYG189" s="374"/>
      <c r="NYH189" s="374"/>
      <c r="NYI189" s="373"/>
      <c r="NYJ189" s="374"/>
      <c r="NYK189" s="374"/>
      <c r="NYL189" s="374"/>
      <c r="NYM189" s="374"/>
      <c r="NYN189" s="373"/>
      <c r="NYO189" s="371"/>
      <c r="NYP189" s="371"/>
      <c r="NYQ189" s="371"/>
      <c r="NYR189" s="372"/>
      <c r="NYS189" s="373"/>
      <c r="NYT189" s="373"/>
      <c r="NYU189" s="373"/>
      <c r="NYV189" s="374"/>
      <c r="NYW189" s="374"/>
      <c r="NYX189" s="374"/>
      <c r="NYY189" s="373"/>
      <c r="NYZ189" s="374"/>
      <c r="NZA189" s="374"/>
      <c r="NZB189" s="374"/>
      <c r="NZC189" s="374"/>
      <c r="NZD189" s="373"/>
      <c r="NZE189" s="371"/>
      <c r="NZF189" s="371"/>
      <c r="NZG189" s="371"/>
      <c r="NZH189" s="372"/>
      <c r="NZI189" s="373"/>
      <c r="NZJ189" s="373"/>
      <c r="NZK189" s="373"/>
      <c r="NZL189" s="374"/>
      <c r="NZM189" s="374"/>
      <c r="NZN189" s="374"/>
      <c r="NZO189" s="373"/>
      <c r="NZP189" s="374"/>
      <c r="NZQ189" s="374"/>
      <c r="NZR189" s="374"/>
      <c r="NZS189" s="374"/>
      <c r="NZT189" s="373"/>
      <c r="NZU189" s="371"/>
      <c r="NZV189" s="371"/>
      <c r="NZW189" s="371"/>
      <c r="NZX189" s="372"/>
      <c r="NZY189" s="373"/>
      <c r="NZZ189" s="373"/>
      <c r="OAA189" s="373"/>
      <c r="OAB189" s="374"/>
      <c r="OAC189" s="374"/>
      <c r="OAD189" s="374"/>
      <c r="OAE189" s="373"/>
      <c r="OAF189" s="374"/>
      <c r="OAG189" s="374"/>
      <c r="OAH189" s="374"/>
      <c r="OAI189" s="374"/>
      <c r="OAJ189" s="373"/>
      <c r="OAK189" s="371"/>
      <c r="OAL189" s="371"/>
      <c r="OAM189" s="371"/>
      <c r="OAN189" s="372"/>
      <c r="OAO189" s="373"/>
      <c r="OAP189" s="373"/>
      <c r="OAQ189" s="373"/>
      <c r="OAR189" s="374"/>
      <c r="OAS189" s="374"/>
      <c r="OAT189" s="374"/>
      <c r="OAU189" s="373"/>
      <c r="OAV189" s="374"/>
      <c r="OAW189" s="374"/>
      <c r="OAX189" s="374"/>
      <c r="OAY189" s="374"/>
      <c r="OAZ189" s="373"/>
      <c r="OBA189" s="371"/>
      <c r="OBB189" s="371"/>
      <c r="OBC189" s="371"/>
      <c r="OBD189" s="372"/>
      <c r="OBE189" s="373"/>
      <c r="OBF189" s="373"/>
      <c r="OBG189" s="373"/>
      <c r="OBH189" s="374"/>
      <c r="OBI189" s="374"/>
      <c r="OBJ189" s="374"/>
      <c r="OBK189" s="373"/>
      <c r="OBL189" s="374"/>
      <c r="OBM189" s="374"/>
      <c r="OBN189" s="374"/>
      <c r="OBO189" s="374"/>
      <c r="OBP189" s="373"/>
      <c r="OBQ189" s="371"/>
      <c r="OBR189" s="371"/>
      <c r="OBS189" s="371"/>
      <c r="OBT189" s="372"/>
      <c r="OBU189" s="373"/>
      <c r="OBV189" s="373"/>
      <c r="OBW189" s="373"/>
      <c r="OBX189" s="374"/>
      <c r="OBY189" s="374"/>
      <c r="OBZ189" s="374"/>
      <c r="OCA189" s="373"/>
      <c r="OCB189" s="374"/>
      <c r="OCC189" s="374"/>
      <c r="OCD189" s="374"/>
      <c r="OCE189" s="374"/>
      <c r="OCF189" s="373"/>
      <c r="OCG189" s="371"/>
      <c r="OCH189" s="371"/>
      <c r="OCI189" s="371"/>
      <c r="OCJ189" s="372"/>
      <c r="OCK189" s="373"/>
      <c r="OCL189" s="373"/>
      <c r="OCM189" s="373"/>
      <c r="OCN189" s="374"/>
      <c r="OCO189" s="374"/>
      <c r="OCP189" s="374"/>
      <c r="OCQ189" s="373"/>
      <c r="OCR189" s="374"/>
      <c r="OCS189" s="374"/>
      <c r="OCT189" s="374"/>
      <c r="OCU189" s="374"/>
      <c r="OCV189" s="373"/>
      <c r="OCW189" s="371"/>
      <c r="OCX189" s="371"/>
      <c r="OCY189" s="371"/>
      <c r="OCZ189" s="372"/>
      <c r="ODA189" s="373"/>
      <c r="ODB189" s="373"/>
      <c r="ODC189" s="373"/>
      <c r="ODD189" s="374"/>
      <c r="ODE189" s="374"/>
      <c r="ODF189" s="374"/>
      <c r="ODG189" s="373"/>
      <c r="ODH189" s="374"/>
      <c r="ODI189" s="374"/>
      <c r="ODJ189" s="374"/>
      <c r="ODK189" s="374"/>
      <c r="ODL189" s="373"/>
      <c r="ODM189" s="371"/>
      <c r="ODN189" s="371"/>
      <c r="ODO189" s="371"/>
      <c r="ODP189" s="372"/>
      <c r="ODQ189" s="373"/>
      <c r="ODR189" s="373"/>
      <c r="ODS189" s="373"/>
      <c r="ODT189" s="374"/>
      <c r="ODU189" s="374"/>
      <c r="ODV189" s="374"/>
      <c r="ODW189" s="373"/>
      <c r="ODX189" s="374"/>
      <c r="ODY189" s="374"/>
      <c r="ODZ189" s="374"/>
      <c r="OEA189" s="374"/>
      <c r="OEB189" s="373"/>
      <c r="OEC189" s="371"/>
      <c r="OED189" s="371"/>
      <c r="OEE189" s="371"/>
      <c r="OEF189" s="372"/>
      <c r="OEG189" s="373"/>
      <c r="OEH189" s="373"/>
      <c r="OEI189" s="373"/>
      <c r="OEJ189" s="374"/>
      <c r="OEK189" s="374"/>
      <c r="OEL189" s="374"/>
      <c r="OEM189" s="373"/>
      <c r="OEN189" s="374"/>
      <c r="OEO189" s="374"/>
      <c r="OEP189" s="374"/>
      <c r="OEQ189" s="374"/>
      <c r="OER189" s="373"/>
      <c r="OES189" s="371"/>
      <c r="OET189" s="371"/>
      <c r="OEU189" s="371"/>
      <c r="OEV189" s="372"/>
      <c r="OEW189" s="373"/>
      <c r="OEX189" s="373"/>
      <c r="OEY189" s="373"/>
      <c r="OEZ189" s="374"/>
      <c r="OFA189" s="374"/>
      <c r="OFB189" s="374"/>
      <c r="OFC189" s="373"/>
      <c r="OFD189" s="374"/>
      <c r="OFE189" s="374"/>
      <c r="OFF189" s="374"/>
      <c r="OFG189" s="374"/>
      <c r="OFH189" s="373"/>
      <c r="OFI189" s="371"/>
      <c r="OFJ189" s="371"/>
      <c r="OFK189" s="371"/>
      <c r="OFL189" s="372"/>
      <c r="OFM189" s="373"/>
      <c r="OFN189" s="373"/>
      <c r="OFO189" s="373"/>
      <c r="OFP189" s="374"/>
      <c r="OFQ189" s="374"/>
      <c r="OFR189" s="374"/>
      <c r="OFS189" s="373"/>
      <c r="OFT189" s="374"/>
      <c r="OFU189" s="374"/>
      <c r="OFV189" s="374"/>
      <c r="OFW189" s="374"/>
      <c r="OFX189" s="373"/>
      <c r="OFY189" s="371"/>
      <c r="OFZ189" s="371"/>
      <c r="OGA189" s="371"/>
      <c r="OGB189" s="372"/>
      <c r="OGC189" s="373"/>
      <c r="OGD189" s="373"/>
      <c r="OGE189" s="373"/>
      <c r="OGF189" s="374"/>
      <c r="OGG189" s="374"/>
      <c r="OGH189" s="374"/>
      <c r="OGI189" s="373"/>
      <c r="OGJ189" s="374"/>
      <c r="OGK189" s="374"/>
      <c r="OGL189" s="374"/>
      <c r="OGM189" s="374"/>
      <c r="OGN189" s="373"/>
      <c r="OGO189" s="371"/>
      <c r="OGP189" s="371"/>
      <c r="OGQ189" s="371"/>
      <c r="OGR189" s="372"/>
      <c r="OGS189" s="373"/>
      <c r="OGT189" s="373"/>
      <c r="OGU189" s="373"/>
      <c r="OGV189" s="374"/>
      <c r="OGW189" s="374"/>
      <c r="OGX189" s="374"/>
      <c r="OGY189" s="373"/>
      <c r="OGZ189" s="374"/>
      <c r="OHA189" s="374"/>
      <c r="OHB189" s="374"/>
      <c r="OHC189" s="374"/>
      <c r="OHD189" s="373"/>
      <c r="OHE189" s="371"/>
      <c r="OHF189" s="371"/>
      <c r="OHG189" s="371"/>
      <c r="OHH189" s="372"/>
      <c r="OHI189" s="373"/>
      <c r="OHJ189" s="373"/>
      <c r="OHK189" s="373"/>
      <c r="OHL189" s="374"/>
      <c r="OHM189" s="374"/>
      <c r="OHN189" s="374"/>
      <c r="OHO189" s="373"/>
      <c r="OHP189" s="374"/>
      <c r="OHQ189" s="374"/>
      <c r="OHR189" s="374"/>
      <c r="OHS189" s="374"/>
      <c r="OHT189" s="373"/>
      <c r="OHU189" s="371"/>
      <c r="OHV189" s="371"/>
      <c r="OHW189" s="371"/>
      <c r="OHX189" s="372"/>
      <c r="OHY189" s="373"/>
      <c r="OHZ189" s="373"/>
      <c r="OIA189" s="373"/>
      <c r="OIB189" s="374"/>
      <c r="OIC189" s="374"/>
      <c r="OID189" s="374"/>
      <c r="OIE189" s="373"/>
      <c r="OIF189" s="374"/>
      <c r="OIG189" s="374"/>
      <c r="OIH189" s="374"/>
      <c r="OII189" s="374"/>
      <c r="OIJ189" s="373"/>
      <c r="OIK189" s="371"/>
      <c r="OIL189" s="371"/>
      <c r="OIM189" s="371"/>
      <c r="OIN189" s="372"/>
      <c r="OIO189" s="373"/>
      <c r="OIP189" s="373"/>
      <c r="OIQ189" s="373"/>
      <c r="OIR189" s="374"/>
      <c r="OIS189" s="374"/>
      <c r="OIT189" s="374"/>
      <c r="OIU189" s="373"/>
      <c r="OIV189" s="374"/>
      <c r="OIW189" s="374"/>
      <c r="OIX189" s="374"/>
      <c r="OIY189" s="374"/>
      <c r="OIZ189" s="373"/>
      <c r="OJA189" s="371"/>
      <c r="OJB189" s="371"/>
      <c r="OJC189" s="371"/>
      <c r="OJD189" s="372"/>
      <c r="OJE189" s="373"/>
      <c r="OJF189" s="373"/>
      <c r="OJG189" s="373"/>
      <c r="OJH189" s="374"/>
      <c r="OJI189" s="374"/>
      <c r="OJJ189" s="374"/>
      <c r="OJK189" s="373"/>
      <c r="OJL189" s="374"/>
      <c r="OJM189" s="374"/>
      <c r="OJN189" s="374"/>
      <c r="OJO189" s="374"/>
      <c r="OJP189" s="373"/>
      <c r="OJQ189" s="371"/>
      <c r="OJR189" s="371"/>
      <c r="OJS189" s="371"/>
      <c r="OJT189" s="372"/>
      <c r="OJU189" s="373"/>
      <c r="OJV189" s="373"/>
      <c r="OJW189" s="373"/>
      <c r="OJX189" s="374"/>
      <c r="OJY189" s="374"/>
      <c r="OJZ189" s="374"/>
      <c r="OKA189" s="373"/>
      <c r="OKB189" s="374"/>
      <c r="OKC189" s="374"/>
      <c r="OKD189" s="374"/>
      <c r="OKE189" s="374"/>
      <c r="OKF189" s="373"/>
      <c r="OKG189" s="371"/>
      <c r="OKH189" s="371"/>
      <c r="OKI189" s="371"/>
      <c r="OKJ189" s="372"/>
      <c r="OKK189" s="373"/>
      <c r="OKL189" s="373"/>
      <c r="OKM189" s="373"/>
      <c r="OKN189" s="374"/>
      <c r="OKO189" s="374"/>
      <c r="OKP189" s="374"/>
      <c r="OKQ189" s="373"/>
      <c r="OKR189" s="374"/>
      <c r="OKS189" s="374"/>
      <c r="OKT189" s="374"/>
      <c r="OKU189" s="374"/>
      <c r="OKV189" s="373"/>
      <c r="OKW189" s="371"/>
      <c r="OKX189" s="371"/>
      <c r="OKY189" s="371"/>
      <c r="OKZ189" s="372"/>
      <c r="OLA189" s="373"/>
      <c r="OLB189" s="373"/>
      <c r="OLC189" s="373"/>
      <c r="OLD189" s="374"/>
      <c r="OLE189" s="374"/>
      <c r="OLF189" s="374"/>
      <c r="OLG189" s="373"/>
      <c r="OLH189" s="374"/>
      <c r="OLI189" s="374"/>
      <c r="OLJ189" s="374"/>
      <c r="OLK189" s="374"/>
      <c r="OLL189" s="373"/>
      <c r="OLM189" s="371"/>
      <c r="OLN189" s="371"/>
      <c r="OLO189" s="371"/>
      <c r="OLP189" s="372"/>
      <c r="OLQ189" s="373"/>
      <c r="OLR189" s="373"/>
      <c r="OLS189" s="373"/>
      <c r="OLT189" s="374"/>
      <c r="OLU189" s="374"/>
      <c r="OLV189" s="374"/>
      <c r="OLW189" s="373"/>
      <c r="OLX189" s="374"/>
      <c r="OLY189" s="374"/>
      <c r="OLZ189" s="374"/>
      <c r="OMA189" s="374"/>
      <c r="OMB189" s="373"/>
      <c r="OMC189" s="371"/>
      <c r="OMD189" s="371"/>
      <c r="OME189" s="371"/>
      <c r="OMF189" s="372"/>
      <c r="OMG189" s="373"/>
      <c r="OMH189" s="373"/>
      <c r="OMI189" s="373"/>
      <c r="OMJ189" s="374"/>
      <c r="OMK189" s="374"/>
      <c r="OML189" s="374"/>
      <c r="OMM189" s="373"/>
      <c r="OMN189" s="374"/>
      <c r="OMO189" s="374"/>
      <c r="OMP189" s="374"/>
      <c r="OMQ189" s="374"/>
      <c r="OMR189" s="373"/>
      <c r="OMS189" s="371"/>
      <c r="OMT189" s="371"/>
      <c r="OMU189" s="371"/>
      <c r="OMV189" s="372"/>
      <c r="OMW189" s="373"/>
      <c r="OMX189" s="373"/>
      <c r="OMY189" s="373"/>
      <c r="OMZ189" s="374"/>
      <c r="ONA189" s="374"/>
      <c r="ONB189" s="374"/>
      <c r="ONC189" s="373"/>
      <c r="OND189" s="374"/>
      <c r="ONE189" s="374"/>
      <c r="ONF189" s="374"/>
      <c r="ONG189" s="374"/>
      <c r="ONH189" s="373"/>
      <c r="ONI189" s="371"/>
      <c r="ONJ189" s="371"/>
      <c r="ONK189" s="371"/>
      <c r="ONL189" s="372"/>
      <c r="ONM189" s="373"/>
      <c r="ONN189" s="373"/>
      <c r="ONO189" s="373"/>
      <c r="ONP189" s="374"/>
      <c r="ONQ189" s="374"/>
      <c r="ONR189" s="374"/>
      <c r="ONS189" s="373"/>
      <c r="ONT189" s="374"/>
      <c r="ONU189" s="374"/>
      <c r="ONV189" s="374"/>
      <c r="ONW189" s="374"/>
      <c r="ONX189" s="373"/>
      <c r="ONY189" s="371"/>
      <c r="ONZ189" s="371"/>
      <c r="OOA189" s="371"/>
      <c r="OOB189" s="372"/>
      <c r="OOC189" s="373"/>
      <c r="OOD189" s="373"/>
      <c r="OOE189" s="373"/>
      <c r="OOF189" s="374"/>
      <c r="OOG189" s="374"/>
      <c r="OOH189" s="374"/>
      <c r="OOI189" s="373"/>
      <c r="OOJ189" s="374"/>
      <c r="OOK189" s="374"/>
      <c r="OOL189" s="374"/>
      <c r="OOM189" s="374"/>
      <c r="OON189" s="373"/>
      <c r="OOO189" s="371"/>
      <c r="OOP189" s="371"/>
      <c r="OOQ189" s="371"/>
      <c r="OOR189" s="372"/>
      <c r="OOS189" s="373"/>
      <c r="OOT189" s="373"/>
      <c r="OOU189" s="373"/>
      <c r="OOV189" s="374"/>
      <c r="OOW189" s="374"/>
      <c r="OOX189" s="374"/>
      <c r="OOY189" s="373"/>
      <c r="OOZ189" s="374"/>
      <c r="OPA189" s="374"/>
      <c r="OPB189" s="374"/>
      <c r="OPC189" s="374"/>
      <c r="OPD189" s="373"/>
      <c r="OPE189" s="371"/>
      <c r="OPF189" s="371"/>
      <c r="OPG189" s="371"/>
      <c r="OPH189" s="372"/>
      <c r="OPI189" s="373"/>
      <c r="OPJ189" s="373"/>
      <c r="OPK189" s="373"/>
      <c r="OPL189" s="374"/>
      <c r="OPM189" s="374"/>
      <c r="OPN189" s="374"/>
      <c r="OPO189" s="373"/>
      <c r="OPP189" s="374"/>
      <c r="OPQ189" s="374"/>
      <c r="OPR189" s="374"/>
      <c r="OPS189" s="374"/>
      <c r="OPT189" s="373"/>
      <c r="OPU189" s="371"/>
      <c r="OPV189" s="371"/>
      <c r="OPW189" s="371"/>
      <c r="OPX189" s="372"/>
      <c r="OPY189" s="373"/>
      <c r="OPZ189" s="373"/>
      <c r="OQA189" s="373"/>
      <c r="OQB189" s="374"/>
      <c r="OQC189" s="374"/>
      <c r="OQD189" s="374"/>
      <c r="OQE189" s="373"/>
      <c r="OQF189" s="374"/>
      <c r="OQG189" s="374"/>
      <c r="OQH189" s="374"/>
      <c r="OQI189" s="374"/>
      <c r="OQJ189" s="373"/>
      <c r="OQK189" s="371"/>
      <c r="OQL189" s="371"/>
      <c r="OQM189" s="371"/>
      <c r="OQN189" s="372"/>
      <c r="OQO189" s="373"/>
      <c r="OQP189" s="373"/>
      <c r="OQQ189" s="373"/>
      <c r="OQR189" s="374"/>
      <c r="OQS189" s="374"/>
      <c r="OQT189" s="374"/>
      <c r="OQU189" s="373"/>
      <c r="OQV189" s="374"/>
      <c r="OQW189" s="374"/>
      <c r="OQX189" s="374"/>
      <c r="OQY189" s="374"/>
      <c r="OQZ189" s="373"/>
      <c r="ORA189" s="371"/>
      <c r="ORB189" s="371"/>
      <c r="ORC189" s="371"/>
      <c r="ORD189" s="372"/>
      <c r="ORE189" s="373"/>
      <c r="ORF189" s="373"/>
      <c r="ORG189" s="373"/>
      <c r="ORH189" s="374"/>
      <c r="ORI189" s="374"/>
      <c r="ORJ189" s="374"/>
      <c r="ORK189" s="373"/>
      <c r="ORL189" s="374"/>
      <c r="ORM189" s="374"/>
      <c r="ORN189" s="374"/>
      <c r="ORO189" s="374"/>
      <c r="ORP189" s="373"/>
      <c r="ORQ189" s="371"/>
      <c r="ORR189" s="371"/>
      <c r="ORS189" s="371"/>
      <c r="ORT189" s="372"/>
      <c r="ORU189" s="373"/>
      <c r="ORV189" s="373"/>
      <c r="ORW189" s="373"/>
      <c r="ORX189" s="374"/>
      <c r="ORY189" s="374"/>
      <c r="ORZ189" s="374"/>
      <c r="OSA189" s="373"/>
      <c r="OSB189" s="374"/>
      <c r="OSC189" s="374"/>
      <c r="OSD189" s="374"/>
      <c r="OSE189" s="374"/>
      <c r="OSF189" s="373"/>
      <c r="OSG189" s="371"/>
      <c r="OSH189" s="371"/>
      <c r="OSI189" s="371"/>
      <c r="OSJ189" s="372"/>
      <c r="OSK189" s="373"/>
      <c r="OSL189" s="373"/>
      <c r="OSM189" s="373"/>
      <c r="OSN189" s="374"/>
      <c r="OSO189" s="374"/>
      <c r="OSP189" s="374"/>
      <c r="OSQ189" s="373"/>
      <c r="OSR189" s="374"/>
      <c r="OSS189" s="374"/>
      <c r="OST189" s="374"/>
      <c r="OSU189" s="374"/>
      <c r="OSV189" s="373"/>
      <c r="OSW189" s="371"/>
      <c r="OSX189" s="371"/>
      <c r="OSY189" s="371"/>
      <c r="OSZ189" s="372"/>
      <c r="OTA189" s="373"/>
      <c r="OTB189" s="373"/>
      <c r="OTC189" s="373"/>
      <c r="OTD189" s="374"/>
      <c r="OTE189" s="374"/>
      <c r="OTF189" s="374"/>
      <c r="OTG189" s="373"/>
      <c r="OTH189" s="374"/>
      <c r="OTI189" s="374"/>
      <c r="OTJ189" s="374"/>
      <c r="OTK189" s="374"/>
      <c r="OTL189" s="373"/>
      <c r="OTM189" s="371"/>
      <c r="OTN189" s="371"/>
      <c r="OTO189" s="371"/>
      <c r="OTP189" s="372"/>
      <c r="OTQ189" s="373"/>
      <c r="OTR189" s="373"/>
      <c r="OTS189" s="373"/>
      <c r="OTT189" s="374"/>
      <c r="OTU189" s="374"/>
      <c r="OTV189" s="374"/>
      <c r="OTW189" s="373"/>
      <c r="OTX189" s="374"/>
      <c r="OTY189" s="374"/>
      <c r="OTZ189" s="374"/>
      <c r="OUA189" s="374"/>
      <c r="OUB189" s="373"/>
      <c r="OUC189" s="371"/>
      <c r="OUD189" s="371"/>
      <c r="OUE189" s="371"/>
      <c r="OUF189" s="372"/>
      <c r="OUG189" s="373"/>
      <c r="OUH189" s="373"/>
      <c r="OUI189" s="373"/>
      <c r="OUJ189" s="374"/>
      <c r="OUK189" s="374"/>
      <c r="OUL189" s="374"/>
      <c r="OUM189" s="373"/>
      <c r="OUN189" s="374"/>
      <c r="OUO189" s="374"/>
      <c r="OUP189" s="374"/>
      <c r="OUQ189" s="374"/>
      <c r="OUR189" s="373"/>
      <c r="OUS189" s="371"/>
      <c r="OUT189" s="371"/>
      <c r="OUU189" s="371"/>
      <c r="OUV189" s="372"/>
      <c r="OUW189" s="373"/>
      <c r="OUX189" s="373"/>
      <c r="OUY189" s="373"/>
      <c r="OUZ189" s="374"/>
      <c r="OVA189" s="374"/>
      <c r="OVB189" s="374"/>
      <c r="OVC189" s="373"/>
      <c r="OVD189" s="374"/>
      <c r="OVE189" s="374"/>
      <c r="OVF189" s="374"/>
      <c r="OVG189" s="374"/>
      <c r="OVH189" s="373"/>
      <c r="OVI189" s="371"/>
      <c r="OVJ189" s="371"/>
      <c r="OVK189" s="371"/>
      <c r="OVL189" s="372"/>
      <c r="OVM189" s="373"/>
      <c r="OVN189" s="373"/>
      <c r="OVO189" s="373"/>
      <c r="OVP189" s="374"/>
      <c r="OVQ189" s="374"/>
      <c r="OVR189" s="374"/>
      <c r="OVS189" s="373"/>
      <c r="OVT189" s="374"/>
      <c r="OVU189" s="374"/>
      <c r="OVV189" s="374"/>
      <c r="OVW189" s="374"/>
      <c r="OVX189" s="373"/>
      <c r="OVY189" s="371"/>
      <c r="OVZ189" s="371"/>
      <c r="OWA189" s="371"/>
      <c r="OWB189" s="372"/>
      <c r="OWC189" s="373"/>
      <c r="OWD189" s="373"/>
      <c r="OWE189" s="373"/>
      <c r="OWF189" s="374"/>
      <c r="OWG189" s="374"/>
      <c r="OWH189" s="374"/>
      <c r="OWI189" s="373"/>
      <c r="OWJ189" s="374"/>
      <c r="OWK189" s="374"/>
      <c r="OWL189" s="374"/>
      <c r="OWM189" s="374"/>
      <c r="OWN189" s="373"/>
      <c r="OWO189" s="371"/>
      <c r="OWP189" s="371"/>
      <c r="OWQ189" s="371"/>
      <c r="OWR189" s="372"/>
      <c r="OWS189" s="373"/>
      <c r="OWT189" s="373"/>
      <c r="OWU189" s="373"/>
      <c r="OWV189" s="374"/>
      <c r="OWW189" s="374"/>
      <c r="OWX189" s="374"/>
      <c r="OWY189" s="373"/>
      <c r="OWZ189" s="374"/>
      <c r="OXA189" s="374"/>
      <c r="OXB189" s="374"/>
      <c r="OXC189" s="374"/>
      <c r="OXD189" s="373"/>
      <c r="OXE189" s="371"/>
      <c r="OXF189" s="371"/>
      <c r="OXG189" s="371"/>
      <c r="OXH189" s="372"/>
      <c r="OXI189" s="373"/>
      <c r="OXJ189" s="373"/>
      <c r="OXK189" s="373"/>
      <c r="OXL189" s="374"/>
      <c r="OXM189" s="374"/>
      <c r="OXN189" s="374"/>
      <c r="OXO189" s="373"/>
      <c r="OXP189" s="374"/>
      <c r="OXQ189" s="374"/>
      <c r="OXR189" s="374"/>
      <c r="OXS189" s="374"/>
      <c r="OXT189" s="373"/>
      <c r="OXU189" s="371"/>
      <c r="OXV189" s="371"/>
      <c r="OXW189" s="371"/>
      <c r="OXX189" s="372"/>
      <c r="OXY189" s="373"/>
      <c r="OXZ189" s="373"/>
      <c r="OYA189" s="373"/>
      <c r="OYB189" s="374"/>
      <c r="OYC189" s="374"/>
      <c r="OYD189" s="374"/>
      <c r="OYE189" s="373"/>
      <c r="OYF189" s="374"/>
      <c r="OYG189" s="374"/>
      <c r="OYH189" s="374"/>
      <c r="OYI189" s="374"/>
      <c r="OYJ189" s="373"/>
      <c r="OYK189" s="371"/>
      <c r="OYL189" s="371"/>
      <c r="OYM189" s="371"/>
      <c r="OYN189" s="372"/>
      <c r="OYO189" s="373"/>
      <c r="OYP189" s="373"/>
      <c r="OYQ189" s="373"/>
      <c r="OYR189" s="374"/>
      <c r="OYS189" s="374"/>
      <c r="OYT189" s="374"/>
      <c r="OYU189" s="373"/>
      <c r="OYV189" s="374"/>
      <c r="OYW189" s="374"/>
      <c r="OYX189" s="374"/>
      <c r="OYY189" s="374"/>
      <c r="OYZ189" s="373"/>
      <c r="OZA189" s="371"/>
      <c r="OZB189" s="371"/>
      <c r="OZC189" s="371"/>
      <c r="OZD189" s="372"/>
      <c r="OZE189" s="373"/>
      <c r="OZF189" s="373"/>
      <c r="OZG189" s="373"/>
      <c r="OZH189" s="374"/>
      <c r="OZI189" s="374"/>
      <c r="OZJ189" s="374"/>
      <c r="OZK189" s="373"/>
      <c r="OZL189" s="374"/>
      <c r="OZM189" s="374"/>
      <c r="OZN189" s="374"/>
      <c r="OZO189" s="374"/>
      <c r="OZP189" s="373"/>
      <c r="OZQ189" s="371"/>
      <c r="OZR189" s="371"/>
      <c r="OZS189" s="371"/>
      <c r="OZT189" s="372"/>
      <c r="OZU189" s="373"/>
      <c r="OZV189" s="373"/>
      <c r="OZW189" s="373"/>
      <c r="OZX189" s="374"/>
      <c r="OZY189" s="374"/>
      <c r="OZZ189" s="374"/>
      <c r="PAA189" s="373"/>
      <c r="PAB189" s="374"/>
      <c r="PAC189" s="374"/>
      <c r="PAD189" s="374"/>
      <c r="PAE189" s="374"/>
      <c r="PAF189" s="373"/>
      <c r="PAG189" s="371"/>
      <c r="PAH189" s="371"/>
      <c r="PAI189" s="371"/>
      <c r="PAJ189" s="372"/>
      <c r="PAK189" s="373"/>
      <c r="PAL189" s="373"/>
      <c r="PAM189" s="373"/>
      <c r="PAN189" s="374"/>
      <c r="PAO189" s="374"/>
      <c r="PAP189" s="374"/>
      <c r="PAQ189" s="373"/>
      <c r="PAR189" s="374"/>
      <c r="PAS189" s="374"/>
      <c r="PAT189" s="374"/>
      <c r="PAU189" s="374"/>
      <c r="PAV189" s="373"/>
      <c r="PAW189" s="371"/>
      <c r="PAX189" s="371"/>
      <c r="PAY189" s="371"/>
      <c r="PAZ189" s="372"/>
      <c r="PBA189" s="373"/>
      <c r="PBB189" s="373"/>
      <c r="PBC189" s="373"/>
      <c r="PBD189" s="374"/>
      <c r="PBE189" s="374"/>
      <c r="PBF189" s="374"/>
      <c r="PBG189" s="373"/>
      <c r="PBH189" s="374"/>
      <c r="PBI189" s="374"/>
      <c r="PBJ189" s="374"/>
      <c r="PBK189" s="374"/>
      <c r="PBL189" s="373"/>
      <c r="PBM189" s="371"/>
      <c r="PBN189" s="371"/>
      <c r="PBO189" s="371"/>
      <c r="PBP189" s="372"/>
      <c r="PBQ189" s="373"/>
      <c r="PBR189" s="373"/>
      <c r="PBS189" s="373"/>
      <c r="PBT189" s="374"/>
      <c r="PBU189" s="374"/>
      <c r="PBV189" s="374"/>
      <c r="PBW189" s="373"/>
      <c r="PBX189" s="374"/>
      <c r="PBY189" s="374"/>
      <c r="PBZ189" s="374"/>
      <c r="PCA189" s="374"/>
      <c r="PCB189" s="373"/>
      <c r="PCC189" s="371"/>
      <c r="PCD189" s="371"/>
      <c r="PCE189" s="371"/>
      <c r="PCF189" s="372"/>
      <c r="PCG189" s="373"/>
      <c r="PCH189" s="373"/>
      <c r="PCI189" s="373"/>
      <c r="PCJ189" s="374"/>
      <c r="PCK189" s="374"/>
      <c r="PCL189" s="374"/>
      <c r="PCM189" s="373"/>
      <c r="PCN189" s="374"/>
      <c r="PCO189" s="374"/>
      <c r="PCP189" s="374"/>
      <c r="PCQ189" s="374"/>
      <c r="PCR189" s="373"/>
      <c r="PCS189" s="371"/>
      <c r="PCT189" s="371"/>
      <c r="PCU189" s="371"/>
      <c r="PCV189" s="372"/>
      <c r="PCW189" s="373"/>
      <c r="PCX189" s="373"/>
      <c r="PCY189" s="373"/>
      <c r="PCZ189" s="374"/>
      <c r="PDA189" s="374"/>
      <c r="PDB189" s="374"/>
      <c r="PDC189" s="373"/>
      <c r="PDD189" s="374"/>
      <c r="PDE189" s="374"/>
      <c r="PDF189" s="374"/>
      <c r="PDG189" s="374"/>
      <c r="PDH189" s="373"/>
      <c r="PDI189" s="371"/>
      <c r="PDJ189" s="371"/>
      <c r="PDK189" s="371"/>
      <c r="PDL189" s="372"/>
      <c r="PDM189" s="373"/>
      <c r="PDN189" s="373"/>
      <c r="PDO189" s="373"/>
      <c r="PDP189" s="374"/>
      <c r="PDQ189" s="374"/>
      <c r="PDR189" s="374"/>
      <c r="PDS189" s="373"/>
      <c r="PDT189" s="374"/>
      <c r="PDU189" s="374"/>
      <c r="PDV189" s="374"/>
      <c r="PDW189" s="374"/>
      <c r="PDX189" s="373"/>
      <c r="PDY189" s="371"/>
      <c r="PDZ189" s="371"/>
      <c r="PEA189" s="371"/>
      <c r="PEB189" s="372"/>
      <c r="PEC189" s="373"/>
      <c r="PED189" s="373"/>
      <c r="PEE189" s="373"/>
      <c r="PEF189" s="374"/>
      <c r="PEG189" s="374"/>
      <c r="PEH189" s="374"/>
      <c r="PEI189" s="373"/>
      <c r="PEJ189" s="374"/>
      <c r="PEK189" s="374"/>
      <c r="PEL189" s="374"/>
      <c r="PEM189" s="374"/>
      <c r="PEN189" s="373"/>
      <c r="PEO189" s="371"/>
      <c r="PEP189" s="371"/>
      <c r="PEQ189" s="371"/>
      <c r="PER189" s="372"/>
      <c r="PES189" s="373"/>
      <c r="PET189" s="373"/>
      <c r="PEU189" s="373"/>
      <c r="PEV189" s="374"/>
      <c r="PEW189" s="374"/>
      <c r="PEX189" s="374"/>
      <c r="PEY189" s="373"/>
      <c r="PEZ189" s="374"/>
      <c r="PFA189" s="374"/>
      <c r="PFB189" s="374"/>
      <c r="PFC189" s="374"/>
      <c r="PFD189" s="373"/>
      <c r="PFE189" s="371"/>
      <c r="PFF189" s="371"/>
      <c r="PFG189" s="371"/>
      <c r="PFH189" s="372"/>
      <c r="PFI189" s="373"/>
      <c r="PFJ189" s="373"/>
      <c r="PFK189" s="373"/>
      <c r="PFL189" s="374"/>
      <c r="PFM189" s="374"/>
      <c r="PFN189" s="374"/>
      <c r="PFO189" s="373"/>
      <c r="PFP189" s="374"/>
      <c r="PFQ189" s="374"/>
      <c r="PFR189" s="374"/>
      <c r="PFS189" s="374"/>
      <c r="PFT189" s="373"/>
      <c r="PFU189" s="371"/>
      <c r="PFV189" s="371"/>
      <c r="PFW189" s="371"/>
      <c r="PFX189" s="372"/>
      <c r="PFY189" s="373"/>
      <c r="PFZ189" s="373"/>
      <c r="PGA189" s="373"/>
      <c r="PGB189" s="374"/>
      <c r="PGC189" s="374"/>
      <c r="PGD189" s="374"/>
      <c r="PGE189" s="373"/>
      <c r="PGF189" s="374"/>
      <c r="PGG189" s="374"/>
      <c r="PGH189" s="374"/>
      <c r="PGI189" s="374"/>
      <c r="PGJ189" s="373"/>
      <c r="PGK189" s="371"/>
      <c r="PGL189" s="371"/>
      <c r="PGM189" s="371"/>
      <c r="PGN189" s="372"/>
      <c r="PGO189" s="373"/>
      <c r="PGP189" s="373"/>
      <c r="PGQ189" s="373"/>
      <c r="PGR189" s="374"/>
      <c r="PGS189" s="374"/>
      <c r="PGT189" s="374"/>
      <c r="PGU189" s="373"/>
      <c r="PGV189" s="374"/>
      <c r="PGW189" s="374"/>
      <c r="PGX189" s="374"/>
      <c r="PGY189" s="374"/>
      <c r="PGZ189" s="373"/>
      <c r="PHA189" s="371"/>
      <c r="PHB189" s="371"/>
      <c r="PHC189" s="371"/>
      <c r="PHD189" s="372"/>
      <c r="PHE189" s="373"/>
      <c r="PHF189" s="373"/>
      <c r="PHG189" s="373"/>
      <c r="PHH189" s="374"/>
      <c r="PHI189" s="374"/>
      <c r="PHJ189" s="374"/>
      <c r="PHK189" s="373"/>
      <c r="PHL189" s="374"/>
      <c r="PHM189" s="374"/>
      <c r="PHN189" s="374"/>
      <c r="PHO189" s="374"/>
      <c r="PHP189" s="373"/>
      <c r="PHQ189" s="371"/>
      <c r="PHR189" s="371"/>
      <c r="PHS189" s="371"/>
      <c r="PHT189" s="372"/>
      <c r="PHU189" s="373"/>
      <c r="PHV189" s="373"/>
      <c r="PHW189" s="373"/>
      <c r="PHX189" s="374"/>
      <c r="PHY189" s="374"/>
      <c r="PHZ189" s="374"/>
      <c r="PIA189" s="373"/>
      <c r="PIB189" s="374"/>
      <c r="PIC189" s="374"/>
      <c r="PID189" s="374"/>
      <c r="PIE189" s="374"/>
      <c r="PIF189" s="373"/>
      <c r="PIG189" s="371"/>
      <c r="PIH189" s="371"/>
      <c r="PII189" s="371"/>
      <c r="PIJ189" s="372"/>
      <c r="PIK189" s="373"/>
      <c r="PIL189" s="373"/>
      <c r="PIM189" s="373"/>
      <c r="PIN189" s="374"/>
      <c r="PIO189" s="374"/>
      <c r="PIP189" s="374"/>
      <c r="PIQ189" s="373"/>
      <c r="PIR189" s="374"/>
      <c r="PIS189" s="374"/>
      <c r="PIT189" s="374"/>
      <c r="PIU189" s="374"/>
      <c r="PIV189" s="373"/>
      <c r="PIW189" s="371"/>
      <c r="PIX189" s="371"/>
      <c r="PIY189" s="371"/>
      <c r="PIZ189" s="372"/>
      <c r="PJA189" s="373"/>
      <c r="PJB189" s="373"/>
      <c r="PJC189" s="373"/>
      <c r="PJD189" s="374"/>
      <c r="PJE189" s="374"/>
      <c r="PJF189" s="374"/>
      <c r="PJG189" s="373"/>
      <c r="PJH189" s="374"/>
      <c r="PJI189" s="374"/>
      <c r="PJJ189" s="374"/>
      <c r="PJK189" s="374"/>
      <c r="PJL189" s="373"/>
      <c r="PJM189" s="371"/>
      <c r="PJN189" s="371"/>
      <c r="PJO189" s="371"/>
      <c r="PJP189" s="372"/>
      <c r="PJQ189" s="373"/>
      <c r="PJR189" s="373"/>
      <c r="PJS189" s="373"/>
      <c r="PJT189" s="374"/>
      <c r="PJU189" s="374"/>
      <c r="PJV189" s="374"/>
      <c r="PJW189" s="373"/>
      <c r="PJX189" s="374"/>
      <c r="PJY189" s="374"/>
      <c r="PJZ189" s="374"/>
      <c r="PKA189" s="374"/>
      <c r="PKB189" s="373"/>
      <c r="PKC189" s="371"/>
      <c r="PKD189" s="371"/>
      <c r="PKE189" s="371"/>
      <c r="PKF189" s="372"/>
      <c r="PKG189" s="373"/>
      <c r="PKH189" s="373"/>
      <c r="PKI189" s="373"/>
      <c r="PKJ189" s="374"/>
      <c r="PKK189" s="374"/>
      <c r="PKL189" s="374"/>
      <c r="PKM189" s="373"/>
      <c r="PKN189" s="374"/>
      <c r="PKO189" s="374"/>
      <c r="PKP189" s="374"/>
      <c r="PKQ189" s="374"/>
      <c r="PKR189" s="373"/>
      <c r="PKS189" s="371"/>
      <c r="PKT189" s="371"/>
      <c r="PKU189" s="371"/>
      <c r="PKV189" s="372"/>
      <c r="PKW189" s="373"/>
      <c r="PKX189" s="373"/>
      <c r="PKY189" s="373"/>
      <c r="PKZ189" s="374"/>
      <c r="PLA189" s="374"/>
      <c r="PLB189" s="374"/>
      <c r="PLC189" s="373"/>
      <c r="PLD189" s="374"/>
      <c r="PLE189" s="374"/>
      <c r="PLF189" s="374"/>
      <c r="PLG189" s="374"/>
      <c r="PLH189" s="373"/>
      <c r="PLI189" s="371"/>
      <c r="PLJ189" s="371"/>
      <c r="PLK189" s="371"/>
      <c r="PLL189" s="372"/>
      <c r="PLM189" s="373"/>
      <c r="PLN189" s="373"/>
      <c r="PLO189" s="373"/>
      <c r="PLP189" s="374"/>
      <c r="PLQ189" s="374"/>
      <c r="PLR189" s="374"/>
      <c r="PLS189" s="373"/>
      <c r="PLT189" s="374"/>
      <c r="PLU189" s="374"/>
      <c r="PLV189" s="374"/>
      <c r="PLW189" s="374"/>
      <c r="PLX189" s="373"/>
      <c r="PLY189" s="371"/>
      <c r="PLZ189" s="371"/>
      <c r="PMA189" s="371"/>
      <c r="PMB189" s="372"/>
      <c r="PMC189" s="373"/>
      <c r="PMD189" s="373"/>
      <c r="PME189" s="373"/>
      <c r="PMF189" s="374"/>
      <c r="PMG189" s="374"/>
      <c r="PMH189" s="374"/>
      <c r="PMI189" s="373"/>
      <c r="PMJ189" s="374"/>
      <c r="PMK189" s="374"/>
      <c r="PML189" s="374"/>
      <c r="PMM189" s="374"/>
      <c r="PMN189" s="373"/>
      <c r="PMO189" s="371"/>
      <c r="PMP189" s="371"/>
      <c r="PMQ189" s="371"/>
      <c r="PMR189" s="372"/>
      <c r="PMS189" s="373"/>
      <c r="PMT189" s="373"/>
      <c r="PMU189" s="373"/>
      <c r="PMV189" s="374"/>
      <c r="PMW189" s="374"/>
      <c r="PMX189" s="374"/>
      <c r="PMY189" s="373"/>
      <c r="PMZ189" s="374"/>
      <c r="PNA189" s="374"/>
      <c r="PNB189" s="374"/>
      <c r="PNC189" s="374"/>
      <c r="PND189" s="373"/>
      <c r="PNE189" s="371"/>
      <c r="PNF189" s="371"/>
      <c r="PNG189" s="371"/>
      <c r="PNH189" s="372"/>
      <c r="PNI189" s="373"/>
      <c r="PNJ189" s="373"/>
      <c r="PNK189" s="373"/>
      <c r="PNL189" s="374"/>
      <c r="PNM189" s="374"/>
      <c r="PNN189" s="374"/>
      <c r="PNO189" s="373"/>
      <c r="PNP189" s="374"/>
      <c r="PNQ189" s="374"/>
      <c r="PNR189" s="374"/>
      <c r="PNS189" s="374"/>
      <c r="PNT189" s="373"/>
      <c r="PNU189" s="371"/>
      <c r="PNV189" s="371"/>
      <c r="PNW189" s="371"/>
      <c r="PNX189" s="372"/>
      <c r="PNY189" s="373"/>
      <c r="PNZ189" s="373"/>
      <c r="POA189" s="373"/>
      <c r="POB189" s="374"/>
      <c r="POC189" s="374"/>
      <c r="POD189" s="374"/>
      <c r="POE189" s="373"/>
      <c r="POF189" s="374"/>
      <c r="POG189" s="374"/>
      <c r="POH189" s="374"/>
      <c r="POI189" s="374"/>
      <c r="POJ189" s="373"/>
      <c r="POK189" s="371"/>
      <c r="POL189" s="371"/>
      <c r="POM189" s="371"/>
      <c r="PON189" s="372"/>
      <c r="POO189" s="373"/>
      <c r="POP189" s="373"/>
      <c r="POQ189" s="373"/>
      <c r="POR189" s="374"/>
      <c r="POS189" s="374"/>
      <c r="POT189" s="374"/>
      <c r="POU189" s="373"/>
      <c r="POV189" s="374"/>
      <c r="POW189" s="374"/>
      <c r="POX189" s="374"/>
      <c r="POY189" s="374"/>
      <c r="POZ189" s="373"/>
      <c r="PPA189" s="371"/>
      <c r="PPB189" s="371"/>
      <c r="PPC189" s="371"/>
      <c r="PPD189" s="372"/>
      <c r="PPE189" s="373"/>
      <c r="PPF189" s="373"/>
      <c r="PPG189" s="373"/>
      <c r="PPH189" s="374"/>
      <c r="PPI189" s="374"/>
      <c r="PPJ189" s="374"/>
      <c r="PPK189" s="373"/>
      <c r="PPL189" s="374"/>
      <c r="PPM189" s="374"/>
      <c r="PPN189" s="374"/>
      <c r="PPO189" s="374"/>
      <c r="PPP189" s="373"/>
      <c r="PPQ189" s="371"/>
      <c r="PPR189" s="371"/>
      <c r="PPS189" s="371"/>
      <c r="PPT189" s="372"/>
      <c r="PPU189" s="373"/>
      <c r="PPV189" s="373"/>
      <c r="PPW189" s="373"/>
      <c r="PPX189" s="374"/>
      <c r="PPY189" s="374"/>
      <c r="PPZ189" s="374"/>
      <c r="PQA189" s="373"/>
      <c r="PQB189" s="374"/>
      <c r="PQC189" s="374"/>
      <c r="PQD189" s="374"/>
      <c r="PQE189" s="374"/>
      <c r="PQF189" s="373"/>
      <c r="PQG189" s="371"/>
      <c r="PQH189" s="371"/>
      <c r="PQI189" s="371"/>
      <c r="PQJ189" s="372"/>
      <c r="PQK189" s="373"/>
      <c r="PQL189" s="373"/>
      <c r="PQM189" s="373"/>
      <c r="PQN189" s="374"/>
      <c r="PQO189" s="374"/>
      <c r="PQP189" s="374"/>
      <c r="PQQ189" s="373"/>
      <c r="PQR189" s="374"/>
      <c r="PQS189" s="374"/>
      <c r="PQT189" s="374"/>
      <c r="PQU189" s="374"/>
      <c r="PQV189" s="373"/>
      <c r="PQW189" s="371"/>
      <c r="PQX189" s="371"/>
      <c r="PQY189" s="371"/>
      <c r="PQZ189" s="372"/>
      <c r="PRA189" s="373"/>
      <c r="PRB189" s="373"/>
      <c r="PRC189" s="373"/>
      <c r="PRD189" s="374"/>
      <c r="PRE189" s="374"/>
      <c r="PRF189" s="374"/>
      <c r="PRG189" s="373"/>
      <c r="PRH189" s="374"/>
      <c r="PRI189" s="374"/>
      <c r="PRJ189" s="374"/>
      <c r="PRK189" s="374"/>
      <c r="PRL189" s="373"/>
      <c r="PRM189" s="371"/>
      <c r="PRN189" s="371"/>
      <c r="PRO189" s="371"/>
      <c r="PRP189" s="372"/>
      <c r="PRQ189" s="373"/>
      <c r="PRR189" s="373"/>
      <c r="PRS189" s="373"/>
      <c r="PRT189" s="374"/>
      <c r="PRU189" s="374"/>
      <c r="PRV189" s="374"/>
      <c r="PRW189" s="373"/>
      <c r="PRX189" s="374"/>
      <c r="PRY189" s="374"/>
      <c r="PRZ189" s="374"/>
      <c r="PSA189" s="374"/>
      <c r="PSB189" s="373"/>
      <c r="PSC189" s="371"/>
      <c r="PSD189" s="371"/>
      <c r="PSE189" s="371"/>
      <c r="PSF189" s="372"/>
      <c r="PSG189" s="373"/>
      <c r="PSH189" s="373"/>
      <c r="PSI189" s="373"/>
      <c r="PSJ189" s="374"/>
      <c r="PSK189" s="374"/>
      <c r="PSL189" s="374"/>
      <c r="PSM189" s="373"/>
      <c r="PSN189" s="374"/>
      <c r="PSO189" s="374"/>
      <c r="PSP189" s="374"/>
      <c r="PSQ189" s="374"/>
      <c r="PSR189" s="373"/>
      <c r="PSS189" s="371"/>
      <c r="PST189" s="371"/>
      <c r="PSU189" s="371"/>
      <c r="PSV189" s="372"/>
      <c r="PSW189" s="373"/>
      <c r="PSX189" s="373"/>
      <c r="PSY189" s="373"/>
      <c r="PSZ189" s="374"/>
      <c r="PTA189" s="374"/>
      <c r="PTB189" s="374"/>
      <c r="PTC189" s="373"/>
      <c r="PTD189" s="374"/>
      <c r="PTE189" s="374"/>
      <c r="PTF189" s="374"/>
      <c r="PTG189" s="374"/>
      <c r="PTH189" s="373"/>
      <c r="PTI189" s="371"/>
      <c r="PTJ189" s="371"/>
      <c r="PTK189" s="371"/>
      <c r="PTL189" s="372"/>
      <c r="PTM189" s="373"/>
      <c r="PTN189" s="373"/>
      <c r="PTO189" s="373"/>
      <c r="PTP189" s="374"/>
      <c r="PTQ189" s="374"/>
      <c r="PTR189" s="374"/>
      <c r="PTS189" s="373"/>
      <c r="PTT189" s="374"/>
      <c r="PTU189" s="374"/>
      <c r="PTV189" s="374"/>
      <c r="PTW189" s="374"/>
      <c r="PTX189" s="373"/>
      <c r="PTY189" s="371"/>
      <c r="PTZ189" s="371"/>
      <c r="PUA189" s="371"/>
      <c r="PUB189" s="372"/>
      <c r="PUC189" s="373"/>
      <c r="PUD189" s="373"/>
      <c r="PUE189" s="373"/>
      <c r="PUF189" s="374"/>
      <c r="PUG189" s="374"/>
      <c r="PUH189" s="374"/>
      <c r="PUI189" s="373"/>
      <c r="PUJ189" s="374"/>
      <c r="PUK189" s="374"/>
      <c r="PUL189" s="374"/>
      <c r="PUM189" s="374"/>
      <c r="PUN189" s="373"/>
      <c r="PUO189" s="371"/>
      <c r="PUP189" s="371"/>
      <c r="PUQ189" s="371"/>
      <c r="PUR189" s="372"/>
      <c r="PUS189" s="373"/>
      <c r="PUT189" s="373"/>
      <c r="PUU189" s="373"/>
      <c r="PUV189" s="374"/>
      <c r="PUW189" s="374"/>
      <c r="PUX189" s="374"/>
      <c r="PUY189" s="373"/>
      <c r="PUZ189" s="374"/>
      <c r="PVA189" s="374"/>
      <c r="PVB189" s="374"/>
      <c r="PVC189" s="374"/>
      <c r="PVD189" s="373"/>
      <c r="PVE189" s="371"/>
      <c r="PVF189" s="371"/>
      <c r="PVG189" s="371"/>
      <c r="PVH189" s="372"/>
      <c r="PVI189" s="373"/>
      <c r="PVJ189" s="373"/>
      <c r="PVK189" s="373"/>
      <c r="PVL189" s="374"/>
      <c r="PVM189" s="374"/>
      <c r="PVN189" s="374"/>
      <c r="PVO189" s="373"/>
      <c r="PVP189" s="374"/>
      <c r="PVQ189" s="374"/>
      <c r="PVR189" s="374"/>
      <c r="PVS189" s="374"/>
      <c r="PVT189" s="373"/>
      <c r="PVU189" s="371"/>
      <c r="PVV189" s="371"/>
      <c r="PVW189" s="371"/>
      <c r="PVX189" s="372"/>
      <c r="PVY189" s="373"/>
      <c r="PVZ189" s="373"/>
      <c r="PWA189" s="373"/>
      <c r="PWB189" s="374"/>
      <c r="PWC189" s="374"/>
      <c r="PWD189" s="374"/>
      <c r="PWE189" s="373"/>
      <c r="PWF189" s="374"/>
      <c r="PWG189" s="374"/>
      <c r="PWH189" s="374"/>
      <c r="PWI189" s="374"/>
      <c r="PWJ189" s="373"/>
      <c r="PWK189" s="371"/>
      <c r="PWL189" s="371"/>
      <c r="PWM189" s="371"/>
      <c r="PWN189" s="372"/>
      <c r="PWO189" s="373"/>
      <c r="PWP189" s="373"/>
      <c r="PWQ189" s="373"/>
      <c r="PWR189" s="374"/>
      <c r="PWS189" s="374"/>
      <c r="PWT189" s="374"/>
      <c r="PWU189" s="373"/>
      <c r="PWV189" s="374"/>
      <c r="PWW189" s="374"/>
      <c r="PWX189" s="374"/>
      <c r="PWY189" s="374"/>
      <c r="PWZ189" s="373"/>
      <c r="PXA189" s="371"/>
      <c r="PXB189" s="371"/>
      <c r="PXC189" s="371"/>
      <c r="PXD189" s="372"/>
      <c r="PXE189" s="373"/>
      <c r="PXF189" s="373"/>
      <c r="PXG189" s="373"/>
      <c r="PXH189" s="374"/>
      <c r="PXI189" s="374"/>
      <c r="PXJ189" s="374"/>
      <c r="PXK189" s="373"/>
      <c r="PXL189" s="374"/>
      <c r="PXM189" s="374"/>
      <c r="PXN189" s="374"/>
      <c r="PXO189" s="374"/>
      <c r="PXP189" s="373"/>
      <c r="PXQ189" s="371"/>
      <c r="PXR189" s="371"/>
      <c r="PXS189" s="371"/>
      <c r="PXT189" s="372"/>
      <c r="PXU189" s="373"/>
      <c r="PXV189" s="373"/>
      <c r="PXW189" s="373"/>
      <c r="PXX189" s="374"/>
      <c r="PXY189" s="374"/>
      <c r="PXZ189" s="374"/>
      <c r="PYA189" s="373"/>
      <c r="PYB189" s="374"/>
      <c r="PYC189" s="374"/>
      <c r="PYD189" s="374"/>
      <c r="PYE189" s="374"/>
      <c r="PYF189" s="373"/>
      <c r="PYG189" s="371"/>
      <c r="PYH189" s="371"/>
      <c r="PYI189" s="371"/>
      <c r="PYJ189" s="372"/>
      <c r="PYK189" s="373"/>
      <c r="PYL189" s="373"/>
      <c r="PYM189" s="373"/>
      <c r="PYN189" s="374"/>
      <c r="PYO189" s="374"/>
      <c r="PYP189" s="374"/>
      <c r="PYQ189" s="373"/>
      <c r="PYR189" s="374"/>
      <c r="PYS189" s="374"/>
      <c r="PYT189" s="374"/>
      <c r="PYU189" s="374"/>
      <c r="PYV189" s="373"/>
      <c r="PYW189" s="371"/>
      <c r="PYX189" s="371"/>
      <c r="PYY189" s="371"/>
      <c r="PYZ189" s="372"/>
      <c r="PZA189" s="373"/>
      <c r="PZB189" s="373"/>
      <c r="PZC189" s="373"/>
      <c r="PZD189" s="374"/>
      <c r="PZE189" s="374"/>
      <c r="PZF189" s="374"/>
      <c r="PZG189" s="373"/>
      <c r="PZH189" s="374"/>
      <c r="PZI189" s="374"/>
      <c r="PZJ189" s="374"/>
      <c r="PZK189" s="374"/>
      <c r="PZL189" s="373"/>
      <c r="PZM189" s="371"/>
      <c r="PZN189" s="371"/>
      <c r="PZO189" s="371"/>
      <c r="PZP189" s="372"/>
      <c r="PZQ189" s="373"/>
      <c r="PZR189" s="373"/>
      <c r="PZS189" s="373"/>
      <c r="PZT189" s="374"/>
      <c r="PZU189" s="374"/>
      <c r="PZV189" s="374"/>
      <c r="PZW189" s="373"/>
      <c r="PZX189" s="374"/>
      <c r="PZY189" s="374"/>
      <c r="PZZ189" s="374"/>
      <c r="QAA189" s="374"/>
      <c r="QAB189" s="373"/>
      <c r="QAC189" s="371"/>
      <c r="QAD189" s="371"/>
      <c r="QAE189" s="371"/>
      <c r="QAF189" s="372"/>
      <c r="QAG189" s="373"/>
      <c r="QAH189" s="373"/>
      <c r="QAI189" s="373"/>
      <c r="QAJ189" s="374"/>
      <c r="QAK189" s="374"/>
      <c r="QAL189" s="374"/>
      <c r="QAM189" s="373"/>
      <c r="QAN189" s="374"/>
      <c r="QAO189" s="374"/>
      <c r="QAP189" s="374"/>
      <c r="QAQ189" s="374"/>
      <c r="QAR189" s="373"/>
      <c r="QAS189" s="371"/>
      <c r="QAT189" s="371"/>
      <c r="QAU189" s="371"/>
      <c r="QAV189" s="372"/>
      <c r="QAW189" s="373"/>
      <c r="QAX189" s="373"/>
      <c r="QAY189" s="373"/>
      <c r="QAZ189" s="374"/>
      <c r="QBA189" s="374"/>
      <c r="QBB189" s="374"/>
      <c r="QBC189" s="373"/>
      <c r="QBD189" s="374"/>
      <c r="QBE189" s="374"/>
      <c r="QBF189" s="374"/>
      <c r="QBG189" s="374"/>
      <c r="QBH189" s="373"/>
      <c r="QBI189" s="371"/>
      <c r="QBJ189" s="371"/>
      <c r="QBK189" s="371"/>
      <c r="QBL189" s="372"/>
      <c r="QBM189" s="373"/>
      <c r="QBN189" s="373"/>
      <c r="QBO189" s="373"/>
      <c r="QBP189" s="374"/>
      <c r="QBQ189" s="374"/>
      <c r="QBR189" s="374"/>
      <c r="QBS189" s="373"/>
      <c r="QBT189" s="374"/>
      <c r="QBU189" s="374"/>
      <c r="QBV189" s="374"/>
      <c r="QBW189" s="374"/>
      <c r="QBX189" s="373"/>
      <c r="QBY189" s="371"/>
      <c r="QBZ189" s="371"/>
      <c r="QCA189" s="371"/>
      <c r="QCB189" s="372"/>
      <c r="QCC189" s="373"/>
      <c r="QCD189" s="373"/>
      <c r="QCE189" s="373"/>
      <c r="QCF189" s="374"/>
      <c r="QCG189" s="374"/>
      <c r="QCH189" s="374"/>
      <c r="QCI189" s="373"/>
      <c r="QCJ189" s="374"/>
      <c r="QCK189" s="374"/>
      <c r="QCL189" s="374"/>
      <c r="QCM189" s="374"/>
      <c r="QCN189" s="373"/>
      <c r="QCO189" s="371"/>
      <c r="QCP189" s="371"/>
      <c r="QCQ189" s="371"/>
      <c r="QCR189" s="372"/>
      <c r="QCS189" s="373"/>
      <c r="QCT189" s="373"/>
      <c r="QCU189" s="373"/>
      <c r="QCV189" s="374"/>
      <c r="QCW189" s="374"/>
      <c r="QCX189" s="374"/>
      <c r="QCY189" s="373"/>
      <c r="QCZ189" s="374"/>
      <c r="QDA189" s="374"/>
      <c r="QDB189" s="374"/>
      <c r="QDC189" s="374"/>
      <c r="QDD189" s="373"/>
      <c r="QDE189" s="371"/>
      <c r="QDF189" s="371"/>
      <c r="QDG189" s="371"/>
      <c r="QDH189" s="372"/>
      <c r="QDI189" s="373"/>
      <c r="QDJ189" s="373"/>
      <c r="QDK189" s="373"/>
      <c r="QDL189" s="374"/>
      <c r="QDM189" s="374"/>
      <c r="QDN189" s="374"/>
      <c r="QDO189" s="373"/>
      <c r="QDP189" s="374"/>
      <c r="QDQ189" s="374"/>
      <c r="QDR189" s="374"/>
      <c r="QDS189" s="374"/>
      <c r="QDT189" s="373"/>
      <c r="QDU189" s="371"/>
      <c r="QDV189" s="371"/>
      <c r="QDW189" s="371"/>
      <c r="QDX189" s="372"/>
      <c r="QDY189" s="373"/>
      <c r="QDZ189" s="373"/>
      <c r="QEA189" s="373"/>
      <c r="QEB189" s="374"/>
      <c r="QEC189" s="374"/>
      <c r="QED189" s="374"/>
      <c r="QEE189" s="373"/>
      <c r="QEF189" s="374"/>
      <c r="QEG189" s="374"/>
      <c r="QEH189" s="374"/>
      <c r="QEI189" s="374"/>
      <c r="QEJ189" s="373"/>
      <c r="QEK189" s="371"/>
      <c r="QEL189" s="371"/>
      <c r="QEM189" s="371"/>
      <c r="QEN189" s="372"/>
      <c r="QEO189" s="373"/>
      <c r="QEP189" s="373"/>
      <c r="QEQ189" s="373"/>
      <c r="QER189" s="374"/>
      <c r="QES189" s="374"/>
      <c r="QET189" s="374"/>
      <c r="QEU189" s="373"/>
      <c r="QEV189" s="374"/>
      <c r="QEW189" s="374"/>
      <c r="QEX189" s="374"/>
      <c r="QEY189" s="374"/>
      <c r="QEZ189" s="373"/>
      <c r="QFA189" s="371"/>
      <c r="QFB189" s="371"/>
      <c r="QFC189" s="371"/>
      <c r="QFD189" s="372"/>
      <c r="QFE189" s="373"/>
      <c r="QFF189" s="373"/>
      <c r="QFG189" s="373"/>
      <c r="QFH189" s="374"/>
      <c r="QFI189" s="374"/>
      <c r="QFJ189" s="374"/>
      <c r="QFK189" s="373"/>
      <c r="QFL189" s="374"/>
      <c r="QFM189" s="374"/>
      <c r="QFN189" s="374"/>
      <c r="QFO189" s="374"/>
      <c r="QFP189" s="373"/>
      <c r="QFQ189" s="371"/>
      <c r="QFR189" s="371"/>
      <c r="QFS189" s="371"/>
      <c r="QFT189" s="372"/>
      <c r="QFU189" s="373"/>
      <c r="QFV189" s="373"/>
      <c r="QFW189" s="373"/>
      <c r="QFX189" s="374"/>
      <c r="QFY189" s="374"/>
      <c r="QFZ189" s="374"/>
      <c r="QGA189" s="373"/>
      <c r="QGB189" s="374"/>
      <c r="QGC189" s="374"/>
      <c r="QGD189" s="374"/>
      <c r="QGE189" s="374"/>
      <c r="QGF189" s="373"/>
      <c r="QGG189" s="371"/>
      <c r="QGH189" s="371"/>
      <c r="QGI189" s="371"/>
      <c r="QGJ189" s="372"/>
      <c r="QGK189" s="373"/>
      <c r="QGL189" s="373"/>
      <c r="QGM189" s="373"/>
      <c r="QGN189" s="374"/>
      <c r="QGO189" s="374"/>
      <c r="QGP189" s="374"/>
      <c r="QGQ189" s="373"/>
      <c r="QGR189" s="374"/>
      <c r="QGS189" s="374"/>
      <c r="QGT189" s="374"/>
      <c r="QGU189" s="374"/>
      <c r="QGV189" s="373"/>
      <c r="QGW189" s="371"/>
      <c r="QGX189" s="371"/>
      <c r="QGY189" s="371"/>
      <c r="QGZ189" s="372"/>
      <c r="QHA189" s="373"/>
      <c r="QHB189" s="373"/>
      <c r="QHC189" s="373"/>
      <c r="QHD189" s="374"/>
      <c r="QHE189" s="374"/>
      <c r="QHF189" s="374"/>
      <c r="QHG189" s="373"/>
      <c r="QHH189" s="374"/>
      <c r="QHI189" s="374"/>
      <c r="QHJ189" s="374"/>
      <c r="QHK189" s="374"/>
      <c r="QHL189" s="373"/>
      <c r="QHM189" s="371"/>
      <c r="QHN189" s="371"/>
      <c r="QHO189" s="371"/>
      <c r="QHP189" s="372"/>
      <c r="QHQ189" s="373"/>
      <c r="QHR189" s="373"/>
      <c r="QHS189" s="373"/>
      <c r="QHT189" s="374"/>
      <c r="QHU189" s="374"/>
      <c r="QHV189" s="374"/>
      <c r="QHW189" s="373"/>
      <c r="QHX189" s="374"/>
      <c r="QHY189" s="374"/>
      <c r="QHZ189" s="374"/>
      <c r="QIA189" s="374"/>
      <c r="QIB189" s="373"/>
      <c r="QIC189" s="371"/>
      <c r="QID189" s="371"/>
      <c r="QIE189" s="371"/>
      <c r="QIF189" s="372"/>
      <c r="QIG189" s="373"/>
      <c r="QIH189" s="373"/>
      <c r="QII189" s="373"/>
      <c r="QIJ189" s="374"/>
      <c r="QIK189" s="374"/>
      <c r="QIL189" s="374"/>
      <c r="QIM189" s="373"/>
      <c r="QIN189" s="374"/>
      <c r="QIO189" s="374"/>
      <c r="QIP189" s="374"/>
      <c r="QIQ189" s="374"/>
      <c r="QIR189" s="373"/>
      <c r="QIS189" s="371"/>
      <c r="QIT189" s="371"/>
      <c r="QIU189" s="371"/>
      <c r="QIV189" s="372"/>
      <c r="QIW189" s="373"/>
      <c r="QIX189" s="373"/>
      <c r="QIY189" s="373"/>
      <c r="QIZ189" s="374"/>
      <c r="QJA189" s="374"/>
      <c r="QJB189" s="374"/>
      <c r="QJC189" s="373"/>
      <c r="QJD189" s="374"/>
      <c r="QJE189" s="374"/>
      <c r="QJF189" s="374"/>
      <c r="QJG189" s="374"/>
      <c r="QJH189" s="373"/>
      <c r="QJI189" s="371"/>
      <c r="QJJ189" s="371"/>
      <c r="QJK189" s="371"/>
      <c r="QJL189" s="372"/>
      <c r="QJM189" s="373"/>
      <c r="QJN189" s="373"/>
      <c r="QJO189" s="373"/>
      <c r="QJP189" s="374"/>
      <c r="QJQ189" s="374"/>
      <c r="QJR189" s="374"/>
      <c r="QJS189" s="373"/>
      <c r="QJT189" s="374"/>
      <c r="QJU189" s="374"/>
      <c r="QJV189" s="374"/>
      <c r="QJW189" s="374"/>
      <c r="QJX189" s="373"/>
      <c r="QJY189" s="371"/>
      <c r="QJZ189" s="371"/>
      <c r="QKA189" s="371"/>
      <c r="QKB189" s="372"/>
      <c r="QKC189" s="373"/>
      <c r="QKD189" s="373"/>
      <c r="QKE189" s="373"/>
      <c r="QKF189" s="374"/>
      <c r="QKG189" s="374"/>
      <c r="QKH189" s="374"/>
      <c r="QKI189" s="373"/>
      <c r="QKJ189" s="374"/>
      <c r="QKK189" s="374"/>
      <c r="QKL189" s="374"/>
      <c r="QKM189" s="374"/>
      <c r="QKN189" s="373"/>
      <c r="QKO189" s="371"/>
      <c r="QKP189" s="371"/>
      <c r="QKQ189" s="371"/>
      <c r="QKR189" s="372"/>
      <c r="QKS189" s="373"/>
      <c r="QKT189" s="373"/>
      <c r="QKU189" s="373"/>
      <c r="QKV189" s="374"/>
      <c r="QKW189" s="374"/>
      <c r="QKX189" s="374"/>
      <c r="QKY189" s="373"/>
      <c r="QKZ189" s="374"/>
      <c r="QLA189" s="374"/>
      <c r="QLB189" s="374"/>
      <c r="QLC189" s="374"/>
      <c r="QLD189" s="373"/>
      <c r="QLE189" s="371"/>
      <c r="QLF189" s="371"/>
      <c r="QLG189" s="371"/>
      <c r="QLH189" s="372"/>
      <c r="QLI189" s="373"/>
      <c r="QLJ189" s="373"/>
      <c r="QLK189" s="373"/>
      <c r="QLL189" s="374"/>
      <c r="QLM189" s="374"/>
      <c r="QLN189" s="374"/>
      <c r="QLO189" s="373"/>
      <c r="QLP189" s="374"/>
      <c r="QLQ189" s="374"/>
      <c r="QLR189" s="374"/>
      <c r="QLS189" s="374"/>
      <c r="QLT189" s="373"/>
      <c r="QLU189" s="371"/>
      <c r="QLV189" s="371"/>
      <c r="QLW189" s="371"/>
      <c r="QLX189" s="372"/>
      <c r="QLY189" s="373"/>
      <c r="QLZ189" s="373"/>
      <c r="QMA189" s="373"/>
      <c r="QMB189" s="374"/>
      <c r="QMC189" s="374"/>
      <c r="QMD189" s="374"/>
      <c r="QME189" s="373"/>
      <c r="QMF189" s="374"/>
      <c r="QMG189" s="374"/>
      <c r="QMH189" s="374"/>
      <c r="QMI189" s="374"/>
      <c r="QMJ189" s="373"/>
      <c r="QMK189" s="371"/>
      <c r="QML189" s="371"/>
      <c r="QMM189" s="371"/>
      <c r="QMN189" s="372"/>
      <c r="QMO189" s="373"/>
      <c r="QMP189" s="373"/>
      <c r="QMQ189" s="373"/>
      <c r="QMR189" s="374"/>
      <c r="QMS189" s="374"/>
      <c r="QMT189" s="374"/>
      <c r="QMU189" s="373"/>
      <c r="QMV189" s="374"/>
      <c r="QMW189" s="374"/>
      <c r="QMX189" s="374"/>
      <c r="QMY189" s="374"/>
      <c r="QMZ189" s="373"/>
      <c r="QNA189" s="371"/>
      <c r="QNB189" s="371"/>
      <c r="QNC189" s="371"/>
      <c r="QND189" s="372"/>
      <c r="QNE189" s="373"/>
      <c r="QNF189" s="373"/>
      <c r="QNG189" s="373"/>
      <c r="QNH189" s="374"/>
      <c r="QNI189" s="374"/>
      <c r="QNJ189" s="374"/>
      <c r="QNK189" s="373"/>
      <c r="QNL189" s="374"/>
      <c r="QNM189" s="374"/>
      <c r="QNN189" s="374"/>
      <c r="QNO189" s="374"/>
      <c r="QNP189" s="373"/>
      <c r="QNQ189" s="371"/>
      <c r="QNR189" s="371"/>
      <c r="QNS189" s="371"/>
      <c r="QNT189" s="372"/>
      <c r="QNU189" s="373"/>
      <c r="QNV189" s="373"/>
      <c r="QNW189" s="373"/>
      <c r="QNX189" s="374"/>
      <c r="QNY189" s="374"/>
      <c r="QNZ189" s="374"/>
      <c r="QOA189" s="373"/>
      <c r="QOB189" s="374"/>
      <c r="QOC189" s="374"/>
      <c r="QOD189" s="374"/>
      <c r="QOE189" s="374"/>
      <c r="QOF189" s="373"/>
      <c r="QOG189" s="371"/>
      <c r="QOH189" s="371"/>
      <c r="QOI189" s="371"/>
      <c r="QOJ189" s="372"/>
      <c r="QOK189" s="373"/>
      <c r="QOL189" s="373"/>
      <c r="QOM189" s="373"/>
      <c r="QON189" s="374"/>
      <c r="QOO189" s="374"/>
      <c r="QOP189" s="374"/>
      <c r="QOQ189" s="373"/>
      <c r="QOR189" s="374"/>
      <c r="QOS189" s="374"/>
      <c r="QOT189" s="374"/>
      <c r="QOU189" s="374"/>
      <c r="QOV189" s="373"/>
      <c r="QOW189" s="371"/>
      <c r="QOX189" s="371"/>
      <c r="QOY189" s="371"/>
      <c r="QOZ189" s="372"/>
      <c r="QPA189" s="373"/>
      <c r="QPB189" s="373"/>
      <c r="QPC189" s="373"/>
      <c r="QPD189" s="374"/>
      <c r="QPE189" s="374"/>
      <c r="QPF189" s="374"/>
      <c r="QPG189" s="373"/>
      <c r="QPH189" s="374"/>
      <c r="QPI189" s="374"/>
      <c r="QPJ189" s="374"/>
      <c r="QPK189" s="374"/>
      <c r="QPL189" s="373"/>
      <c r="QPM189" s="371"/>
      <c r="QPN189" s="371"/>
      <c r="QPO189" s="371"/>
      <c r="QPP189" s="372"/>
      <c r="QPQ189" s="373"/>
      <c r="QPR189" s="373"/>
      <c r="QPS189" s="373"/>
      <c r="QPT189" s="374"/>
      <c r="QPU189" s="374"/>
      <c r="QPV189" s="374"/>
      <c r="QPW189" s="373"/>
      <c r="QPX189" s="374"/>
      <c r="QPY189" s="374"/>
      <c r="QPZ189" s="374"/>
      <c r="QQA189" s="374"/>
      <c r="QQB189" s="373"/>
      <c r="QQC189" s="371"/>
      <c r="QQD189" s="371"/>
      <c r="QQE189" s="371"/>
      <c r="QQF189" s="372"/>
      <c r="QQG189" s="373"/>
      <c r="QQH189" s="373"/>
      <c r="QQI189" s="373"/>
      <c r="QQJ189" s="374"/>
      <c r="QQK189" s="374"/>
      <c r="QQL189" s="374"/>
      <c r="QQM189" s="373"/>
      <c r="QQN189" s="374"/>
      <c r="QQO189" s="374"/>
      <c r="QQP189" s="374"/>
      <c r="QQQ189" s="374"/>
      <c r="QQR189" s="373"/>
      <c r="QQS189" s="371"/>
      <c r="QQT189" s="371"/>
      <c r="QQU189" s="371"/>
      <c r="QQV189" s="372"/>
      <c r="QQW189" s="373"/>
      <c r="QQX189" s="373"/>
      <c r="QQY189" s="373"/>
      <c r="QQZ189" s="374"/>
      <c r="QRA189" s="374"/>
      <c r="QRB189" s="374"/>
      <c r="QRC189" s="373"/>
      <c r="QRD189" s="374"/>
      <c r="QRE189" s="374"/>
      <c r="QRF189" s="374"/>
      <c r="QRG189" s="374"/>
      <c r="QRH189" s="373"/>
      <c r="QRI189" s="371"/>
      <c r="QRJ189" s="371"/>
      <c r="QRK189" s="371"/>
      <c r="QRL189" s="372"/>
      <c r="QRM189" s="373"/>
      <c r="QRN189" s="373"/>
      <c r="QRO189" s="373"/>
      <c r="QRP189" s="374"/>
      <c r="QRQ189" s="374"/>
      <c r="QRR189" s="374"/>
      <c r="QRS189" s="373"/>
      <c r="QRT189" s="374"/>
      <c r="QRU189" s="374"/>
      <c r="QRV189" s="374"/>
      <c r="QRW189" s="374"/>
      <c r="QRX189" s="373"/>
      <c r="QRY189" s="371"/>
      <c r="QRZ189" s="371"/>
      <c r="QSA189" s="371"/>
      <c r="QSB189" s="372"/>
      <c r="QSC189" s="373"/>
      <c r="QSD189" s="373"/>
      <c r="QSE189" s="373"/>
      <c r="QSF189" s="374"/>
      <c r="QSG189" s="374"/>
      <c r="QSH189" s="374"/>
      <c r="QSI189" s="373"/>
      <c r="QSJ189" s="374"/>
      <c r="QSK189" s="374"/>
      <c r="QSL189" s="374"/>
      <c r="QSM189" s="374"/>
      <c r="QSN189" s="373"/>
      <c r="QSO189" s="371"/>
      <c r="QSP189" s="371"/>
      <c r="QSQ189" s="371"/>
      <c r="QSR189" s="372"/>
      <c r="QSS189" s="373"/>
      <c r="QST189" s="373"/>
      <c r="QSU189" s="373"/>
      <c r="QSV189" s="374"/>
      <c r="QSW189" s="374"/>
      <c r="QSX189" s="374"/>
      <c r="QSY189" s="373"/>
      <c r="QSZ189" s="374"/>
      <c r="QTA189" s="374"/>
      <c r="QTB189" s="374"/>
      <c r="QTC189" s="374"/>
      <c r="QTD189" s="373"/>
      <c r="QTE189" s="371"/>
      <c r="QTF189" s="371"/>
      <c r="QTG189" s="371"/>
      <c r="QTH189" s="372"/>
      <c r="QTI189" s="373"/>
      <c r="QTJ189" s="373"/>
      <c r="QTK189" s="373"/>
      <c r="QTL189" s="374"/>
      <c r="QTM189" s="374"/>
      <c r="QTN189" s="374"/>
      <c r="QTO189" s="373"/>
      <c r="QTP189" s="374"/>
      <c r="QTQ189" s="374"/>
      <c r="QTR189" s="374"/>
      <c r="QTS189" s="374"/>
      <c r="QTT189" s="373"/>
      <c r="QTU189" s="371"/>
      <c r="QTV189" s="371"/>
      <c r="QTW189" s="371"/>
      <c r="QTX189" s="372"/>
      <c r="QTY189" s="373"/>
      <c r="QTZ189" s="373"/>
      <c r="QUA189" s="373"/>
      <c r="QUB189" s="374"/>
      <c r="QUC189" s="374"/>
      <c r="QUD189" s="374"/>
      <c r="QUE189" s="373"/>
      <c r="QUF189" s="374"/>
      <c r="QUG189" s="374"/>
      <c r="QUH189" s="374"/>
      <c r="QUI189" s="374"/>
      <c r="QUJ189" s="373"/>
      <c r="QUK189" s="371"/>
      <c r="QUL189" s="371"/>
      <c r="QUM189" s="371"/>
      <c r="QUN189" s="372"/>
      <c r="QUO189" s="373"/>
      <c r="QUP189" s="373"/>
      <c r="QUQ189" s="373"/>
      <c r="QUR189" s="374"/>
      <c r="QUS189" s="374"/>
      <c r="QUT189" s="374"/>
      <c r="QUU189" s="373"/>
      <c r="QUV189" s="374"/>
      <c r="QUW189" s="374"/>
      <c r="QUX189" s="374"/>
      <c r="QUY189" s="374"/>
      <c r="QUZ189" s="373"/>
      <c r="QVA189" s="371"/>
      <c r="QVB189" s="371"/>
      <c r="QVC189" s="371"/>
      <c r="QVD189" s="372"/>
      <c r="QVE189" s="373"/>
      <c r="QVF189" s="373"/>
      <c r="QVG189" s="373"/>
      <c r="QVH189" s="374"/>
      <c r="QVI189" s="374"/>
      <c r="QVJ189" s="374"/>
      <c r="QVK189" s="373"/>
      <c r="QVL189" s="374"/>
      <c r="QVM189" s="374"/>
      <c r="QVN189" s="374"/>
      <c r="QVO189" s="374"/>
      <c r="QVP189" s="373"/>
      <c r="QVQ189" s="371"/>
      <c r="QVR189" s="371"/>
      <c r="QVS189" s="371"/>
      <c r="QVT189" s="372"/>
      <c r="QVU189" s="373"/>
      <c r="QVV189" s="373"/>
      <c r="QVW189" s="373"/>
      <c r="QVX189" s="374"/>
      <c r="QVY189" s="374"/>
      <c r="QVZ189" s="374"/>
      <c r="QWA189" s="373"/>
      <c r="QWB189" s="374"/>
      <c r="QWC189" s="374"/>
      <c r="QWD189" s="374"/>
      <c r="QWE189" s="374"/>
      <c r="QWF189" s="373"/>
      <c r="QWG189" s="371"/>
      <c r="QWH189" s="371"/>
      <c r="QWI189" s="371"/>
      <c r="QWJ189" s="372"/>
      <c r="QWK189" s="373"/>
      <c r="QWL189" s="373"/>
      <c r="QWM189" s="373"/>
      <c r="QWN189" s="374"/>
      <c r="QWO189" s="374"/>
      <c r="QWP189" s="374"/>
      <c r="QWQ189" s="373"/>
      <c r="QWR189" s="374"/>
      <c r="QWS189" s="374"/>
      <c r="QWT189" s="374"/>
      <c r="QWU189" s="374"/>
      <c r="QWV189" s="373"/>
      <c r="QWW189" s="371"/>
      <c r="QWX189" s="371"/>
      <c r="QWY189" s="371"/>
      <c r="QWZ189" s="372"/>
      <c r="QXA189" s="373"/>
      <c r="QXB189" s="373"/>
      <c r="QXC189" s="373"/>
      <c r="QXD189" s="374"/>
      <c r="QXE189" s="374"/>
      <c r="QXF189" s="374"/>
      <c r="QXG189" s="373"/>
      <c r="QXH189" s="374"/>
      <c r="QXI189" s="374"/>
      <c r="QXJ189" s="374"/>
      <c r="QXK189" s="374"/>
      <c r="QXL189" s="373"/>
      <c r="QXM189" s="371"/>
      <c r="QXN189" s="371"/>
      <c r="QXO189" s="371"/>
      <c r="QXP189" s="372"/>
      <c r="QXQ189" s="373"/>
      <c r="QXR189" s="373"/>
      <c r="QXS189" s="373"/>
      <c r="QXT189" s="374"/>
      <c r="QXU189" s="374"/>
      <c r="QXV189" s="374"/>
      <c r="QXW189" s="373"/>
      <c r="QXX189" s="374"/>
      <c r="QXY189" s="374"/>
      <c r="QXZ189" s="374"/>
      <c r="QYA189" s="374"/>
      <c r="QYB189" s="373"/>
      <c r="QYC189" s="371"/>
      <c r="QYD189" s="371"/>
      <c r="QYE189" s="371"/>
      <c r="QYF189" s="372"/>
      <c r="QYG189" s="373"/>
      <c r="QYH189" s="373"/>
      <c r="QYI189" s="373"/>
      <c r="QYJ189" s="374"/>
      <c r="QYK189" s="374"/>
      <c r="QYL189" s="374"/>
      <c r="QYM189" s="373"/>
      <c r="QYN189" s="374"/>
      <c r="QYO189" s="374"/>
      <c r="QYP189" s="374"/>
      <c r="QYQ189" s="374"/>
      <c r="QYR189" s="373"/>
      <c r="QYS189" s="371"/>
      <c r="QYT189" s="371"/>
      <c r="QYU189" s="371"/>
      <c r="QYV189" s="372"/>
      <c r="QYW189" s="373"/>
      <c r="QYX189" s="373"/>
      <c r="QYY189" s="373"/>
      <c r="QYZ189" s="374"/>
      <c r="QZA189" s="374"/>
      <c r="QZB189" s="374"/>
      <c r="QZC189" s="373"/>
      <c r="QZD189" s="374"/>
      <c r="QZE189" s="374"/>
      <c r="QZF189" s="374"/>
      <c r="QZG189" s="374"/>
      <c r="QZH189" s="373"/>
      <c r="QZI189" s="371"/>
      <c r="QZJ189" s="371"/>
      <c r="QZK189" s="371"/>
      <c r="QZL189" s="372"/>
      <c r="QZM189" s="373"/>
      <c r="QZN189" s="373"/>
      <c r="QZO189" s="373"/>
      <c r="QZP189" s="374"/>
      <c r="QZQ189" s="374"/>
      <c r="QZR189" s="374"/>
      <c r="QZS189" s="373"/>
      <c r="QZT189" s="374"/>
      <c r="QZU189" s="374"/>
      <c r="QZV189" s="374"/>
      <c r="QZW189" s="374"/>
      <c r="QZX189" s="373"/>
      <c r="QZY189" s="371"/>
      <c r="QZZ189" s="371"/>
      <c r="RAA189" s="371"/>
      <c r="RAB189" s="372"/>
      <c r="RAC189" s="373"/>
      <c r="RAD189" s="373"/>
      <c r="RAE189" s="373"/>
      <c r="RAF189" s="374"/>
      <c r="RAG189" s="374"/>
      <c r="RAH189" s="374"/>
      <c r="RAI189" s="373"/>
      <c r="RAJ189" s="374"/>
      <c r="RAK189" s="374"/>
      <c r="RAL189" s="374"/>
      <c r="RAM189" s="374"/>
      <c r="RAN189" s="373"/>
      <c r="RAO189" s="371"/>
      <c r="RAP189" s="371"/>
      <c r="RAQ189" s="371"/>
      <c r="RAR189" s="372"/>
      <c r="RAS189" s="373"/>
      <c r="RAT189" s="373"/>
      <c r="RAU189" s="373"/>
      <c r="RAV189" s="374"/>
      <c r="RAW189" s="374"/>
      <c r="RAX189" s="374"/>
      <c r="RAY189" s="373"/>
      <c r="RAZ189" s="374"/>
      <c r="RBA189" s="374"/>
      <c r="RBB189" s="374"/>
      <c r="RBC189" s="374"/>
      <c r="RBD189" s="373"/>
      <c r="RBE189" s="371"/>
      <c r="RBF189" s="371"/>
      <c r="RBG189" s="371"/>
      <c r="RBH189" s="372"/>
      <c r="RBI189" s="373"/>
      <c r="RBJ189" s="373"/>
      <c r="RBK189" s="373"/>
      <c r="RBL189" s="374"/>
      <c r="RBM189" s="374"/>
      <c r="RBN189" s="374"/>
      <c r="RBO189" s="373"/>
      <c r="RBP189" s="374"/>
      <c r="RBQ189" s="374"/>
      <c r="RBR189" s="374"/>
      <c r="RBS189" s="374"/>
      <c r="RBT189" s="373"/>
      <c r="RBU189" s="371"/>
      <c r="RBV189" s="371"/>
      <c r="RBW189" s="371"/>
      <c r="RBX189" s="372"/>
      <c r="RBY189" s="373"/>
      <c r="RBZ189" s="373"/>
      <c r="RCA189" s="373"/>
      <c r="RCB189" s="374"/>
      <c r="RCC189" s="374"/>
      <c r="RCD189" s="374"/>
      <c r="RCE189" s="373"/>
      <c r="RCF189" s="374"/>
      <c r="RCG189" s="374"/>
      <c r="RCH189" s="374"/>
      <c r="RCI189" s="374"/>
      <c r="RCJ189" s="373"/>
      <c r="RCK189" s="371"/>
      <c r="RCL189" s="371"/>
      <c r="RCM189" s="371"/>
      <c r="RCN189" s="372"/>
      <c r="RCO189" s="373"/>
      <c r="RCP189" s="373"/>
      <c r="RCQ189" s="373"/>
      <c r="RCR189" s="374"/>
      <c r="RCS189" s="374"/>
      <c r="RCT189" s="374"/>
      <c r="RCU189" s="373"/>
      <c r="RCV189" s="374"/>
      <c r="RCW189" s="374"/>
      <c r="RCX189" s="374"/>
      <c r="RCY189" s="374"/>
      <c r="RCZ189" s="373"/>
      <c r="RDA189" s="371"/>
      <c r="RDB189" s="371"/>
      <c r="RDC189" s="371"/>
      <c r="RDD189" s="372"/>
      <c r="RDE189" s="373"/>
      <c r="RDF189" s="373"/>
      <c r="RDG189" s="373"/>
      <c r="RDH189" s="374"/>
      <c r="RDI189" s="374"/>
      <c r="RDJ189" s="374"/>
      <c r="RDK189" s="373"/>
      <c r="RDL189" s="374"/>
      <c r="RDM189" s="374"/>
      <c r="RDN189" s="374"/>
      <c r="RDO189" s="374"/>
      <c r="RDP189" s="373"/>
      <c r="RDQ189" s="371"/>
      <c r="RDR189" s="371"/>
      <c r="RDS189" s="371"/>
      <c r="RDT189" s="372"/>
      <c r="RDU189" s="373"/>
      <c r="RDV189" s="373"/>
      <c r="RDW189" s="373"/>
      <c r="RDX189" s="374"/>
      <c r="RDY189" s="374"/>
      <c r="RDZ189" s="374"/>
      <c r="REA189" s="373"/>
      <c r="REB189" s="374"/>
      <c r="REC189" s="374"/>
      <c r="RED189" s="374"/>
      <c r="REE189" s="374"/>
      <c r="REF189" s="373"/>
      <c r="REG189" s="371"/>
      <c r="REH189" s="371"/>
      <c r="REI189" s="371"/>
      <c r="REJ189" s="372"/>
      <c r="REK189" s="373"/>
      <c r="REL189" s="373"/>
      <c r="REM189" s="373"/>
      <c r="REN189" s="374"/>
      <c r="REO189" s="374"/>
      <c r="REP189" s="374"/>
      <c r="REQ189" s="373"/>
      <c r="RER189" s="374"/>
      <c r="RES189" s="374"/>
      <c r="RET189" s="374"/>
      <c r="REU189" s="374"/>
      <c r="REV189" s="373"/>
      <c r="REW189" s="371"/>
      <c r="REX189" s="371"/>
      <c r="REY189" s="371"/>
      <c r="REZ189" s="372"/>
      <c r="RFA189" s="373"/>
      <c r="RFB189" s="373"/>
      <c r="RFC189" s="373"/>
      <c r="RFD189" s="374"/>
      <c r="RFE189" s="374"/>
      <c r="RFF189" s="374"/>
      <c r="RFG189" s="373"/>
      <c r="RFH189" s="374"/>
      <c r="RFI189" s="374"/>
      <c r="RFJ189" s="374"/>
      <c r="RFK189" s="374"/>
      <c r="RFL189" s="373"/>
      <c r="RFM189" s="371"/>
      <c r="RFN189" s="371"/>
      <c r="RFO189" s="371"/>
      <c r="RFP189" s="372"/>
      <c r="RFQ189" s="373"/>
      <c r="RFR189" s="373"/>
      <c r="RFS189" s="373"/>
      <c r="RFT189" s="374"/>
      <c r="RFU189" s="374"/>
      <c r="RFV189" s="374"/>
      <c r="RFW189" s="373"/>
      <c r="RFX189" s="374"/>
      <c r="RFY189" s="374"/>
      <c r="RFZ189" s="374"/>
      <c r="RGA189" s="374"/>
      <c r="RGB189" s="373"/>
      <c r="RGC189" s="371"/>
      <c r="RGD189" s="371"/>
      <c r="RGE189" s="371"/>
      <c r="RGF189" s="372"/>
      <c r="RGG189" s="373"/>
      <c r="RGH189" s="373"/>
      <c r="RGI189" s="373"/>
      <c r="RGJ189" s="374"/>
      <c r="RGK189" s="374"/>
      <c r="RGL189" s="374"/>
      <c r="RGM189" s="373"/>
      <c r="RGN189" s="374"/>
      <c r="RGO189" s="374"/>
      <c r="RGP189" s="374"/>
      <c r="RGQ189" s="374"/>
      <c r="RGR189" s="373"/>
      <c r="RGS189" s="371"/>
      <c r="RGT189" s="371"/>
      <c r="RGU189" s="371"/>
      <c r="RGV189" s="372"/>
      <c r="RGW189" s="373"/>
      <c r="RGX189" s="373"/>
      <c r="RGY189" s="373"/>
      <c r="RGZ189" s="374"/>
      <c r="RHA189" s="374"/>
      <c r="RHB189" s="374"/>
      <c r="RHC189" s="373"/>
      <c r="RHD189" s="374"/>
      <c r="RHE189" s="374"/>
      <c r="RHF189" s="374"/>
      <c r="RHG189" s="374"/>
      <c r="RHH189" s="373"/>
      <c r="RHI189" s="371"/>
      <c r="RHJ189" s="371"/>
      <c r="RHK189" s="371"/>
      <c r="RHL189" s="372"/>
      <c r="RHM189" s="373"/>
      <c r="RHN189" s="373"/>
      <c r="RHO189" s="373"/>
      <c r="RHP189" s="374"/>
      <c r="RHQ189" s="374"/>
      <c r="RHR189" s="374"/>
      <c r="RHS189" s="373"/>
      <c r="RHT189" s="374"/>
      <c r="RHU189" s="374"/>
      <c r="RHV189" s="374"/>
      <c r="RHW189" s="374"/>
      <c r="RHX189" s="373"/>
      <c r="RHY189" s="371"/>
      <c r="RHZ189" s="371"/>
      <c r="RIA189" s="371"/>
      <c r="RIB189" s="372"/>
      <c r="RIC189" s="373"/>
      <c r="RID189" s="373"/>
      <c r="RIE189" s="373"/>
      <c r="RIF189" s="374"/>
      <c r="RIG189" s="374"/>
      <c r="RIH189" s="374"/>
      <c r="RII189" s="373"/>
      <c r="RIJ189" s="374"/>
      <c r="RIK189" s="374"/>
      <c r="RIL189" s="374"/>
      <c r="RIM189" s="374"/>
      <c r="RIN189" s="373"/>
      <c r="RIO189" s="371"/>
      <c r="RIP189" s="371"/>
      <c r="RIQ189" s="371"/>
      <c r="RIR189" s="372"/>
      <c r="RIS189" s="373"/>
      <c r="RIT189" s="373"/>
      <c r="RIU189" s="373"/>
      <c r="RIV189" s="374"/>
      <c r="RIW189" s="374"/>
      <c r="RIX189" s="374"/>
      <c r="RIY189" s="373"/>
      <c r="RIZ189" s="374"/>
      <c r="RJA189" s="374"/>
      <c r="RJB189" s="374"/>
      <c r="RJC189" s="374"/>
      <c r="RJD189" s="373"/>
      <c r="RJE189" s="371"/>
      <c r="RJF189" s="371"/>
      <c r="RJG189" s="371"/>
      <c r="RJH189" s="372"/>
      <c r="RJI189" s="373"/>
      <c r="RJJ189" s="373"/>
      <c r="RJK189" s="373"/>
      <c r="RJL189" s="374"/>
      <c r="RJM189" s="374"/>
      <c r="RJN189" s="374"/>
      <c r="RJO189" s="373"/>
      <c r="RJP189" s="374"/>
      <c r="RJQ189" s="374"/>
      <c r="RJR189" s="374"/>
      <c r="RJS189" s="374"/>
      <c r="RJT189" s="373"/>
      <c r="RJU189" s="371"/>
      <c r="RJV189" s="371"/>
      <c r="RJW189" s="371"/>
      <c r="RJX189" s="372"/>
      <c r="RJY189" s="373"/>
      <c r="RJZ189" s="373"/>
      <c r="RKA189" s="373"/>
      <c r="RKB189" s="374"/>
      <c r="RKC189" s="374"/>
      <c r="RKD189" s="374"/>
      <c r="RKE189" s="373"/>
      <c r="RKF189" s="374"/>
      <c r="RKG189" s="374"/>
      <c r="RKH189" s="374"/>
      <c r="RKI189" s="374"/>
      <c r="RKJ189" s="373"/>
      <c r="RKK189" s="371"/>
      <c r="RKL189" s="371"/>
      <c r="RKM189" s="371"/>
      <c r="RKN189" s="372"/>
      <c r="RKO189" s="373"/>
      <c r="RKP189" s="373"/>
      <c r="RKQ189" s="373"/>
      <c r="RKR189" s="374"/>
      <c r="RKS189" s="374"/>
      <c r="RKT189" s="374"/>
      <c r="RKU189" s="373"/>
      <c r="RKV189" s="374"/>
      <c r="RKW189" s="374"/>
      <c r="RKX189" s="374"/>
      <c r="RKY189" s="374"/>
      <c r="RKZ189" s="373"/>
      <c r="RLA189" s="371"/>
      <c r="RLB189" s="371"/>
      <c r="RLC189" s="371"/>
      <c r="RLD189" s="372"/>
      <c r="RLE189" s="373"/>
      <c r="RLF189" s="373"/>
      <c r="RLG189" s="373"/>
      <c r="RLH189" s="374"/>
      <c r="RLI189" s="374"/>
      <c r="RLJ189" s="374"/>
      <c r="RLK189" s="373"/>
      <c r="RLL189" s="374"/>
      <c r="RLM189" s="374"/>
      <c r="RLN189" s="374"/>
      <c r="RLO189" s="374"/>
      <c r="RLP189" s="373"/>
      <c r="RLQ189" s="371"/>
      <c r="RLR189" s="371"/>
      <c r="RLS189" s="371"/>
      <c r="RLT189" s="372"/>
      <c r="RLU189" s="373"/>
      <c r="RLV189" s="373"/>
      <c r="RLW189" s="373"/>
      <c r="RLX189" s="374"/>
      <c r="RLY189" s="374"/>
      <c r="RLZ189" s="374"/>
      <c r="RMA189" s="373"/>
      <c r="RMB189" s="374"/>
      <c r="RMC189" s="374"/>
      <c r="RMD189" s="374"/>
      <c r="RME189" s="374"/>
      <c r="RMF189" s="373"/>
      <c r="RMG189" s="371"/>
      <c r="RMH189" s="371"/>
      <c r="RMI189" s="371"/>
      <c r="RMJ189" s="372"/>
      <c r="RMK189" s="373"/>
      <c r="RML189" s="373"/>
      <c r="RMM189" s="373"/>
      <c r="RMN189" s="374"/>
      <c r="RMO189" s="374"/>
      <c r="RMP189" s="374"/>
      <c r="RMQ189" s="373"/>
      <c r="RMR189" s="374"/>
      <c r="RMS189" s="374"/>
      <c r="RMT189" s="374"/>
      <c r="RMU189" s="374"/>
      <c r="RMV189" s="373"/>
      <c r="RMW189" s="371"/>
      <c r="RMX189" s="371"/>
      <c r="RMY189" s="371"/>
      <c r="RMZ189" s="372"/>
      <c r="RNA189" s="373"/>
      <c r="RNB189" s="373"/>
      <c r="RNC189" s="373"/>
      <c r="RND189" s="374"/>
      <c r="RNE189" s="374"/>
      <c r="RNF189" s="374"/>
      <c r="RNG189" s="373"/>
      <c r="RNH189" s="374"/>
      <c r="RNI189" s="374"/>
      <c r="RNJ189" s="374"/>
      <c r="RNK189" s="374"/>
      <c r="RNL189" s="373"/>
      <c r="RNM189" s="371"/>
      <c r="RNN189" s="371"/>
      <c r="RNO189" s="371"/>
      <c r="RNP189" s="372"/>
      <c r="RNQ189" s="373"/>
      <c r="RNR189" s="373"/>
      <c r="RNS189" s="373"/>
      <c r="RNT189" s="374"/>
      <c r="RNU189" s="374"/>
      <c r="RNV189" s="374"/>
      <c r="RNW189" s="373"/>
      <c r="RNX189" s="374"/>
      <c r="RNY189" s="374"/>
      <c r="RNZ189" s="374"/>
      <c r="ROA189" s="374"/>
      <c r="ROB189" s="373"/>
      <c r="ROC189" s="371"/>
      <c r="ROD189" s="371"/>
      <c r="ROE189" s="371"/>
      <c r="ROF189" s="372"/>
      <c r="ROG189" s="373"/>
      <c r="ROH189" s="373"/>
      <c r="ROI189" s="373"/>
      <c r="ROJ189" s="374"/>
      <c r="ROK189" s="374"/>
      <c r="ROL189" s="374"/>
      <c r="ROM189" s="373"/>
      <c r="RON189" s="374"/>
      <c r="ROO189" s="374"/>
      <c r="ROP189" s="374"/>
      <c r="ROQ189" s="374"/>
      <c r="ROR189" s="373"/>
      <c r="ROS189" s="371"/>
      <c r="ROT189" s="371"/>
      <c r="ROU189" s="371"/>
      <c r="ROV189" s="372"/>
      <c r="ROW189" s="373"/>
      <c r="ROX189" s="373"/>
      <c r="ROY189" s="373"/>
      <c r="ROZ189" s="374"/>
      <c r="RPA189" s="374"/>
      <c r="RPB189" s="374"/>
      <c r="RPC189" s="373"/>
      <c r="RPD189" s="374"/>
      <c r="RPE189" s="374"/>
      <c r="RPF189" s="374"/>
      <c r="RPG189" s="374"/>
      <c r="RPH189" s="373"/>
      <c r="RPI189" s="371"/>
      <c r="RPJ189" s="371"/>
      <c r="RPK189" s="371"/>
      <c r="RPL189" s="372"/>
      <c r="RPM189" s="373"/>
      <c r="RPN189" s="373"/>
      <c r="RPO189" s="373"/>
      <c r="RPP189" s="374"/>
      <c r="RPQ189" s="374"/>
      <c r="RPR189" s="374"/>
      <c r="RPS189" s="373"/>
      <c r="RPT189" s="374"/>
      <c r="RPU189" s="374"/>
      <c r="RPV189" s="374"/>
      <c r="RPW189" s="374"/>
      <c r="RPX189" s="373"/>
      <c r="RPY189" s="371"/>
      <c r="RPZ189" s="371"/>
      <c r="RQA189" s="371"/>
      <c r="RQB189" s="372"/>
      <c r="RQC189" s="373"/>
      <c r="RQD189" s="373"/>
      <c r="RQE189" s="373"/>
      <c r="RQF189" s="374"/>
      <c r="RQG189" s="374"/>
      <c r="RQH189" s="374"/>
      <c r="RQI189" s="373"/>
      <c r="RQJ189" s="374"/>
      <c r="RQK189" s="374"/>
      <c r="RQL189" s="374"/>
      <c r="RQM189" s="374"/>
      <c r="RQN189" s="373"/>
      <c r="RQO189" s="371"/>
      <c r="RQP189" s="371"/>
      <c r="RQQ189" s="371"/>
      <c r="RQR189" s="372"/>
      <c r="RQS189" s="373"/>
      <c r="RQT189" s="373"/>
      <c r="RQU189" s="373"/>
      <c r="RQV189" s="374"/>
      <c r="RQW189" s="374"/>
      <c r="RQX189" s="374"/>
      <c r="RQY189" s="373"/>
      <c r="RQZ189" s="374"/>
      <c r="RRA189" s="374"/>
      <c r="RRB189" s="374"/>
      <c r="RRC189" s="374"/>
      <c r="RRD189" s="373"/>
      <c r="RRE189" s="371"/>
      <c r="RRF189" s="371"/>
      <c r="RRG189" s="371"/>
      <c r="RRH189" s="372"/>
      <c r="RRI189" s="373"/>
      <c r="RRJ189" s="373"/>
      <c r="RRK189" s="373"/>
      <c r="RRL189" s="374"/>
      <c r="RRM189" s="374"/>
      <c r="RRN189" s="374"/>
      <c r="RRO189" s="373"/>
      <c r="RRP189" s="374"/>
      <c r="RRQ189" s="374"/>
      <c r="RRR189" s="374"/>
      <c r="RRS189" s="374"/>
      <c r="RRT189" s="373"/>
      <c r="RRU189" s="371"/>
      <c r="RRV189" s="371"/>
      <c r="RRW189" s="371"/>
      <c r="RRX189" s="372"/>
      <c r="RRY189" s="373"/>
      <c r="RRZ189" s="373"/>
      <c r="RSA189" s="373"/>
      <c r="RSB189" s="374"/>
      <c r="RSC189" s="374"/>
      <c r="RSD189" s="374"/>
      <c r="RSE189" s="373"/>
      <c r="RSF189" s="374"/>
      <c r="RSG189" s="374"/>
      <c r="RSH189" s="374"/>
      <c r="RSI189" s="374"/>
      <c r="RSJ189" s="373"/>
      <c r="RSK189" s="371"/>
      <c r="RSL189" s="371"/>
      <c r="RSM189" s="371"/>
      <c r="RSN189" s="372"/>
      <c r="RSO189" s="373"/>
      <c r="RSP189" s="373"/>
      <c r="RSQ189" s="373"/>
      <c r="RSR189" s="374"/>
      <c r="RSS189" s="374"/>
      <c r="RST189" s="374"/>
      <c r="RSU189" s="373"/>
      <c r="RSV189" s="374"/>
      <c r="RSW189" s="374"/>
      <c r="RSX189" s="374"/>
      <c r="RSY189" s="374"/>
      <c r="RSZ189" s="373"/>
      <c r="RTA189" s="371"/>
      <c r="RTB189" s="371"/>
      <c r="RTC189" s="371"/>
      <c r="RTD189" s="372"/>
      <c r="RTE189" s="373"/>
      <c r="RTF189" s="373"/>
      <c r="RTG189" s="373"/>
      <c r="RTH189" s="374"/>
      <c r="RTI189" s="374"/>
      <c r="RTJ189" s="374"/>
      <c r="RTK189" s="373"/>
      <c r="RTL189" s="374"/>
      <c r="RTM189" s="374"/>
      <c r="RTN189" s="374"/>
      <c r="RTO189" s="374"/>
      <c r="RTP189" s="373"/>
      <c r="RTQ189" s="371"/>
      <c r="RTR189" s="371"/>
      <c r="RTS189" s="371"/>
      <c r="RTT189" s="372"/>
      <c r="RTU189" s="373"/>
      <c r="RTV189" s="373"/>
      <c r="RTW189" s="373"/>
      <c r="RTX189" s="374"/>
      <c r="RTY189" s="374"/>
      <c r="RTZ189" s="374"/>
      <c r="RUA189" s="373"/>
      <c r="RUB189" s="374"/>
      <c r="RUC189" s="374"/>
      <c r="RUD189" s="374"/>
      <c r="RUE189" s="374"/>
      <c r="RUF189" s="373"/>
      <c r="RUG189" s="371"/>
      <c r="RUH189" s="371"/>
      <c r="RUI189" s="371"/>
      <c r="RUJ189" s="372"/>
      <c r="RUK189" s="373"/>
      <c r="RUL189" s="373"/>
      <c r="RUM189" s="373"/>
      <c r="RUN189" s="374"/>
      <c r="RUO189" s="374"/>
      <c r="RUP189" s="374"/>
      <c r="RUQ189" s="373"/>
      <c r="RUR189" s="374"/>
      <c r="RUS189" s="374"/>
      <c r="RUT189" s="374"/>
      <c r="RUU189" s="374"/>
      <c r="RUV189" s="373"/>
      <c r="RUW189" s="371"/>
      <c r="RUX189" s="371"/>
      <c r="RUY189" s="371"/>
      <c r="RUZ189" s="372"/>
      <c r="RVA189" s="373"/>
      <c r="RVB189" s="373"/>
      <c r="RVC189" s="373"/>
      <c r="RVD189" s="374"/>
      <c r="RVE189" s="374"/>
      <c r="RVF189" s="374"/>
      <c r="RVG189" s="373"/>
      <c r="RVH189" s="374"/>
      <c r="RVI189" s="374"/>
      <c r="RVJ189" s="374"/>
      <c r="RVK189" s="374"/>
      <c r="RVL189" s="373"/>
      <c r="RVM189" s="371"/>
      <c r="RVN189" s="371"/>
      <c r="RVO189" s="371"/>
      <c r="RVP189" s="372"/>
      <c r="RVQ189" s="373"/>
      <c r="RVR189" s="373"/>
      <c r="RVS189" s="373"/>
      <c r="RVT189" s="374"/>
      <c r="RVU189" s="374"/>
      <c r="RVV189" s="374"/>
      <c r="RVW189" s="373"/>
      <c r="RVX189" s="374"/>
      <c r="RVY189" s="374"/>
      <c r="RVZ189" s="374"/>
      <c r="RWA189" s="374"/>
      <c r="RWB189" s="373"/>
      <c r="RWC189" s="371"/>
      <c r="RWD189" s="371"/>
      <c r="RWE189" s="371"/>
      <c r="RWF189" s="372"/>
      <c r="RWG189" s="373"/>
      <c r="RWH189" s="373"/>
      <c r="RWI189" s="373"/>
      <c r="RWJ189" s="374"/>
      <c r="RWK189" s="374"/>
      <c r="RWL189" s="374"/>
      <c r="RWM189" s="373"/>
      <c r="RWN189" s="374"/>
      <c r="RWO189" s="374"/>
      <c r="RWP189" s="374"/>
      <c r="RWQ189" s="374"/>
      <c r="RWR189" s="373"/>
      <c r="RWS189" s="371"/>
      <c r="RWT189" s="371"/>
      <c r="RWU189" s="371"/>
      <c r="RWV189" s="372"/>
      <c r="RWW189" s="373"/>
      <c r="RWX189" s="373"/>
      <c r="RWY189" s="373"/>
      <c r="RWZ189" s="374"/>
      <c r="RXA189" s="374"/>
      <c r="RXB189" s="374"/>
      <c r="RXC189" s="373"/>
      <c r="RXD189" s="374"/>
      <c r="RXE189" s="374"/>
      <c r="RXF189" s="374"/>
      <c r="RXG189" s="374"/>
      <c r="RXH189" s="373"/>
      <c r="RXI189" s="371"/>
      <c r="RXJ189" s="371"/>
      <c r="RXK189" s="371"/>
      <c r="RXL189" s="372"/>
      <c r="RXM189" s="373"/>
      <c r="RXN189" s="373"/>
      <c r="RXO189" s="373"/>
      <c r="RXP189" s="374"/>
      <c r="RXQ189" s="374"/>
      <c r="RXR189" s="374"/>
      <c r="RXS189" s="373"/>
      <c r="RXT189" s="374"/>
      <c r="RXU189" s="374"/>
      <c r="RXV189" s="374"/>
      <c r="RXW189" s="374"/>
      <c r="RXX189" s="373"/>
      <c r="RXY189" s="371"/>
      <c r="RXZ189" s="371"/>
      <c r="RYA189" s="371"/>
      <c r="RYB189" s="372"/>
      <c r="RYC189" s="373"/>
      <c r="RYD189" s="373"/>
      <c r="RYE189" s="373"/>
      <c r="RYF189" s="374"/>
      <c r="RYG189" s="374"/>
      <c r="RYH189" s="374"/>
      <c r="RYI189" s="373"/>
      <c r="RYJ189" s="374"/>
      <c r="RYK189" s="374"/>
      <c r="RYL189" s="374"/>
      <c r="RYM189" s="374"/>
      <c r="RYN189" s="373"/>
      <c r="RYO189" s="371"/>
      <c r="RYP189" s="371"/>
      <c r="RYQ189" s="371"/>
      <c r="RYR189" s="372"/>
      <c r="RYS189" s="373"/>
      <c r="RYT189" s="373"/>
      <c r="RYU189" s="373"/>
      <c r="RYV189" s="374"/>
      <c r="RYW189" s="374"/>
      <c r="RYX189" s="374"/>
      <c r="RYY189" s="373"/>
      <c r="RYZ189" s="374"/>
      <c r="RZA189" s="374"/>
      <c r="RZB189" s="374"/>
      <c r="RZC189" s="374"/>
      <c r="RZD189" s="373"/>
      <c r="RZE189" s="371"/>
      <c r="RZF189" s="371"/>
      <c r="RZG189" s="371"/>
      <c r="RZH189" s="372"/>
      <c r="RZI189" s="373"/>
      <c r="RZJ189" s="373"/>
      <c r="RZK189" s="373"/>
      <c r="RZL189" s="374"/>
      <c r="RZM189" s="374"/>
      <c r="RZN189" s="374"/>
      <c r="RZO189" s="373"/>
      <c r="RZP189" s="374"/>
      <c r="RZQ189" s="374"/>
      <c r="RZR189" s="374"/>
      <c r="RZS189" s="374"/>
      <c r="RZT189" s="373"/>
      <c r="RZU189" s="371"/>
      <c r="RZV189" s="371"/>
      <c r="RZW189" s="371"/>
      <c r="RZX189" s="372"/>
      <c r="RZY189" s="373"/>
      <c r="RZZ189" s="373"/>
      <c r="SAA189" s="373"/>
      <c r="SAB189" s="374"/>
      <c r="SAC189" s="374"/>
      <c r="SAD189" s="374"/>
      <c r="SAE189" s="373"/>
      <c r="SAF189" s="374"/>
      <c r="SAG189" s="374"/>
      <c r="SAH189" s="374"/>
      <c r="SAI189" s="374"/>
      <c r="SAJ189" s="373"/>
      <c r="SAK189" s="371"/>
      <c r="SAL189" s="371"/>
      <c r="SAM189" s="371"/>
      <c r="SAN189" s="372"/>
      <c r="SAO189" s="373"/>
      <c r="SAP189" s="373"/>
      <c r="SAQ189" s="373"/>
      <c r="SAR189" s="374"/>
      <c r="SAS189" s="374"/>
      <c r="SAT189" s="374"/>
      <c r="SAU189" s="373"/>
      <c r="SAV189" s="374"/>
      <c r="SAW189" s="374"/>
      <c r="SAX189" s="374"/>
      <c r="SAY189" s="374"/>
      <c r="SAZ189" s="373"/>
      <c r="SBA189" s="371"/>
      <c r="SBB189" s="371"/>
      <c r="SBC189" s="371"/>
      <c r="SBD189" s="372"/>
      <c r="SBE189" s="373"/>
      <c r="SBF189" s="373"/>
      <c r="SBG189" s="373"/>
      <c r="SBH189" s="374"/>
      <c r="SBI189" s="374"/>
      <c r="SBJ189" s="374"/>
      <c r="SBK189" s="373"/>
      <c r="SBL189" s="374"/>
      <c r="SBM189" s="374"/>
      <c r="SBN189" s="374"/>
      <c r="SBO189" s="374"/>
      <c r="SBP189" s="373"/>
      <c r="SBQ189" s="371"/>
      <c r="SBR189" s="371"/>
      <c r="SBS189" s="371"/>
      <c r="SBT189" s="372"/>
      <c r="SBU189" s="373"/>
      <c r="SBV189" s="373"/>
      <c r="SBW189" s="373"/>
      <c r="SBX189" s="374"/>
      <c r="SBY189" s="374"/>
      <c r="SBZ189" s="374"/>
      <c r="SCA189" s="373"/>
      <c r="SCB189" s="374"/>
      <c r="SCC189" s="374"/>
      <c r="SCD189" s="374"/>
      <c r="SCE189" s="374"/>
      <c r="SCF189" s="373"/>
      <c r="SCG189" s="371"/>
      <c r="SCH189" s="371"/>
      <c r="SCI189" s="371"/>
      <c r="SCJ189" s="372"/>
      <c r="SCK189" s="373"/>
      <c r="SCL189" s="373"/>
      <c r="SCM189" s="373"/>
      <c r="SCN189" s="374"/>
      <c r="SCO189" s="374"/>
      <c r="SCP189" s="374"/>
      <c r="SCQ189" s="373"/>
      <c r="SCR189" s="374"/>
      <c r="SCS189" s="374"/>
      <c r="SCT189" s="374"/>
      <c r="SCU189" s="374"/>
      <c r="SCV189" s="373"/>
      <c r="SCW189" s="371"/>
      <c r="SCX189" s="371"/>
      <c r="SCY189" s="371"/>
      <c r="SCZ189" s="372"/>
      <c r="SDA189" s="373"/>
      <c r="SDB189" s="373"/>
      <c r="SDC189" s="373"/>
      <c r="SDD189" s="374"/>
      <c r="SDE189" s="374"/>
      <c r="SDF189" s="374"/>
      <c r="SDG189" s="373"/>
      <c r="SDH189" s="374"/>
      <c r="SDI189" s="374"/>
      <c r="SDJ189" s="374"/>
      <c r="SDK189" s="374"/>
      <c r="SDL189" s="373"/>
      <c r="SDM189" s="371"/>
      <c r="SDN189" s="371"/>
      <c r="SDO189" s="371"/>
      <c r="SDP189" s="372"/>
      <c r="SDQ189" s="373"/>
      <c r="SDR189" s="373"/>
      <c r="SDS189" s="373"/>
      <c r="SDT189" s="374"/>
      <c r="SDU189" s="374"/>
      <c r="SDV189" s="374"/>
      <c r="SDW189" s="373"/>
      <c r="SDX189" s="374"/>
      <c r="SDY189" s="374"/>
      <c r="SDZ189" s="374"/>
      <c r="SEA189" s="374"/>
      <c r="SEB189" s="373"/>
      <c r="SEC189" s="371"/>
      <c r="SED189" s="371"/>
      <c r="SEE189" s="371"/>
      <c r="SEF189" s="372"/>
      <c r="SEG189" s="373"/>
      <c r="SEH189" s="373"/>
      <c r="SEI189" s="373"/>
      <c r="SEJ189" s="374"/>
      <c r="SEK189" s="374"/>
      <c r="SEL189" s="374"/>
      <c r="SEM189" s="373"/>
      <c r="SEN189" s="374"/>
      <c r="SEO189" s="374"/>
      <c r="SEP189" s="374"/>
      <c r="SEQ189" s="374"/>
      <c r="SER189" s="373"/>
      <c r="SES189" s="371"/>
      <c r="SET189" s="371"/>
      <c r="SEU189" s="371"/>
      <c r="SEV189" s="372"/>
      <c r="SEW189" s="373"/>
      <c r="SEX189" s="373"/>
      <c r="SEY189" s="373"/>
      <c r="SEZ189" s="374"/>
      <c r="SFA189" s="374"/>
      <c r="SFB189" s="374"/>
      <c r="SFC189" s="373"/>
      <c r="SFD189" s="374"/>
      <c r="SFE189" s="374"/>
      <c r="SFF189" s="374"/>
      <c r="SFG189" s="374"/>
      <c r="SFH189" s="373"/>
      <c r="SFI189" s="371"/>
      <c r="SFJ189" s="371"/>
      <c r="SFK189" s="371"/>
      <c r="SFL189" s="372"/>
      <c r="SFM189" s="373"/>
      <c r="SFN189" s="373"/>
      <c r="SFO189" s="373"/>
      <c r="SFP189" s="374"/>
      <c r="SFQ189" s="374"/>
      <c r="SFR189" s="374"/>
      <c r="SFS189" s="373"/>
      <c r="SFT189" s="374"/>
      <c r="SFU189" s="374"/>
      <c r="SFV189" s="374"/>
      <c r="SFW189" s="374"/>
      <c r="SFX189" s="373"/>
      <c r="SFY189" s="371"/>
      <c r="SFZ189" s="371"/>
      <c r="SGA189" s="371"/>
      <c r="SGB189" s="372"/>
      <c r="SGC189" s="373"/>
      <c r="SGD189" s="373"/>
      <c r="SGE189" s="373"/>
      <c r="SGF189" s="374"/>
      <c r="SGG189" s="374"/>
      <c r="SGH189" s="374"/>
      <c r="SGI189" s="373"/>
      <c r="SGJ189" s="374"/>
      <c r="SGK189" s="374"/>
      <c r="SGL189" s="374"/>
      <c r="SGM189" s="374"/>
      <c r="SGN189" s="373"/>
      <c r="SGO189" s="371"/>
      <c r="SGP189" s="371"/>
      <c r="SGQ189" s="371"/>
      <c r="SGR189" s="372"/>
      <c r="SGS189" s="373"/>
      <c r="SGT189" s="373"/>
      <c r="SGU189" s="373"/>
      <c r="SGV189" s="374"/>
      <c r="SGW189" s="374"/>
      <c r="SGX189" s="374"/>
      <c r="SGY189" s="373"/>
      <c r="SGZ189" s="374"/>
      <c r="SHA189" s="374"/>
      <c r="SHB189" s="374"/>
      <c r="SHC189" s="374"/>
      <c r="SHD189" s="373"/>
      <c r="SHE189" s="371"/>
      <c r="SHF189" s="371"/>
      <c r="SHG189" s="371"/>
      <c r="SHH189" s="372"/>
      <c r="SHI189" s="373"/>
      <c r="SHJ189" s="373"/>
      <c r="SHK189" s="373"/>
      <c r="SHL189" s="374"/>
      <c r="SHM189" s="374"/>
      <c r="SHN189" s="374"/>
      <c r="SHO189" s="373"/>
      <c r="SHP189" s="374"/>
      <c r="SHQ189" s="374"/>
      <c r="SHR189" s="374"/>
      <c r="SHS189" s="374"/>
      <c r="SHT189" s="373"/>
      <c r="SHU189" s="371"/>
      <c r="SHV189" s="371"/>
      <c r="SHW189" s="371"/>
      <c r="SHX189" s="372"/>
      <c r="SHY189" s="373"/>
      <c r="SHZ189" s="373"/>
      <c r="SIA189" s="373"/>
      <c r="SIB189" s="374"/>
      <c r="SIC189" s="374"/>
      <c r="SID189" s="374"/>
      <c r="SIE189" s="373"/>
      <c r="SIF189" s="374"/>
      <c r="SIG189" s="374"/>
      <c r="SIH189" s="374"/>
      <c r="SII189" s="374"/>
      <c r="SIJ189" s="373"/>
      <c r="SIK189" s="371"/>
      <c r="SIL189" s="371"/>
      <c r="SIM189" s="371"/>
      <c r="SIN189" s="372"/>
      <c r="SIO189" s="373"/>
      <c r="SIP189" s="373"/>
      <c r="SIQ189" s="373"/>
      <c r="SIR189" s="374"/>
      <c r="SIS189" s="374"/>
      <c r="SIT189" s="374"/>
      <c r="SIU189" s="373"/>
      <c r="SIV189" s="374"/>
      <c r="SIW189" s="374"/>
      <c r="SIX189" s="374"/>
      <c r="SIY189" s="374"/>
      <c r="SIZ189" s="373"/>
      <c r="SJA189" s="371"/>
      <c r="SJB189" s="371"/>
      <c r="SJC189" s="371"/>
      <c r="SJD189" s="372"/>
      <c r="SJE189" s="373"/>
      <c r="SJF189" s="373"/>
      <c r="SJG189" s="373"/>
      <c r="SJH189" s="374"/>
      <c r="SJI189" s="374"/>
      <c r="SJJ189" s="374"/>
      <c r="SJK189" s="373"/>
      <c r="SJL189" s="374"/>
      <c r="SJM189" s="374"/>
      <c r="SJN189" s="374"/>
      <c r="SJO189" s="374"/>
      <c r="SJP189" s="373"/>
      <c r="SJQ189" s="371"/>
      <c r="SJR189" s="371"/>
      <c r="SJS189" s="371"/>
      <c r="SJT189" s="372"/>
      <c r="SJU189" s="373"/>
      <c r="SJV189" s="373"/>
      <c r="SJW189" s="373"/>
      <c r="SJX189" s="374"/>
      <c r="SJY189" s="374"/>
      <c r="SJZ189" s="374"/>
      <c r="SKA189" s="373"/>
      <c r="SKB189" s="374"/>
      <c r="SKC189" s="374"/>
      <c r="SKD189" s="374"/>
      <c r="SKE189" s="374"/>
      <c r="SKF189" s="373"/>
      <c r="SKG189" s="371"/>
      <c r="SKH189" s="371"/>
      <c r="SKI189" s="371"/>
      <c r="SKJ189" s="372"/>
      <c r="SKK189" s="373"/>
      <c r="SKL189" s="373"/>
      <c r="SKM189" s="373"/>
      <c r="SKN189" s="374"/>
      <c r="SKO189" s="374"/>
      <c r="SKP189" s="374"/>
      <c r="SKQ189" s="373"/>
      <c r="SKR189" s="374"/>
      <c r="SKS189" s="374"/>
      <c r="SKT189" s="374"/>
      <c r="SKU189" s="374"/>
      <c r="SKV189" s="373"/>
      <c r="SKW189" s="371"/>
      <c r="SKX189" s="371"/>
      <c r="SKY189" s="371"/>
      <c r="SKZ189" s="372"/>
      <c r="SLA189" s="373"/>
      <c r="SLB189" s="373"/>
      <c r="SLC189" s="373"/>
      <c r="SLD189" s="374"/>
      <c r="SLE189" s="374"/>
      <c r="SLF189" s="374"/>
      <c r="SLG189" s="373"/>
      <c r="SLH189" s="374"/>
      <c r="SLI189" s="374"/>
      <c r="SLJ189" s="374"/>
      <c r="SLK189" s="374"/>
      <c r="SLL189" s="373"/>
      <c r="SLM189" s="371"/>
      <c r="SLN189" s="371"/>
      <c r="SLO189" s="371"/>
      <c r="SLP189" s="372"/>
      <c r="SLQ189" s="373"/>
      <c r="SLR189" s="373"/>
      <c r="SLS189" s="373"/>
      <c r="SLT189" s="374"/>
      <c r="SLU189" s="374"/>
      <c r="SLV189" s="374"/>
      <c r="SLW189" s="373"/>
      <c r="SLX189" s="374"/>
      <c r="SLY189" s="374"/>
      <c r="SLZ189" s="374"/>
      <c r="SMA189" s="374"/>
      <c r="SMB189" s="373"/>
      <c r="SMC189" s="371"/>
      <c r="SMD189" s="371"/>
      <c r="SME189" s="371"/>
      <c r="SMF189" s="372"/>
      <c r="SMG189" s="373"/>
      <c r="SMH189" s="373"/>
      <c r="SMI189" s="373"/>
      <c r="SMJ189" s="374"/>
      <c r="SMK189" s="374"/>
      <c r="SML189" s="374"/>
      <c r="SMM189" s="373"/>
      <c r="SMN189" s="374"/>
      <c r="SMO189" s="374"/>
      <c r="SMP189" s="374"/>
      <c r="SMQ189" s="374"/>
      <c r="SMR189" s="373"/>
      <c r="SMS189" s="371"/>
      <c r="SMT189" s="371"/>
      <c r="SMU189" s="371"/>
      <c r="SMV189" s="372"/>
      <c r="SMW189" s="373"/>
      <c r="SMX189" s="373"/>
      <c r="SMY189" s="373"/>
      <c r="SMZ189" s="374"/>
      <c r="SNA189" s="374"/>
      <c r="SNB189" s="374"/>
      <c r="SNC189" s="373"/>
      <c r="SND189" s="374"/>
      <c r="SNE189" s="374"/>
      <c r="SNF189" s="374"/>
      <c r="SNG189" s="374"/>
      <c r="SNH189" s="373"/>
      <c r="SNI189" s="371"/>
      <c r="SNJ189" s="371"/>
      <c r="SNK189" s="371"/>
      <c r="SNL189" s="372"/>
      <c r="SNM189" s="373"/>
      <c r="SNN189" s="373"/>
      <c r="SNO189" s="373"/>
      <c r="SNP189" s="374"/>
      <c r="SNQ189" s="374"/>
      <c r="SNR189" s="374"/>
      <c r="SNS189" s="373"/>
      <c r="SNT189" s="374"/>
      <c r="SNU189" s="374"/>
      <c r="SNV189" s="374"/>
      <c r="SNW189" s="374"/>
      <c r="SNX189" s="373"/>
      <c r="SNY189" s="371"/>
      <c r="SNZ189" s="371"/>
      <c r="SOA189" s="371"/>
      <c r="SOB189" s="372"/>
      <c r="SOC189" s="373"/>
      <c r="SOD189" s="373"/>
      <c r="SOE189" s="373"/>
      <c r="SOF189" s="374"/>
      <c r="SOG189" s="374"/>
      <c r="SOH189" s="374"/>
      <c r="SOI189" s="373"/>
      <c r="SOJ189" s="374"/>
      <c r="SOK189" s="374"/>
      <c r="SOL189" s="374"/>
      <c r="SOM189" s="374"/>
      <c r="SON189" s="373"/>
      <c r="SOO189" s="371"/>
      <c r="SOP189" s="371"/>
      <c r="SOQ189" s="371"/>
      <c r="SOR189" s="372"/>
      <c r="SOS189" s="373"/>
      <c r="SOT189" s="373"/>
      <c r="SOU189" s="373"/>
      <c r="SOV189" s="374"/>
      <c r="SOW189" s="374"/>
      <c r="SOX189" s="374"/>
      <c r="SOY189" s="373"/>
      <c r="SOZ189" s="374"/>
      <c r="SPA189" s="374"/>
      <c r="SPB189" s="374"/>
      <c r="SPC189" s="374"/>
      <c r="SPD189" s="373"/>
      <c r="SPE189" s="371"/>
      <c r="SPF189" s="371"/>
      <c r="SPG189" s="371"/>
      <c r="SPH189" s="372"/>
      <c r="SPI189" s="373"/>
      <c r="SPJ189" s="373"/>
      <c r="SPK189" s="373"/>
      <c r="SPL189" s="374"/>
      <c r="SPM189" s="374"/>
      <c r="SPN189" s="374"/>
      <c r="SPO189" s="373"/>
      <c r="SPP189" s="374"/>
      <c r="SPQ189" s="374"/>
      <c r="SPR189" s="374"/>
      <c r="SPS189" s="374"/>
      <c r="SPT189" s="373"/>
      <c r="SPU189" s="371"/>
      <c r="SPV189" s="371"/>
      <c r="SPW189" s="371"/>
      <c r="SPX189" s="372"/>
      <c r="SPY189" s="373"/>
      <c r="SPZ189" s="373"/>
      <c r="SQA189" s="373"/>
      <c r="SQB189" s="374"/>
      <c r="SQC189" s="374"/>
      <c r="SQD189" s="374"/>
      <c r="SQE189" s="373"/>
      <c r="SQF189" s="374"/>
      <c r="SQG189" s="374"/>
      <c r="SQH189" s="374"/>
      <c r="SQI189" s="374"/>
      <c r="SQJ189" s="373"/>
      <c r="SQK189" s="371"/>
      <c r="SQL189" s="371"/>
      <c r="SQM189" s="371"/>
      <c r="SQN189" s="372"/>
      <c r="SQO189" s="373"/>
      <c r="SQP189" s="373"/>
      <c r="SQQ189" s="373"/>
      <c r="SQR189" s="374"/>
      <c r="SQS189" s="374"/>
      <c r="SQT189" s="374"/>
      <c r="SQU189" s="373"/>
      <c r="SQV189" s="374"/>
      <c r="SQW189" s="374"/>
      <c r="SQX189" s="374"/>
      <c r="SQY189" s="374"/>
      <c r="SQZ189" s="373"/>
      <c r="SRA189" s="371"/>
      <c r="SRB189" s="371"/>
      <c r="SRC189" s="371"/>
      <c r="SRD189" s="372"/>
      <c r="SRE189" s="373"/>
      <c r="SRF189" s="373"/>
      <c r="SRG189" s="373"/>
      <c r="SRH189" s="374"/>
      <c r="SRI189" s="374"/>
      <c r="SRJ189" s="374"/>
      <c r="SRK189" s="373"/>
      <c r="SRL189" s="374"/>
      <c r="SRM189" s="374"/>
      <c r="SRN189" s="374"/>
      <c r="SRO189" s="374"/>
      <c r="SRP189" s="373"/>
      <c r="SRQ189" s="371"/>
      <c r="SRR189" s="371"/>
      <c r="SRS189" s="371"/>
      <c r="SRT189" s="372"/>
      <c r="SRU189" s="373"/>
      <c r="SRV189" s="373"/>
      <c r="SRW189" s="373"/>
      <c r="SRX189" s="374"/>
      <c r="SRY189" s="374"/>
      <c r="SRZ189" s="374"/>
      <c r="SSA189" s="373"/>
      <c r="SSB189" s="374"/>
      <c r="SSC189" s="374"/>
      <c r="SSD189" s="374"/>
      <c r="SSE189" s="374"/>
      <c r="SSF189" s="373"/>
      <c r="SSG189" s="371"/>
      <c r="SSH189" s="371"/>
      <c r="SSI189" s="371"/>
      <c r="SSJ189" s="372"/>
      <c r="SSK189" s="373"/>
      <c r="SSL189" s="373"/>
      <c r="SSM189" s="373"/>
      <c r="SSN189" s="374"/>
      <c r="SSO189" s="374"/>
      <c r="SSP189" s="374"/>
      <c r="SSQ189" s="373"/>
      <c r="SSR189" s="374"/>
      <c r="SSS189" s="374"/>
      <c r="SST189" s="374"/>
      <c r="SSU189" s="374"/>
      <c r="SSV189" s="373"/>
      <c r="SSW189" s="371"/>
      <c r="SSX189" s="371"/>
      <c r="SSY189" s="371"/>
      <c r="SSZ189" s="372"/>
      <c r="STA189" s="373"/>
      <c r="STB189" s="373"/>
      <c r="STC189" s="373"/>
      <c r="STD189" s="374"/>
      <c r="STE189" s="374"/>
      <c r="STF189" s="374"/>
      <c r="STG189" s="373"/>
      <c r="STH189" s="374"/>
      <c r="STI189" s="374"/>
      <c r="STJ189" s="374"/>
      <c r="STK189" s="374"/>
      <c r="STL189" s="373"/>
      <c r="STM189" s="371"/>
      <c r="STN189" s="371"/>
      <c r="STO189" s="371"/>
      <c r="STP189" s="372"/>
      <c r="STQ189" s="373"/>
      <c r="STR189" s="373"/>
      <c r="STS189" s="373"/>
      <c r="STT189" s="374"/>
      <c r="STU189" s="374"/>
      <c r="STV189" s="374"/>
      <c r="STW189" s="373"/>
      <c r="STX189" s="374"/>
      <c r="STY189" s="374"/>
      <c r="STZ189" s="374"/>
      <c r="SUA189" s="374"/>
      <c r="SUB189" s="373"/>
      <c r="SUC189" s="371"/>
      <c r="SUD189" s="371"/>
      <c r="SUE189" s="371"/>
      <c r="SUF189" s="372"/>
      <c r="SUG189" s="373"/>
      <c r="SUH189" s="373"/>
      <c r="SUI189" s="373"/>
      <c r="SUJ189" s="374"/>
      <c r="SUK189" s="374"/>
      <c r="SUL189" s="374"/>
      <c r="SUM189" s="373"/>
      <c r="SUN189" s="374"/>
      <c r="SUO189" s="374"/>
      <c r="SUP189" s="374"/>
      <c r="SUQ189" s="374"/>
      <c r="SUR189" s="373"/>
      <c r="SUS189" s="371"/>
      <c r="SUT189" s="371"/>
      <c r="SUU189" s="371"/>
      <c r="SUV189" s="372"/>
      <c r="SUW189" s="373"/>
      <c r="SUX189" s="373"/>
      <c r="SUY189" s="373"/>
      <c r="SUZ189" s="374"/>
      <c r="SVA189" s="374"/>
      <c r="SVB189" s="374"/>
      <c r="SVC189" s="373"/>
      <c r="SVD189" s="374"/>
      <c r="SVE189" s="374"/>
      <c r="SVF189" s="374"/>
      <c r="SVG189" s="374"/>
      <c r="SVH189" s="373"/>
      <c r="SVI189" s="371"/>
      <c r="SVJ189" s="371"/>
      <c r="SVK189" s="371"/>
      <c r="SVL189" s="372"/>
      <c r="SVM189" s="373"/>
      <c r="SVN189" s="373"/>
      <c r="SVO189" s="373"/>
      <c r="SVP189" s="374"/>
      <c r="SVQ189" s="374"/>
      <c r="SVR189" s="374"/>
      <c r="SVS189" s="373"/>
      <c r="SVT189" s="374"/>
      <c r="SVU189" s="374"/>
      <c r="SVV189" s="374"/>
      <c r="SVW189" s="374"/>
      <c r="SVX189" s="373"/>
      <c r="SVY189" s="371"/>
      <c r="SVZ189" s="371"/>
      <c r="SWA189" s="371"/>
      <c r="SWB189" s="372"/>
      <c r="SWC189" s="373"/>
      <c r="SWD189" s="373"/>
      <c r="SWE189" s="373"/>
      <c r="SWF189" s="374"/>
      <c r="SWG189" s="374"/>
      <c r="SWH189" s="374"/>
      <c r="SWI189" s="373"/>
      <c r="SWJ189" s="374"/>
      <c r="SWK189" s="374"/>
      <c r="SWL189" s="374"/>
      <c r="SWM189" s="374"/>
      <c r="SWN189" s="373"/>
      <c r="SWO189" s="371"/>
      <c r="SWP189" s="371"/>
      <c r="SWQ189" s="371"/>
      <c r="SWR189" s="372"/>
      <c r="SWS189" s="373"/>
      <c r="SWT189" s="373"/>
      <c r="SWU189" s="373"/>
      <c r="SWV189" s="374"/>
      <c r="SWW189" s="374"/>
      <c r="SWX189" s="374"/>
      <c r="SWY189" s="373"/>
      <c r="SWZ189" s="374"/>
      <c r="SXA189" s="374"/>
      <c r="SXB189" s="374"/>
      <c r="SXC189" s="374"/>
      <c r="SXD189" s="373"/>
      <c r="SXE189" s="371"/>
      <c r="SXF189" s="371"/>
      <c r="SXG189" s="371"/>
      <c r="SXH189" s="372"/>
      <c r="SXI189" s="373"/>
      <c r="SXJ189" s="373"/>
      <c r="SXK189" s="373"/>
      <c r="SXL189" s="374"/>
      <c r="SXM189" s="374"/>
      <c r="SXN189" s="374"/>
      <c r="SXO189" s="373"/>
      <c r="SXP189" s="374"/>
      <c r="SXQ189" s="374"/>
      <c r="SXR189" s="374"/>
      <c r="SXS189" s="374"/>
      <c r="SXT189" s="373"/>
      <c r="SXU189" s="371"/>
      <c r="SXV189" s="371"/>
      <c r="SXW189" s="371"/>
      <c r="SXX189" s="372"/>
      <c r="SXY189" s="373"/>
      <c r="SXZ189" s="373"/>
      <c r="SYA189" s="373"/>
      <c r="SYB189" s="374"/>
      <c r="SYC189" s="374"/>
      <c r="SYD189" s="374"/>
      <c r="SYE189" s="373"/>
      <c r="SYF189" s="374"/>
      <c r="SYG189" s="374"/>
      <c r="SYH189" s="374"/>
      <c r="SYI189" s="374"/>
      <c r="SYJ189" s="373"/>
      <c r="SYK189" s="371"/>
      <c r="SYL189" s="371"/>
      <c r="SYM189" s="371"/>
      <c r="SYN189" s="372"/>
      <c r="SYO189" s="373"/>
      <c r="SYP189" s="373"/>
      <c r="SYQ189" s="373"/>
      <c r="SYR189" s="374"/>
      <c r="SYS189" s="374"/>
      <c r="SYT189" s="374"/>
      <c r="SYU189" s="373"/>
      <c r="SYV189" s="374"/>
      <c r="SYW189" s="374"/>
      <c r="SYX189" s="374"/>
      <c r="SYY189" s="374"/>
      <c r="SYZ189" s="373"/>
      <c r="SZA189" s="371"/>
      <c r="SZB189" s="371"/>
      <c r="SZC189" s="371"/>
      <c r="SZD189" s="372"/>
      <c r="SZE189" s="373"/>
      <c r="SZF189" s="373"/>
      <c r="SZG189" s="373"/>
      <c r="SZH189" s="374"/>
      <c r="SZI189" s="374"/>
      <c r="SZJ189" s="374"/>
      <c r="SZK189" s="373"/>
      <c r="SZL189" s="374"/>
      <c r="SZM189" s="374"/>
      <c r="SZN189" s="374"/>
      <c r="SZO189" s="374"/>
      <c r="SZP189" s="373"/>
      <c r="SZQ189" s="371"/>
      <c r="SZR189" s="371"/>
      <c r="SZS189" s="371"/>
      <c r="SZT189" s="372"/>
      <c r="SZU189" s="373"/>
      <c r="SZV189" s="373"/>
      <c r="SZW189" s="373"/>
      <c r="SZX189" s="374"/>
      <c r="SZY189" s="374"/>
      <c r="SZZ189" s="374"/>
      <c r="TAA189" s="373"/>
      <c r="TAB189" s="374"/>
      <c r="TAC189" s="374"/>
      <c r="TAD189" s="374"/>
      <c r="TAE189" s="374"/>
      <c r="TAF189" s="373"/>
      <c r="TAG189" s="371"/>
      <c r="TAH189" s="371"/>
      <c r="TAI189" s="371"/>
      <c r="TAJ189" s="372"/>
      <c r="TAK189" s="373"/>
      <c r="TAL189" s="373"/>
      <c r="TAM189" s="373"/>
      <c r="TAN189" s="374"/>
      <c r="TAO189" s="374"/>
      <c r="TAP189" s="374"/>
      <c r="TAQ189" s="373"/>
      <c r="TAR189" s="374"/>
      <c r="TAS189" s="374"/>
      <c r="TAT189" s="374"/>
      <c r="TAU189" s="374"/>
      <c r="TAV189" s="373"/>
      <c r="TAW189" s="371"/>
      <c r="TAX189" s="371"/>
      <c r="TAY189" s="371"/>
      <c r="TAZ189" s="372"/>
      <c r="TBA189" s="373"/>
      <c r="TBB189" s="373"/>
      <c r="TBC189" s="373"/>
      <c r="TBD189" s="374"/>
      <c r="TBE189" s="374"/>
      <c r="TBF189" s="374"/>
      <c r="TBG189" s="373"/>
      <c r="TBH189" s="374"/>
      <c r="TBI189" s="374"/>
      <c r="TBJ189" s="374"/>
      <c r="TBK189" s="374"/>
      <c r="TBL189" s="373"/>
      <c r="TBM189" s="371"/>
      <c r="TBN189" s="371"/>
      <c r="TBO189" s="371"/>
      <c r="TBP189" s="372"/>
      <c r="TBQ189" s="373"/>
      <c r="TBR189" s="373"/>
      <c r="TBS189" s="373"/>
      <c r="TBT189" s="374"/>
      <c r="TBU189" s="374"/>
      <c r="TBV189" s="374"/>
      <c r="TBW189" s="373"/>
      <c r="TBX189" s="374"/>
      <c r="TBY189" s="374"/>
      <c r="TBZ189" s="374"/>
      <c r="TCA189" s="374"/>
      <c r="TCB189" s="373"/>
      <c r="TCC189" s="371"/>
      <c r="TCD189" s="371"/>
      <c r="TCE189" s="371"/>
      <c r="TCF189" s="372"/>
      <c r="TCG189" s="373"/>
      <c r="TCH189" s="373"/>
      <c r="TCI189" s="373"/>
      <c r="TCJ189" s="374"/>
      <c r="TCK189" s="374"/>
      <c r="TCL189" s="374"/>
      <c r="TCM189" s="373"/>
      <c r="TCN189" s="374"/>
      <c r="TCO189" s="374"/>
      <c r="TCP189" s="374"/>
      <c r="TCQ189" s="374"/>
      <c r="TCR189" s="373"/>
      <c r="TCS189" s="371"/>
      <c r="TCT189" s="371"/>
      <c r="TCU189" s="371"/>
      <c r="TCV189" s="372"/>
      <c r="TCW189" s="373"/>
      <c r="TCX189" s="373"/>
      <c r="TCY189" s="373"/>
      <c r="TCZ189" s="374"/>
      <c r="TDA189" s="374"/>
      <c r="TDB189" s="374"/>
      <c r="TDC189" s="373"/>
      <c r="TDD189" s="374"/>
      <c r="TDE189" s="374"/>
      <c r="TDF189" s="374"/>
      <c r="TDG189" s="374"/>
      <c r="TDH189" s="373"/>
      <c r="TDI189" s="371"/>
      <c r="TDJ189" s="371"/>
      <c r="TDK189" s="371"/>
      <c r="TDL189" s="372"/>
      <c r="TDM189" s="373"/>
      <c r="TDN189" s="373"/>
      <c r="TDO189" s="373"/>
      <c r="TDP189" s="374"/>
      <c r="TDQ189" s="374"/>
      <c r="TDR189" s="374"/>
      <c r="TDS189" s="373"/>
      <c r="TDT189" s="374"/>
      <c r="TDU189" s="374"/>
      <c r="TDV189" s="374"/>
      <c r="TDW189" s="374"/>
      <c r="TDX189" s="373"/>
      <c r="TDY189" s="371"/>
      <c r="TDZ189" s="371"/>
      <c r="TEA189" s="371"/>
      <c r="TEB189" s="372"/>
      <c r="TEC189" s="373"/>
      <c r="TED189" s="373"/>
      <c r="TEE189" s="373"/>
      <c r="TEF189" s="374"/>
      <c r="TEG189" s="374"/>
      <c r="TEH189" s="374"/>
      <c r="TEI189" s="373"/>
      <c r="TEJ189" s="374"/>
      <c r="TEK189" s="374"/>
      <c r="TEL189" s="374"/>
      <c r="TEM189" s="374"/>
      <c r="TEN189" s="373"/>
      <c r="TEO189" s="371"/>
      <c r="TEP189" s="371"/>
      <c r="TEQ189" s="371"/>
      <c r="TER189" s="372"/>
      <c r="TES189" s="373"/>
      <c r="TET189" s="373"/>
      <c r="TEU189" s="373"/>
      <c r="TEV189" s="374"/>
      <c r="TEW189" s="374"/>
      <c r="TEX189" s="374"/>
      <c r="TEY189" s="373"/>
      <c r="TEZ189" s="374"/>
      <c r="TFA189" s="374"/>
      <c r="TFB189" s="374"/>
      <c r="TFC189" s="374"/>
      <c r="TFD189" s="373"/>
      <c r="TFE189" s="371"/>
      <c r="TFF189" s="371"/>
      <c r="TFG189" s="371"/>
      <c r="TFH189" s="372"/>
      <c r="TFI189" s="373"/>
      <c r="TFJ189" s="373"/>
      <c r="TFK189" s="373"/>
      <c r="TFL189" s="374"/>
      <c r="TFM189" s="374"/>
      <c r="TFN189" s="374"/>
      <c r="TFO189" s="373"/>
      <c r="TFP189" s="374"/>
      <c r="TFQ189" s="374"/>
      <c r="TFR189" s="374"/>
      <c r="TFS189" s="374"/>
      <c r="TFT189" s="373"/>
      <c r="TFU189" s="371"/>
      <c r="TFV189" s="371"/>
      <c r="TFW189" s="371"/>
      <c r="TFX189" s="372"/>
      <c r="TFY189" s="373"/>
      <c r="TFZ189" s="373"/>
      <c r="TGA189" s="373"/>
      <c r="TGB189" s="374"/>
      <c r="TGC189" s="374"/>
      <c r="TGD189" s="374"/>
      <c r="TGE189" s="373"/>
      <c r="TGF189" s="374"/>
      <c r="TGG189" s="374"/>
      <c r="TGH189" s="374"/>
      <c r="TGI189" s="374"/>
      <c r="TGJ189" s="373"/>
      <c r="TGK189" s="371"/>
      <c r="TGL189" s="371"/>
      <c r="TGM189" s="371"/>
      <c r="TGN189" s="372"/>
      <c r="TGO189" s="373"/>
      <c r="TGP189" s="373"/>
      <c r="TGQ189" s="373"/>
      <c r="TGR189" s="374"/>
      <c r="TGS189" s="374"/>
      <c r="TGT189" s="374"/>
      <c r="TGU189" s="373"/>
      <c r="TGV189" s="374"/>
      <c r="TGW189" s="374"/>
      <c r="TGX189" s="374"/>
      <c r="TGY189" s="374"/>
      <c r="TGZ189" s="373"/>
      <c r="THA189" s="371"/>
      <c r="THB189" s="371"/>
      <c r="THC189" s="371"/>
      <c r="THD189" s="372"/>
      <c r="THE189" s="373"/>
      <c r="THF189" s="373"/>
      <c r="THG189" s="373"/>
      <c r="THH189" s="374"/>
      <c r="THI189" s="374"/>
      <c r="THJ189" s="374"/>
      <c r="THK189" s="373"/>
      <c r="THL189" s="374"/>
      <c r="THM189" s="374"/>
      <c r="THN189" s="374"/>
      <c r="THO189" s="374"/>
      <c r="THP189" s="373"/>
      <c r="THQ189" s="371"/>
      <c r="THR189" s="371"/>
      <c r="THS189" s="371"/>
      <c r="THT189" s="372"/>
      <c r="THU189" s="373"/>
      <c r="THV189" s="373"/>
      <c r="THW189" s="373"/>
      <c r="THX189" s="374"/>
      <c r="THY189" s="374"/>
      <c r="THZ189" s="374"/>
      <c r="TIA189" s="373"/>
      <c r="TIB189" s="374"/>
      <c r="TIC189" s="374"/>
      <c r="TID189" s="374"/>
      <c r="TIE189" s="374"/>
      <c r="TIF189" s="373"/>
      <c r="TIG189" s="371"/>
      <c r="TIH189" s="371"/>
      <c r="TII189" s="371"/>
      <c r="TIJ189" s="372"/>
      <c r="TIK189" s="373"/>
      <c r="TIL189" s="373"/>
      <c r="TIM189" s="373"/>
      <c r="TIN189" s="374"/>
      <c r="TIO189" s="374"/>
      <c r="TIP189" s="374"/>
      <c r="TIQ189" s="373"/>
      <c r="TIR189" s="374"/>
      <c r="TIS189" s="374"/>
      <c r="TIT189" s="374"/>
      <c r="TIU189" s="374"/>
      <c r="TIV189" s="373"/>
      <c r="TIW189" s="371"/>
      <c r="TIX189" s="371"/>
      <c r="TIY189" s="371"/>
      <c r="TIZ189" s="372"/>
      <c r="TJA189" s="373"/>
      <c r="TJB189" s="373"/>
      <c r="TJC189" s="373"/>
      <c r="TJD189" s="374"/>
      <c r="TJE189" s="374"/>
      <c r="TJF189" s="374"/>
      <c r="TJG189" s="373"/>
      <c r="TJH189" s="374"/>
      <c r="TJI189" s="374"/>
      <c r="TJJ189" s="374"/>
      <c r="TJK189" s="374"/>
      <c r="TJL189" s="373"/>
      <c r="TJM189" s="371"/>
      <c r="TJN189" s="371"/>
      <c r="TJO189" s="371"/>
      <c r="TJP189" s="372"/>
      <c r="TJQ189" s="373"/>
      <c r="TJR189" s="373"/>
      <c r="TJS189" s="373"/>
      <c r="TJT189" s="374"/>
      <c r="TJU189" s="374"/>
      <c r="TJV189" s="374"/>
      <c r="TJW189" s="373"/>
      <c r="TJX189" s="374"/>
      <c r="TJY189" s="374"/>
      <c r="TJZ189" s="374"/>
      <c r="TKA189" s="374"/>
      <c r="TKB189" s="373"/>
      <c r="TKC189" s="371"/>
      <c r="TKD189" s="371"/>
      <c r="TKE189" s="371"/>
      <c r="TKF189" s="372"/>
      <c r="TKG189" s="373"/>
      <c r="TKH189" s="373"/>
      <c r="TKI189" s="373"/>
      <c r="TKJ189" s="374"/>
      <c r="TKK189" s="374"/>
      <c r="TKL189" s="374"/>
      <c r="TKM189" s="373"/>
      <c r="TKN189" s="374"/>
      <c r="TKO189" s="374"/>
      <c r="TKP189" s="374"/>
      <c r="TKQ189" s="374"/>
      <c r="TKR189" s="373"/>
      <c r="TKS189" s="371"/>
      <c r="TKT189" s="371"/>
      <c r="TKU189" s="371"/>
      <c r="TKV189" s="372"/>
      <c r="TKW189" s="373"/>
      <c r="TKX189" s="373"/>
      <c r="TKY189" s="373"/>
      <c r="TKZ189" s="374"/>
      <c r="TLA189" s="374"/>
      <c r="TLB189" s="374"/>
      <c r="TLC189" s="373"/>
      <c r="TLD189" s="374"/>
      <c r="TLE189" s="374"/>
      <c r="TLF189" s="374"/>
      <c r="TLG189" s="374"/>
      <c r="TLH189" s="373"/>
      <c r="TLI189" s="371"/>
      <c r="TLJ189" s="371"/>
      <c r="TLK189" s="371"/>
      <c r="TLL189" s="372"/>
      <c r="TLM189" s="373"/>
      <c r="TLN189" s="373"/>
      <c r="TLO189" s="373"/>
      <c r="TLP189" s="374"/>
      <c r="TLQ189" s="374"/>
      <c r="TLR189" s="374"/>
      <c r="TLS189" s="373"/>
      <c r="TLT189" s="374"/>
      <c r="TLU189" s="374"/>
      <c r="TLV189" s="374"/>
      <c r="TLW189" s="374"/>
      <c r="TLX189" s="373"/>
      <c r="TLY189" s="371"/>
      <c r="TLZ189" s="371"/>
      <c r="TMA189" s="371"/>
      <c r="TMB189" s="372"/>
      <c r="TMC189" s="373"/>
      <c r="TMD189" s="373"/>
      <c r="TME189" s="373"/>
      <c r="TMF189" s="374"/>
      <c r="TMG189" s="374"/>
      <c r="TMH189" s="374"/>
      <c r="TMI189" s="373"/>
      <c r="TMJ189" s="374"/>
      <c r="TMK189" s="374"/>
      <c r="TML189" s="374"/>
      <c r="TMM189" s="374"/>
      <c r="TMN189" s="373"/>
      <c r="TMO189" s="371"/>
      <c r="TMP189" s="371"/>
      <c r="TMQ189" s="371"/>
      <c r="TMR189" s="372"/>
      <c r="TMS189" s="373"/>
      <c r="TMT189" s="373"/>
      <c r="TMU189" s="373"/>
      <c r="TMV189" s="374"/>
      <c r="TMW189" s="374"/>
      <c r="TMX189" s="374"/>
      <c r="TMY189" s="373"/>
      <c r="TMZ189" s="374"/>
      <c r="TNA189" s="374"/>
      <c r="TNB189" s="374"/>
      <c r="TNC189" s="374"/>
      <c r="TND189" s="373"/>
      <c r="TNE189" s="371"/>
      <c r="TNF189" s="371"/>
      <c r="TNG189" s="371"/>
      <c r="TNH189" s="372"/>
      <c r="TNI189" s="373"/>
      <c r="TNJ189" s="373"/>
      <c r="TNK189" s="373"/>
      <c r="TNL189" s="374"/>
      <c r="TNM189" s="374"/>
      <c r="TNN189" s="374"/>
      <c r="TNO189" s="373"/>
      <c r="TNP189" s="374"/>
      <c r="TNQ189" s="374"/>
      <c r="TNR189" s="374"/>
      <c r="TNS189" s="374"/>
      <c r="TNT189" s="373"/>
      <c r="TNU189" s="371"/>
      <c r="TNV189" s="371"/>
      <c r="TNW189" s="371"/>
      <c r="TNX189" s="372"/>
      <c r="TNY189" s="373"/>
      <c r="TNZ189" s="373"/>
      <c r="TOA189" s="373"/>
      <c r="TOB189" s="374"/>
      <c r="TOC189" s="374"/>
      <c r="TOD189" s="374"/>
      <c r="TOE189" s="373"/>
      <c r="TOF189" s="374"/>
      <c r="TOG189" s="374"/>
      <c r="TOH189" s="374"/>
      <c r="TOI189" s="374"/>
      <c r="TOJ189" s="373"/>
      <c r="TOK189" s="371"/>
      <c r="TOL189" s="371"/>
      <c r="TOM189" s="371"/>
      <c r="TON189" s="372"/>
      <c r="TOO189" s="373"/>
      <c r="TOP189" s="373"/>
      <c r="TOQ189" s="373"/>
      <c r="TOR189" s="374"/>
      <c r="TOS189" s="374"/>
      <c r="TOT189" s="374"/>
      <c r="TOU189" s="373"/>
      <c r="TOV189" s="374"/>
      <c r="TOW189" s="374"/>
      <c r="TOX189" s="374"/>
      <c r="TOY189" s="374"/>
      <c r="TOZ189" s="373"/>
      <c r="TPA189" s="371"/>
      <c r="TPB189" s="371"/>
      <c r="TPC189" s="371"/>
      <c r="TPD189" s="372"/>
      <c r="TPE189" s="373"/>
      <c r="TPF189" s="373"/>
      <c r="TPG189" s="373"/>
      <c r="TPH189" s="374"/>
      <c r="TPI189" s="374"/>
      <c r="TPJ189" s="374"/>
      <c r="TPK189" s="373"/>
      <c r="TPL189" s="374"/>
      <c r="TPM189" s="374"/>
      <c r="TPN189" s="374"/>
      <c r="TPO189" s="374"/>
      <c r="TPP189" s="373"/>
      <c r="TPQ189" s="371"/>
      <c r="TPR189" s="371"/>
      <c r="TPS189" s="371"/>
      <c r="TPT189" s="372"/>
      <c r="TPU189" s="373"/>
      <c r="TPV189" s="373"/>
      <c r="TPW189" s="373"/>
      <c r="TPX189" s="374"/>
      <c r="TPY189" s="374"/>
      <c r="TPZ189" s="374"/>
      <c r="TQA189" s="373"/>
      <c r="TQB189" s="374"/>
      <c r="TQC189" s="374"/>
      <c r="TQD189" s="374"/>
      <c r="TQE189" s="374"/>
      <c r="TQF189" s="373"/>
      <c r="TQG189" s="371"/>
      <c r="TQH189" s="371"/>
      <c r="TQI189" s="371"/>
      <c r="TQJ189" s="372"/>
      <c r="TQK189" s="373"/>
      <c r="TQL189" s="373"/>
      <c r="TQM189" s="373"/>
      <c r="TQN189" s="374"/>
      <c r="TQO189" s="374"/>
      <c r="TQP189" s="374"/>
      <c r="TQQ189" s="373"/>
      <c r="TQR189" s="374"/>
      <c r="TQS189" s="374"/>
      <c r="TQT189" s="374"/>
      <c r="TQU189" s="374"/>
      <c r="TQV189" s="373"/>
      <c r="TQW189" s="371"/>
      <c r="TQX189" s="371"/>
      <c r="TQY189" s="371"/>
      <c r="TQZ189" s="372"/>
      <c r="TRA189" s="373"/>
      <c r="TRB189" s="373"/>
      <c r="TRC189" s="373"/>
      <c r="TRD189" s="374"/>
      <c r="TRE189" s="374"/>
      <c r="TRF189" s="374"/>
      <c r="TRG189" s="373"/>
      <c r="TRH189" s="374"/>
      <c r="TRI189" s="374"/>
      <c r="TRJ189" s="374"/>
      <c r="TRK189" s="374"/>
      <c r="TRL189" s="373"/>
      <c r="TRM189" s="371"/>
      <c r="TRN189" s="371"/>
      <c r="TRO189" s="371"/>
      <c r="TRP189" s="372"/>
      <c r="TRQ189" s="373"/>
      <c r="TRR189" s="373"/>
      <c r="TRS189" s="373"/>
      <c r="TRT189" s="374"/>
      <c r="TRU189" s="374"/>
      <c r="TRV189" s="374"/>
      <c r="TRW189" s="373"/>
      <c r="TRX189" s="374"/>
      <c r="TRY189" s="374"/>
      <c r="TRZ189" s="374"/>
      <c r="TSA189" s="374"/>
      <c r="TSB189" s="373"/>
      <c r="TSC189" s="371"/>
      <c r="TSD189" s="371"/>
      <c r="TSE189" s="371"/>
      <c r="TSF189" s="372"/>
      <c r="TSG189" s="373"/>
      <c r="TSH189" s="373"/>
      <c r="TSI189" s="373"/>
      <c r="TSJ189" s="374"/>
      <c r="TSK189" s="374"/>
      <c r="TSL189" s="374"/>
      <c r="TSM189" s="373"/>
      <c r="TSN189" s="374"/>
      <c r="TSO189" s="374"/>
      <c r="TSP189" s="374"/>
      <c r="TSQ189" s="374"/>
      <c r="TSR189" s="373"/>
      <c r="TSS189" s="371"/>
      <c r="TST189" s="371"/>
      <c r="TSU189" s="371"/>
      <c r="TSV189" s="372"/>
      <c r="TSW189" s="373"/>
      <c r="TSX189" s="373"/>
      <c r="TSY189" s="373"/>
      <c r="TSZ189" s="374"/>
      <c r="TTA189" s="374"/>
      <c r="TTB189" s="374"/>
      <c r="TTC189" s="373"/>
      <c r="TTD189" s="374"/>
      <c r="TTE189" s="374"/>
      <c r="TTF189" s="374"/>
      <c r="TTG189" s="374"/>
      <c r="TTH189" s="373"/>
      <c r="TTI189" s="371"/>
      <c r="TTJ189" s="371"/>
      <c r="TTK189" s="371"/>
      <c r="TTL189" s="372"/>
      <c r="TTM189" s="373"/>
      <c r="TTN189" s="373"/>
      <c r="TTO189" s="373"/>
      <c r="TTP189" s="374"/>
      <c r="TTQ189" s="374"/>
      <c r="TTR189" s="374"/>
      <c r="TTS189" s="373"/>
      <c r="TTT189" s="374"/>
      <c r="TTU189" s="374"/>
      <c r="TTV189" s="374"/>
      <c r="TTW189" s="374"/>
      <c r="TTX189" s="373"/>
      <c r="TTY189" s="371"/>
      <c r="TTZ189" s="371"/>
      <c r="TUA189" s="371"/>
      <c r="TUB189" s="372"/>
      <c r="TUC189" s="373"/>
      <c r="TUD189" s="373"/>
      <c r="TUE189" s="373"/>
      <c r="TUF189" s="374"/>
      <c r="TUG189" s="374"/>
      <c r="TUH189" s="374"/>
      <c r="TUI189" s="373"/>
      <c r="TUJ189" s="374"/>
      <c r="TUK189" s="374"/>
      <c r="TUL189" s="374"/>
      <c r="TUM189" s="374"/>
      <c r="TUN189" s="373"/>
      <c r="TUO189" s="371"/>
      <c r="TUP189" s="371"/>
      <c r="TUQ189" s="371"/>
      <c r="TUR189" s="372"/>
      <c r="TUS189" s="373"/>
      <c r="TUT189" s="373"/>
      <c r="TUU189" s="373"/>
      <c r="TUV189" s="374"/>
      <c r="TUW189" s="374"/>
      <c r="TUX189" s="374"/>
      <c r="TUY189" s="373"/>
      <c r="TUZ189" s="374"/>
      <c r="TVA189" s="374"/>
      <c r="TVB189" s="374"/>
      <c r="TVC189" s="374"/>
      <c r="TVD189" s="373"/>
      <c r="TVE189" s="371"/>
      <c r="TVF189" s="371"/>
      <c r="TVG189" s="371"/>
      <c r="TVH189" s="372"/>
      <c r="TVI189" s="373"/>
      <c r="TVJ189" s="373"/>
      <c r="TVK189" s="373"/>
      <c r="TVL189" s="374"/>
      <c r="TVM189" s="374"/>
      <c r="TVN189" s="374"/>
      <c r="TVO189" s="373"/>
      <c r="TVP189" s="374"/>
      <c r="TVQ189" s="374"/>
      <c r="TVR189" s="374"/>
      <c r="TVS189" s="374"/>
      <c r="TVT189" s="373"/>
      <c r="TVU189" s="371"/>
      <c r="TVV189" s="371"/>
      <c r="TVW189" s="371"/>
      <c r="TVX189" s="372"/>
      <c r="TVY189" s="373"/>
      <c r="TVZ189" s="373"/>
      <c r="TWA189" s="373"/>
      <c r="TWB189" s="374"/>
      <c r="TWC189" s="374"/>
      <c r="TWD189" s="374"/>
      <c r="TWE189" s="373"/>
      <c r="TWF189" s="374"/>
      <c r="TWG189" s="374"/>
      <c r="TWH189" s="374"/>
      <c r="TWI189" s="374"/>
      <c r="TWJ189" s="373"/>
      <c r="TWK189" s="371"/>
      <c r="TWL189" s="371"/>
      <c r="TWM189" s="371"/>
      <c r="TWN189" s="372"/>
      <c r="TWO189" s="373"/>
      <c r="TWP189" s="373"/>
      <c r="TWQ189" s="373"/>
      <c r="TWR189" s="374"/>
      <c r="TWS189" s="374"/>
      <c r="TWT189" s="374"/>
      <c r="TWU189" s="373"/>
      <c r="TWV189" s="374"/>
      <c r="TWW189" s="374"/>
      <c r="TWX189" s="374"/>
      <c r="TWY189" s="374"/>
      <c r="TWZ189" s="373"/>
      <c r="TXA189" s="371"/>
      <c r="TXB189" s="371"/>
      <c r="TXC189" s="371"/>
      <c r="TXD189" s="372"/>
      <c r="TXE189" s="373"/>
      <c r="TXF189" s="373"/>
      <c r="TXG189" s="373"/>
      <c r="TXH189" s="374"/>
      <c r="TXI189" s="374"/>
      <c r="TXJ189" s="374"/>
      <c r="TXK189" s="373"/>
      <c r="TXL189" s="374"/>
      <c r="TXM189" s="374"/>
      <c r="TXN189" s="374"/>
      <c r="TXO189" s="374"/>
      <c r="TXP189" s="373"/>
      <c r="TXQ189" s="371"/>
      <c r="TXR189" s="371"/>
      <c r="TXS189" s="371"/>
      <c r="TXT189" s="372"/>
      <c r="TXU189" s="373"/>
      <c r="TXV189" s="373"/>
      <c r="TXW189" s="373"/>
      <c r="TXX189" s="374"/>
      <c r="TXY189" s="374"/>
      <c r="TXZ189" s="374"/>
      <c r="TYA189" s="373"/>
      <c r="TYB189" s="374"/>
      <c r="TYC189" s="374"/>
      <c r="TYD189" s="374"/>
      <c r="TYE189" s="374"/>
      <c r="TYF189" s="373"/>
      <c r="TYG189" s="371"/>
      <c r="TYH189" s="371"/>
      <c r="TYI189" s="371"/>
      <c r="TYJ189" s="372"/>
      <c r="TYK189" s="373"/>
      <c r="TYL189" s="373"/>
      <c r="TYM189" s="373"/>
      <c r="TYN189" s="374"/>
      <c r="TYO189" s="374"/>
      <c r="TYP189" s="374"/>
      <c r="TYQ189" s="373"/>
      <c r="TYR189" s="374"/>
      <c r="TYS189" s="374"/>
      <c r="TYT189" s="374"/>
      <c r="TYU189" s="374"/>
      <c r="TYV189" s="373"/>
      <c r="TYW189" s="371"/>
      <c r="TYX189" s="371"/>
      <c r="TYY189" s="371"/>
      <c r="TYZ189" s="372"/>
      <c r="TZA189" s="373"/>
      <c r="TZB189" s="373"/>
      <c r="TZC189" s="373"/>
      <c r="TZD189" s="374"/>
      <c r="TZE189" s="374"/>
      <c r="TZF189" s="374"/>
      <c r="TZG189" s="373"/>
      <c r="TZH189" s="374"/>
      <c r="TZI189" s="374"/>
      <c r="TZJ189" s="374"/>
      <c r="TZK189" s="374"/>
      <c r="TZL189" s="373"/>
      <c r="TZM189" s="371"/>
      <c r="TZN189" s="371"/>
      <c r="TZO189" s="371"/>
      <c r="TZP189" s="372"/>
      <c r="TZQ189" s="373"/>
      <c r="TZR189" s="373"/>
      <c r="TZS189" s="373"/>
      <c r="TZT189" s="374"/>
      <c r="TZU189" s="374"/>
      <c r="TZV189" s="374"/>
      <c r="TZW189" s="373"/>
      <c r="TZX189" s="374"/>
      <c r="TZY189" s="374"/>
      <c r="TZZ189" s="374"/>
      <c r="UAA189" s="374"/>
      <c r="UAB189" s="373"/>
      <c r="UAC189" s="371"/>
      <c r="UAD189" s="371"/>
      <c r="UAE189" s="371"/>
      <c r="UAF189" s="372"/>
      <c r="UAG189" s="373"/>
      <c r="UAH189" s="373"/>
      <c r="UAI189" s="373"/>
      <c r="UAJ189" s="374"/>
      <c r="UAK189" s="374"/>
      <c r="UAL189" s="374"/>
      <c r="UAM189" s="373"/>
      <c r="UAN189" s="374"/>
      <c r="UAO189" s="374"/>
      <c r="UAP189" s="374"/>
      <c r="UAQ189" s="374"/>
      <c r="UAR189" s="373"/>
      <c r="UAS189" s="371"/>
      <c r="UAT189" s="371"/>
      <c r="UAU189" s="371"/>
      <c r="UAV189" s="372"/>
      <c r="UAW189" s="373"/>
      <c r="UAX189" s="373"/>
      <c r="UAY189" s="373"/>
      <c r="UAZ189" s="374"/>
      <c r="UBA189" s="374"/>
      <c r="UBB189" s="374"/>
      <c r="UBC189" s="373"/>
      <c r="UBD189" s="374"/>
      <c r="UBE189" s="374"/>
      <c r="UBF189" s="374"/>
      <c r="UBG189" s="374"/>
      <c r="UBH189" s="373"/>
      <c r="UBI189" s="371"/>
      <c r="UBJ189" s="371"/>
      <c r="UBK189" s="371"/>
      <c r="UBL189" s="372"/>
      <c r="UBM189" s="373"/>
      <c r="UBN189" s="373"/>
      <c r="UBO189" s="373"/>
      <c r="UBP189" s="374"/>
      <c r="UBQ189" s="374"/>
      <c r="UBR189" s="374"/>
      <c r="UBS189" s="373"/>
      <c r="UBT189" s="374"/>
      <c r="UBU189" s="374"/>
      <c r="UBV189" s="374"/>
      <c r="UBW189" s="374"/>
      <c r="UBX189" s="373"/>
      <c r="UBY189" s="371"/>
      <c r="UBZ189" s="371"/>
      <c r="UCA189" s="371"/>
      <c r="UCB189" s="372"/>
      <c r="UCC189" s="373"/>
      <c r="UCD189" s="373"/>
      <c r="UCE189" s="373"/>
      <c r="UCF189" s="374"/>
      <c r="UCG189" s="374"/>
      <c r="UCH189" s="374"/>
      <c r="UCI189" s="373"/>
      <c r="UCJ189" s="374"/>
      <c r="UCK189" s="374"/>
      <c r="UCL189" s="374"/>
      <c r="UCM189" s="374"/>
      <c r="UCN189" s="373"/>
      <c r="UCO189" s="371"/>
      <c r="UCP189" s="371"/>
      <c r="UCQ189" s="371"/>
      <c r="UCR189" s="372"/>
      <c r="UCS189" s="373"/>
      <c r="UCT189" s="373"/>
      <c r="UCU189" s="373"/>
      <c r="UCV189" s="374"/>
      <c r="UCW189" s="374"/>
      <c r="UCX189" s="374"/>
      <c r="UCY189" s="373"/>
      <c r="UCZ189" s="374"/>
      <c r="UDA189" s="374"/>
      <c r="UDB189" s="374"/>
      <c r="UDC189" s="374"/>
      <c r="UDD189" s="373"/>
      <c r="UDE189" s="371"/>
      <c r="UDF189" s="371"/>
      <c r="UDG189" s="371"/>
      <c r="UDH189" s="372"/>
      <c r="UDI189" s="373"/>
      <c r="UDJ189" s="373"/>
      <c r="UDK189" s="373"/>
      <c r="UDL189" s="374"/>
      <c r="UDM189" s="374"/>
      <c r="UDN189" s="374"/>
      <c r="UDO189" s="373"/>
      <c r="UDP189" s="374"/>
      <c r="UDQ189" s="374"/>
      <c r="UDR189" s="374"/>
      <c r="UDS189" s="374"/>
      <c r="UDT189" s="373"/>
      <c r="UDU189" s="371"/>
      <c r="UDV189" s="371"/>
      <c r="UDW189" s="371"/>
      <c r="UDX189" s="372"/>
      <c r="UDY189" s="373"/>
      <c r="UDZ189" s="373"/>
      <c r="UEA189" s="373"/>
      <c r="UEB189" s="374"/>
      <c r="UEC189" s="374"/>
      <c r="UED189" s="374"/>
      <c r="UEE189" s="373"/>
      <c r="UEF189" s="374"/>
      <c r="UEG189" s="374"/>
      <c r="UEH189" s="374"/>
      <c r="UEI189" s="374"/>
      <c r="UEJ189" s="373"/>
      <c r="UEK189" s="371"/>
      <c r="UEL189" s="371"/>
      <c r="UEM189" s="371"/>
      <c r="UEN189" s="372"/>
      <c r="UEO189" s="373"/>
      <c r="UEP189" s="373"/>
      <c r="UEQ189" s="373"/>
      <c r="UER189" s="374"/>
      <c r="UES189" s="374"/>
      <c r="UET189" s="374"/>
      <c r="UEU189" s="373"/>
      <c r="UEV189" s="374"/>
      <c r="UEW189" s="374"/>
      <c r="UEX189" s="374"/>
      <c r="UEY189" s="374"/>
      <c r="UEZ189" s="373"/>
      <c r="UFA189" s="371"/>
      <c r="UFB189" s="371"/>
      <c r="UFC189" s="371"/>
      <c r="UFD189" s="372"/>
      <c r="UFE189" s="373"/>
      <c r="UFF189" s="373"/>
      <c r="UFG189" s="373"/>
      <c r="UFH189" s="374"/>
      <c r="UFI189" s="374"/>
      <c r="UFJ189" s="374"/>
      <c r="UFK189" s="373"/>
      <c r="UFL189" s="374"/>
      <c r="UFM189" s="374"/>
      <c r="UFN189" s="374"/>
      <c r="UFO189" s="374"/>
      <c r="UFP189" s="373"/>
      <c r="UFQ189" s="371"/>
      <c r="UFR189" s="371"/>
      <c r="UFS189" s="371"/>
      <c r="UFT189" s="372"/>
      <c r="UFU189" s="373"/>
      <c r="UFV189" s="373"/>
      <c r="UFW189" s="373"/>
      <c r="UFX189" s="374"/>
      <c r="UFY189" s="374"/>
      <c r="UFZ189" s="374"/>
      <c r="UGA189" s="373"/>
      <c r="UGB189" s="374"/>
      <c r="UGC189" s="374"/>
      <c r="UGD189" s="374"/>
      <c r="UGE189" s="374"/>
      <c r="UGF189" s="373"/>
      <c r="UGG189" s="371"/>
      <c r="UGH189" s="371"/>
      <c r="UGI189" s="371"/>
      <c r="UGJ189" s="372"/>
      <c r="UGK189" s="373"/>
      <c r="UGL189" s="373"/>
      <c r="UGM189" s="373"/>
      <c r="UGN189" s="374"/>
      <c r="UGO189" s="374"/>
      <c r="UGP189" s="374"/>
      <c r="UGQ189" s="373"/>
      <c r="UGR189" s="374"/>
      <c r="UGS189" s="374"/>
      <c r="UGT189" s="374"/>
      <c r="UGU189" s="374"/>
      <c r="UGV189" s="373"/>
      <c r="UGW189" s="371"/>
      <c r="UGX189" s="371"/>
      <c r="UGY189" s="371"/>
      <c r="UGZ189" s="372"/>
      <c r="UHA189" s="373"/>
      <c r="UHB189" s="373"/>
      <c r="UHC189" s="373"/>
      <c r="UHD189" s="374"/>
      <c r="UHE189" s="374"/>
      <c r="UHF189" s="374"/>
      <c r="UHG189" s="373"/>
      <c r="UHH189" s="374"/>
      <c r="UHI189" s="374"/>
      <c r="UHJ189" s="374"/>
      <c r="UHK189" s="374"/>
      <c r="UHL189" s="373"/>
      <c r="UHM189" s="371"/>
      <c r="UHN189" s="371"/>
      <c r="UHO189" s="371"/>
      <c r="UHP189" s="372"/>
      <c r="UHQ189" s="373"/>
      <c r="UHR189" s="373"/>
      <c r="UHS189" s="373"/>
      <c r="UHT189" s="374"/>
      <c r="UHU189" s="374"/>
      <c r="UHV189" s="374"/>
      <c r="UHW189" s="373"/>
      <c r="UHX189" s="374"/>
      <c r="UHY189" s="374"/>
      <c r="UHZ189" s="374"/>
      <c r="UIA189" s="374"/>
      <c r="UIB189" s="373"/>
      <c r="UIC189" s="371"/>
      <c r="UID189" s="371"/>
      <c r="UIE189" s="371"/>
      <c r="UIF189" s="372"/>
      <c r="UIG189" s="373"/>
      <c r="UIH189" s="373"/>
      <c r="UII189" s="373"/>
      <c r="UIJ189" s="374"/>
      <c r="UIK189" s="374"/>
      <c r="UIL189" s="374"/>
      <c r="UIM189" s="373"/>
      <c r="UIN189" s="374"/>
      <c r="UIO189" s="374"/>
      <c r="UIP189" s="374"/>
      <c r="UIQ189" s="374"/>
      <c r="UIR189" s="373"/>
      <c r="UIS189" s="371"/>
      <c r="UIT189" s="371"/>
      <c r="UIU189" s="371"/>
      <c r="UIV189" s="372"/>
      <c r="UIW189" s="373"/>
      <c r="UIX189" s="373"/>
      <c r="UIY189" s="373"/>
      <c r="UIZ189" s="374"/>
      <c r="UJA189" s="374"/>
      <c r="UJB189" s="374"/>
      <c r="UJC189" s="373"/>
      <c r="UJD189" s="374"/>
      <c r="UJE189" s="374"/>
      <c r="UJF189" s="374"/>
      <c r="UJG189" s="374"/>
      <c r="UJH189" s="373"/>
      <c r="UJI189" s="371"/>
      <c r="UJJ189" s="371"/>
      <c r="UJK189" s="371"/>
      <c r="UJL189" s="372"/>
      <c r="UJM189" s="373"/>
      <c r="UJN189" s="373"/>
      <c r="UJO189" s="373"/>
      <c r="UJP189" s="374"/>
      <c r="UJQ189" s="374"/>
      <c r="UJR189" s="374"/>
      <c r="UJS189" s="373"/>
      <c r="UJT189" s="374"/>
      <c r="UJU189" s="374"/>
      <c r="UJV189" s="374"/>
      <c r="UJW189" s="374"/>
      <c r="UJX189" s="373"/>
      <c r="UJY189" s="371"/>
      <c r="UJZ189" s="371"/>
      <c r="UKA189" s="371"/>
      <c r="UKB189" s="372"/>
      <c r="UKC189" s="373"/>
      <c r="UKD189" s="373"/>
      <c r="UKE189" s="373"/>
      <c r="UKF189" s="374"/>
      <c r="UKG189" s="374"/>
      <c r="UKH189" s="374"/>
      <c r="UKI189" s="373"/>
      <c r="UKJ189" s="374"/>
      <c r="UKK189" s="374"/>
      <c r="UKL189" s="374"/>
      <c r="UKM189" s="374"/>
      <c r="UKN189" s="373"/>
      <c r="UKO189" s="371"/>
      <c r="UKP189" s="371"/>
      <c r="UKQ189" s="371"/>
      <c r="UKR189" s="372"/>
      <c r="UKS189" s="373"/>
      <c r="UKT189" s="373"/>
      <c r="UKU189" s="373"/>
      <c r="UKV189" s="374"/>
      <c r="UKW189" s="374"/>
      <c r="UKX189" s="374"/>
      <c r="UKY189" s="373"/>
      <c r="UKZ189" s="374"/>
      <c r="ULA189" s="374"/>
      <c r="ULB189" s="374"/>
      <c r="ULC189" s="374"/>
      <c r="ULD189" s="373"/>
      <c r="ULE189" s="371"/>
      <c r="ULF189" s="371"/>
      <c r="ULG189" s="371"/>
      <c r="ULH189" s="372"/>
      <c r="ULI189" s="373"/>
      <c r="ULJ189" s="373"/>
      <c r="ULK189" s="373"/>
      <c r="ULL189" s="374"/>
      <c r="ULM189" s="374"/>
      <c r="ULN189" s="374"/>
      <c r="ULO189" s="373"/>
      <c r="ULP189" s="374"/>
      <c r="ULQ189" s="374"/>
      <c r="ULR189" s="374"/>
      <c r="ULS189" s="374"/>
      <c r="ULT189" s="373"/>
      <c r="ULU189" s="371"/>
      <c r="ULV189" s="371"/>
      <c r="ULW189" s="371"/>
      <c r="ULX189" s="372"/>
      <c r="ULY189" s="373"/>
      <c r="ULZ189" s="373"/>
      <c r="UMA189" s="373"/>
      <c r="UMB189" s="374"/>
      <c r="UMC189" s="374"/>
      <c r="UMD189" s="374"/>
      <c r="UME189" s="373"/>
      <c r="UMF189" s="374"/>
      <c r="UMG189" s="374"/>
      <c r="UMH189" s="374"/>
      <c r="UMI189" s="374"/>
      <c r="UMJ189" s="373"/>
      <c r="UMK189" s="371"/>
      <c r="UML189" s="371"/>
      <c r="UMM189" s="371"/>
      <c r="UMN189" s="372"/>
      <c r="UMO189" s="373"/>
      <c r="UMP189" s="373"/>
      <c r="UMQ189" s="373"/>
      <c r="UMR189" s="374"/>
      <c r="UMS189" s="374"/>
      <c r="UMT189" s="374"/>
      <c r="UMU189" s="373"/>
      <c r="UMV189" s="374"/>
      <c r="UMW189" s="374"/>
      <c r="UMX189" s="374"/>
      <c r="UMY189" s="374"/>
      <c r="UMZ189" s="373"/>
      <c r="UNA189" s="371"/>
      <c r="UNB189" s="371"/>
      <c r="UNC189" s="371"/>
      <c r="UND189" s="372"/>
      <c r="UNE189" s="373"/>
      <c r="UNF189" s="373"/>
      <c r="UNG189" s="373"/>
      <c r="UNH189" s="374"/>
      <c r="UNI189" s="374"/>
      <c r="UNJ189" s="374"/>
      <c r="UNK189" s="373"/>
      <c r="UNL189" s="374"/>
      <c r="UNM189" s="374"/>
      <c r="UNN189" s="374"/>
      <c r="UNO189" s="374"/>
      <c r="UNP189" s="373"/>
      <c r="UNQ189" s="371"/>
      <c r="UNR189" s="371"/>
      <c r="UNS189" s="371"/>
      <c r="UNT189" s="372"/>
      <c r="UNU189" s="373"/>
      <c r="UNV189" s="373"/>
      <c r="UNW189" s="373"/>
      <c r="UNX189" s="374"/>
      <c r="UNY189" s="374"/>
      <c r="UNZ189" s="374"/>
      <c r="UOA189" s="373"/>
      <c r="UOB189" s="374"/>
      <c r="UOC189" s="374"/>
      <c r="UOD189" s="374"/>
      <c r="UOE189" s="374"/>
      <c r="UOF189" s="373"/>
      <c r="UOG189" s="371"/>
      <c r="UOH189" s="371"/>
      <c r="UOI189" s="371"/>
      <c r="UOJ189" s="372"/>
      <c r="UOK189" s="373"/>
      <c r="UOL189" s="373"/>
      <c r="UOM189" s="373"/>
      <c r="UON189" s="374"/>
      <c r="UOO189" s="374"/>
      <c r="UOP189" s="374"/>
      <c r="UOQ189" s="373"/>
      <c r="UOR189" s="374"/>
      <c r="UOS189" s="374"/>
      <c r="UOT189" s="374"/>
      <c r="UOU189" s="374"/>
      <c r="UOV189" s="373"/>
      <c r="UOW189" s="371"/>
      <c r="UOX189" s="371"/>
      <c r="UOY189" s="371"/>
      <c r="UOZ189" s="372"/>
      <c r="UPA189" s="373"/>
      <c r="UPB189" s="373"/>
      <c r="UPC189" s="373"/>
      <c r="UPD189" s="374"/>
      <c r="UPE189" s="374"/>
      <c r="UPF189" s="374"/>
      <c r="UPG189" s="373"/>
      <c r="UPH189" s="374"/>
      <c r="UPI189" s="374"/>
      <c r="UPJ189" s="374"/>
      <c r="UPK189" s="374"/>
      <c r="UPL189" s="373"/>
      <c r="UPM189" s="371"/>
      <c r="UPN189" s="371"/>
      <c r="UPO189" s="371"/>
      <c r="UPP189" s="372"/>
      <c r="UPQ189" s="373"/>
      <c r="UPR189" s="373"/>
      <c r="UPS189" s="373"/>
      <c r="UPT189" s="374"/>
      <c r="UPU189" s="374"/>
      <c r="UPV189" s="374"/>
      <c r="UPW189" s="373"/>
      <c r="UPX189" s="374"/>
      <c r="UPY189" s="374"/>
      <c r="UPZ189" s="374"/>
      <c r="UQA189" s="374"/>
      <c r="UQB189" s="373"/>
      <c r="UQC189" s="371"/>
      <c r="UQD189" s="371"/>
      <c r="UQE189" s="371"/>
      <c r="UQF189" s="372"/>
      <c r="UQG189" s="373"/>
      <c r="UQH189" s="373"/>
      <c r="UQI189" s="373"/>
      <c r="UQJ189" s="374"/>
      <c r="UQK189" s="374"/>
      <c r="UQL189" s="374"/>
      <c r="UQM189" s="373"/>
      <c r="UQN189" s="374"/>
      <c r="UQO189" s="374"/>
      <c r="UQP189" s="374"/>
      <c r="UQQ189" s="374"/>
      <c r="UQR189" s="373"/>
      <c r="UQS189" s="371"/>
      <c r="UQT189" s="371"/>
      <c r="UQU189" s="371"/>
      <c r="UQV189" s="372"/>
      <c r="UQW189" s="373"/>
      <c r="UQX189" s="373"/>
      <c r="UQY189" s="373"/>
      <c r="UQZ189" s="374"/>
      <c r="URA189" s="374"/>
      <c r="URB189" s="374"/>
      <c r="URC189" s="373"/>
      <c r="URD189" s="374"/>
      <c r="URE189" s="374"/>
      <c r="URF189" s="374"/>
      <c r="URG189" s="374"/>
      <c r="URH189" s="373"/>
      <c r="URI189" s="371"/>
      <c r="URJ189" s="371"/>
      <c r="URK189" s="371"/>
      <c r="URL189" s="372"/>
      <c r="URM189" s="373"/>
      <c r="URN189" s="373"/>
      <c r="URO189" s="373"/>
      <c r="URP189" s="374"/>
      <c r="URQ189" s="374"/>
      <c r="URR189" s="374"/>
      <c r="URS189" s="373"/>
      <c r="URT189" s="374"/>
      <c r="URU189" s="374"/>
      <c r="URV189" s="374"/>
      <c r="URW189" s="374"/>
      <c r="URX189" s="373"/>
      <c r="URY189" s="371"/>
      <c r="URZ189" s="371"/>
      <c r="USA189" s="371"/>
      <c r="USB189" s="372"/>
      <c r="USC189" s="373"/>
      <c r="USD189" s="373"/>
      <c r="USE189" s="373"/>
      <c r="USF189" s="374"/>
      <c r="USG189" s="374"/>
      <c r="USH189" s="374"/>
      <c r="USI189" s="373"/>
      <c r="USJ189" s="374"/>
      <c r="USK189" s="374"/>
      <c r="USL189" s="374"/>
      <c r="USM189" s="374"/>
      <c r="USN189" s="373"/>
      <c r="USO189" s="371"/>
      <c r="USP189" s="371"/>
      <c r="USQ189" s="371"/>
      <c r="USR189" s="372"/>
      <c r="USS189" s="373"/>
      <c r="UST189" s="373"/>
      <c r="USU189" s="373"/>
      <c r="USV189" s="374"/>
      <c r="USW189" s="374"/>
      <c r="USX189" s="374"/>
      <c r="USY189" s="373"/>
      <c r="USZ189" s="374"/>
      <c r="UTA189" s="374"/>
      <c r="UTB189" s="374"/>
      <c r="UTC189" s="374"/>
      <c r="UTD189" s="373"/>
      <c r="UTE189" s="371"/>
      <c r="UTF189" s="371"/>
      <c r="UTG189" s="371"/>
      <c r="UTH189" s="372"/>
      <c r="UTI189" s="373"/>
      <c r="UTJ189" s="373"/>
      <c r="UTK189" s="373"/>
      <c r="UTL189" s="374"/>
      <c r="UTM189" s="374"/>
      <c r="UTN189" s="374"/>
      <c r="UTO189" s="373"/>
      <c r="UTP189" s="374"/>
      <c r="UTQ189" s="374"/>
      <c r="UTR189" s="374"/>
      <c r="UTS189" s="374"/>
      <c r="UTT189" s="373"/>
      <c r="UTU189" s="371"/>
      <c r="UTV189" s="371"/>
      <c r="UTW189" s="371"/>
      <c r="UTX189" s="372"/>
      <c r="UTY189" s="373"/>
      <c r="UTZ189" s="373"/>
      <c r="UUA189" s="373"/>
      <c r="UUB189" s="374"/>
      <c r="UUC189" s="374"/>
      <c r="UUD189" s="374"/>
      <c r="UUE189" s="373"/>
      <c r="UUF189" s="374"/>
      <c r="UUG189" s="374"/>
      <c r="UUH189" s="374"/>
      <c r="UUI189" s="374"/>
      <c r="UUJ189" s="373"/>
      <c r="UUK189" s="371"/>
      <c r="UUL189" s="371"/>
      <c r="UUM189" s="371"/>
      <c r="UUN189" s="372"/>
      <c r="UUO189" s="373"/>
      <c r="UUP189" s="373"/>
      <c r="UUQ189" s="373"/>
      <c r="UUR189" s="374"/>
      <c r="UUS189" s="374"/>
      <c r="UUT189" s="374"/>
      <c r="UUU189" s="373"/>
      <c r="UUV189" s="374"/>
      <c r="UUW189" s="374"/>
      <c r="UUX189" s="374"/>
      <c r="UUY189" s="374"/>
      <c r="UUZ189" s="373"/>
      <c r="UVA189" s="371"/>
      <c r="UVB189" s="371"/>
      <c r="UVC189" s="371"/>
      <c r="UVD189" s="372"/>
      <c r="UVE189" s="373"/>
      <c r="UVF189" s="373"/>
      <c r="UVG189" s="373"/>
      <c r="UVH189" s="374"/>
      <c r="UVI189" s="374"/>
      <c r="UVJ189" s="374"/>
      <c r="UVK189" s="373"/>
      <c r="UVL189" s="374"/>
      <c r="UVM189" s="374"/>
      <c r="UVN189" s="374"/>
      <c r="UVO189" s="374"/>
      <c r="UVP189" s="373"/>
      <c r="UVQ189" s="371"/>
      <c r="UVR189" s="371"/>
      <c r="UVS189" s="371"/>
      <c r="UVT189" s="372"/>
      <c r="UVU189" s="373"/>
      <c r="UVV189" s="373"/>
      <c r="UVW189" s="373"/>
      <c r="UVX189" s="374"/>
      <c r="UVY189" s="374"/>
      <c r="UVZ189" s="374"/>
      <c r="UWA189" s="373"/>
      <c r="UWB189" s="374"/>
      <c r="UWC189" s="374"/>
      <c r="UWD189" s="374"/>
      <c r="UWE189" s="374"/>
      <c r="UWF189" s="373"/>
      <c r="UWG189" s="371"/>
      <c r="UWH189" s="371"/>
      <c r="UWI189" s="371"/>
      <c r="UWJ189" s="372"/>
      <c r="UWK189" s="373"/>
      <c r="UWL189" s="373"/>
      <c r="UWM189" s="373"/>
      <c r="UWN189" s="374"/>
      <c r="UWO189" s="374"/>
      <c r="UWP189" s="374"/>
      <c r="UWQ189" s="373"/>
      <c r="UWR189" s="374"/>
      <c r="UWS189" s="374"/>
      <c r="UWT189" s="374"/>
      <c r="UWU189" s="374"/>
      <c r="UWV189" s="373"/>
      <c r="UWW189" s="371"/>
      <c r="UWX189" s="371"/>
      <c r="UWY189" s="371"/>
      <c r="UWZ189" s="372"/>
      <c r="UXA189" s="373"/>
      <c r="UXB189" s="373"/>
      <c r="UXC189" s="373"/>
      <c r="UXD189" s="374"/>
      <c r="UXE189" s="374"/>
      <c r="UXF189" s="374"/>
      <c r="UXG189" s="373"/>
      <c r="UXH189" s="374"/>
      <c r="UXI189" s="374"/>
      <c r="UXJ189" s="374"/>
      <c r="UXK189" s="374"/>
      <c r="UXL189" s="373"/>
      <c r="UXM189" s="371"/>
      <c r="UXN189" s="371"/>
      <c r="UXO189" s="371"/>
      <c r="UXP189" s="372"/>
      <c r="UXQ189" s="373"/>
      <c r="UXR189" s="373"/>
      <c r="UXS189" s="373"/>
      <c r="UXT189" s="374"/>
      <c r="UXU189" s="374"/>
      <c r="UXV189" s="374"/>
      <c r="UXW189" s="373"/>
      <c r="UXX189" s="374"/>
      <c r="UXY189" s="374"/>
      <c r="UXZ189" s="374"/>
      <c r="UYA189" s="374"/>
      <c r="UYB189" s="373"/>
      <c r="UYC189" s="371"/>
      <c r="UYD189" s="371"/>
      <c r="UYE189" s="371"/>
      <c r="UYF189" s="372"/>
      <c r="UYG189" s="373"/>
      <c r="UYH189" s="373"/>
      <c r="UYI189" s="373"/>
      <c r="UYJ189" s="374"/>
      <c r="UYK189" s="374"/>
      <c r="UYL189" s="374"/>
      <c r="UYM189" s="373"/>
      <c r="UYN189" s="374"/>
      <c r="UYO189" s="374"/>
      <c r="UYP189" s="374"/>
      <c r="UYQ189" s="374"/>
      <c r="UYR189" s="373"/>
      <c r="UYS189" s="371"/>
      <c r="UYT189" s="371"/>
      <c r="UYU189" s="371"/>
      <c r="UYV189" s="372"/>
      <c r="UYW189" s="373"/>
      <c r="UYX189" s="373"/>
      <c r="UYY189" s="373"/>
      <c r="UYZ189" s="374"/>
      <c r="UZA189" s="374"/>
      <c r="UZB189" s="374"/>
      <c r="UZC189" s="373"/>
      <c r="UZD189" s="374"/>
      <c r="UZE189" s="374"/>
      <c r="UZF189" s="374"/>
      <c r="UZG189" s="374"/>
      <c r="UZH189" s="373"/>
      <c r="UZI189" s="371"/>
      <c r="UZJ189" s="371"/>
      <c r="UZK189" s="371"/>
      <c r="UZL189" s="372"/>
      <c r="UZM189" s="373"/>
      <c r="UZN189" s="373"/>
      <c r="UZO189" s="373"/>
      <c r="UZP189" s="374"/>
      <c r="UZQ189" s="374"/>
      <c r="UZR189" s="374"/>
      <c r="UZS189" s="373"/>
      <c r="UZT189" s="374"/>
      <c r="UZU189" s="374"/>
      <c r="UZV189" s="374"/>
      <c r="UZW189" s="374"/>
      <c r="UZX189" s="373"/>
      <c r="UZY189" s="371"/>
      <c r="UZZ189" s="371"/>
      <c r="VAA189" s="371"/>
      <c r="VAB189" s="372"/>
      <c r="VAC189" s="373"/>
      <c r="VAD189" s="373"/>
      <c r="VAE189" s="373"/>
      <c r="VAF189" s="374"/>
      <c r="VAG189" s="374"/>
      <c r="VAH189" s="374"/>
      <c r="VAI189" s="373"/>
      <c r="VAJ189" s="374"/>
      <c r="VAK189" s="374"/>
      <c r="VAL189" s="374"/>
      <c r="VAM189" s="374"/>
      <c r="VAN189" s="373"/>
      <c r="VAO189" s="371"/>
      <c r="VAP189" s="371"/>
      <c r="VAQ189" s="371"/>
      <c r="VAR189" s="372"/>
      <c r="VAS189" s="373"/>
      <c r="VAT189" s="373"/>
      <c r="VAU189" s="373"/>
      <c r="VAV189" s="374"/>
      <c r="VAW189" s="374"/>
      <c r="VAX189" s="374"/>
      <c r="VAY189" s="373"/>
      <c r="VAZ189" s="374"/>
      <c r="VBA189" s="374"/>
      <c r="VBB189" s="374"/>
      <c r="VBC189" s="374"/>
      <c r="VBD189" s="373"/>
      <c r="VBE189" s="371"/>
      <c r="VBF189" s="371"/>
      <c r="VBG189" s="371"/>
      <c r="VBH189" s="372"/>
      <c r="VBI189" s="373"/>
      <c r="VBJ189" s="373"/>
      <c r="VBK189" s="373"/>
      <c r="VBL189" s="374"/>
      <c r="VBM189" s="374"/>
      <c r="VBN189" s="374"/>
      <c r="VBO189" s="373"/>
      <c r="VBP189" s="374"/>
      <c r="VBQ189" s="374"/>
      <c r="VBR189" s="374"/>
      <c r="VBS189" s="374"/>
      <c r="VBT189" s="373"/>
      <c r="VBU189" s="371"/>
      <c r="VBV189" s="371"/>
      <c r="VBW189" s="371"/>
      <c r="VBX189" s="372"/>
      <c r="VBY189" s="373"/>
      <c r="VBZ189" s="373"/>
      <c r="VCA189" s="373"/>
      <c r="VCB189" s="374"/>
      <c r="VCC189" s="374"/>
      <c r="VCD189" s="374"/>
      <c r="VCE189" s="373"/>
      <c r="VCF189" s="374"/>
      <c r="VCG189" s="374"/>
      <c r="VCH189" s="374"/>
      <c r="VCI189" s="374"/>
      <c r="VCJ189" s="373"/>
      <c r="VCK189" s="371"/>
      <c r="VCL189" s="371"/>
      <c r="VCM189" s="371"/>
      <c r="VCN189" s="372"/>
      <c r="VCO189" s="373"/>
      <c r="VCP189" s="373"/>
      <c r="VCQ189" s="373"/>
      <c r="VCR189" s="374"/>
      <c r="VCS189" s="374"/>
      <c r="VCT189" s="374"/>
      <c r="VCU189" s="373"/>
      <c r="VCV189" s="374"/>
      <c r="VCW189" s="374"/>
      <c r="VCX189" s="374"/>
      <c r="VCY189" s="374"/>
      <c r="VCZ189" s="373"/>
      <c r="VDA189" s="371"/>
      <c r="VDB189" s="371"/>
      <c r="VDC189" s="371"/>
      <c r="VDD189" s="372"/>
      <c r="VDE189" s="373"/>
      <c r="VDF189" s="373"/>
      <c r="VDG189" s="373"/>
      <c r="VDH189" s="374"/>
      <c r="VDI189" s="374"/>
      <c r="VDJ189" s="374"/>
      <c r="VDK189" s="373"/>
      <c r="VDL189" s="374"/>
      <c r="VDM189" s="374"/>
      <c r="VDN189" s="374"/>
      <c r="VDO189" s="374"/>
      <c r="VDP189" s="373"/>
      <c r="VDQ189" s="371"/>
      <c r="VDR189" s="371"/>
      <c r="VDS189" s="371"/>
      <c r="VDT189" s="372"/>
      <c r="VDU189" s="373"/>
      <c r="VDV189" s="373"/>
      <c r="VDW189" s="373"/>
      <c r="VDX189" s="374"/>
      <c r="VDY189" s="374"/>
      <c r="VDZ189" s="374"/>
      <c r="VEA189" s="373"/>
      <c r="VEB189" s="374"/>
      <c r="VEC189" s="374"/>
      <c r="VED189" s="374"/>
      <c r="VEE189" s="374"/>
      <c r="VEF189" s="373"/>
      <c r="VEG189" s="371"/>
      <c r="VEH189" s="371"/>
      <c r="VEI189" s="371"/>
      <c r="VEJ189" s="372"/>
      <c r="VEK189" s="373"/>
      <c r="VEL189" s="373"/>
      <c r="VEM189" s="373"/>
      <c r="VEN189" s="374"/>
      <c r="VEO189" s="374"/>
      <c r="VEP189" s="374"/>
      <c r="VEQ189" s="373"/>
      <c r="VER189" s="374"/>
      <c r="VES189" s="374"/>
      <c r="VET189" s="374"/>
      <c r="VEU189" s="374"/>
      <c r="VEV189" s="373"/>
      <c r="VEW189" s="371"/>
      <c r="VEX189" s="371"/>
      <c r="VEY189" s="371"/>
      <c r="VEZ189" s="372"/>
      <c r="VFA189" s="373"/>
      <c r="VFB189" s="373"/>
      <c r="VFC189" s="373"/>
      <c r="VFD189" s="374"/>
      <c r="VFE189" s="374"/>
      <c r="VFF189" s="374"/>
      <c r="VFG189" s="373"/>
      <c r="VFH189" s="374"/>
      <c r="VFI189" s="374"/>
      <c r="VFJ189" s="374"/>
      <c r="VFK189" s="374"/>
      <c r="VFL189" s="373"/>
      <c r="VFM189" s="371"/>
      <c r="VFN189" s="371"/>
      <c r="VFO189" s="371"/>
      <c r="VFP189" s="372"/>
      <c r="VFQ189" s="373"/>
      <c r="VFR189" s="373"/>
      <c r="VFS189" s="373"/>
      <c r="VFT189" s="374"/>
      <c r="VFU189" s="374"/>
      <c r="VFV189" s="374"/>
      <c r="VFW189" s="373"/>
      <c r="VFX189" s="374"/>
      <c r="VFY189" s="374"/>
      <c r="VFZ189" s="374"/>
      <c r="VGA189" s="374"/>
      <c r="VGB189" s="373"/>
      <c r="VGC189" s="371"/>
      <c r="VGD189" s="371"/>
      <c r="VGE189" s="371"/>
      <c r="VGF189" s="372"/>
      <c r="VGG189" s="373"/>
      <c r="VGH189" s="373"/>
      <c r="VGI189" s="373"/>
      <c r="VGJ189" s="374"/>
      <c r="VGK189" s="374"/>
      <c r="VGL189" s="374"/>
      <c r="VGM189" s="373"/>
      <c r="VGN189" s="374"/>
      <c r="VGO189" s="374"/>
      <c r="VGP189" s="374"/>
      <c r="VGQ189" s="374"/>
      <c r="VGR189" s="373"/>
      <c r="VGS189" s="371"/>
      <c r="VGT189" s="371"/>
      <c r="VGU189" s="371"/>
      <c r="VGV189" s="372"/>
      <c r="VGW189" s="373"/>
      <c r="VGX189" s="373"/>
      <c r="VGY189" s="373"/>
      <c r="VGZ189" s="374"/>
      <c r="VHA189" s="374"/>
      <c r="VHB189" s="374"/>
      <c r="VHC189" s="373"/>
      <c r="VHD189" s="374"/>
      <c r="VHE189" s="374"/>
      <c r="VHF189" s="374"/>
      <c r="VHG189" s="374"/>
      <c r="VHH189" s="373"/>
      <c r="VHI189" s="371"/>
      <c r="VHJ189" s="371"/>
      <c r="VHK189" s="371"/>
      <c r="VHL189" s="372"/>
      <c r="VHM189" s="373"/>
      <c r="VHN189" s="373"/>
      <c r="VHO189" s="373"/>
      <c r="VHP189" s="374"/>
      <c r="VHQ189" s="374"/>
      <c r="VHR189" s="374"/>
      <c r="VHS189" s="373"/>
      <c r="VHT189" s="374"/>
      <c r="VHU189" s="374"/>
      <c r="VHV189" s="374"/>
      <c r="VHW189" s="374"/>
      <c r="VHX189" s="373"/>
      <c r="VHY189" s="371"/>
      <c r="VHZ189" s="371"/>
      <c r="VIA189" s="371"/>
      <c r="VIB189" s="372"/>
      <c r="VIC189" s="373"/>
      <c r="VID189" s="373"/>
      <c r="VIE189" s="373"/>
      <c r="VIF189" s="374"/>
      <c r="VIG189" s="374"/>
      <c r="VIH189" s="374"/>
      <c r="VII189" s="373"/>
      <c r="VIJ189" s="374"/>
      <c r="VIK189" s="374"/>
      <c r="VIL189" s="374"/>
      <c r="VIM189" s="374"/>
      <c r="VIN189" s="373"/>
      <c r="VIO189" s="371"/>
      <c r="VIP189" s="371"/>
      <c r="VIQ189" s="371"/>
      <c r="VIR189" s="372"/>
      <c r="VIS189" s="373"/>
      <c r="VIT189" s="373"/>
      <c r="VIU189" s="373"/>
      <c r="VIV189" s="374"/>
      <c r="VIW189" s="374"/>
      <c r="VIX189" s="374"/>
      <c r="VIY189" s="373"/>
      <c r="VIZ189" s="374"/>
      <c r="VJA189" s="374"/>
      <c r="VJB189" s="374"/>
      <c r="VJC189" s="374"/>
      <c r="VJD189" s="373"/>
      <c r="VJE189" s="371"/>
      <c r="VJF189" s="371"/>
      <c r="VJG189" s="371"/>
      <c r="VJH189" s="372"/>
      <c r="VJI189" s="373"/>
      <c r="VJJ189" s="373"/>
      <c r="VJK189" s="373"/>
      <c r="VJL189" s="374"/>
      <c r="VJM189" s="374"/>
      <c r="VJN189" s="374"/>
      <c r="VJO189" s="373"/>
      <c r="VJP189" s="374"/>
      <c r="VJQ189" s="374"/>
      <c r="VJR189" s="374"/>
      <c r="VJS189" s="374"/>
      <c r="VJT189" s="373"/>
      <c r="VJU189" s="371"/>
      <c r="VJV189" s="371"/>
      <c r="VJW189" s="371"/>
      <c r="VJX189" s="372"/>
      <c r="VJY189" s="373"/>
      <c r="VJZ189" s="373"/>
      <c r="VKA189" s="373"/>
      <c r="VKB189" s="374"/>
      <c r="VKC189" s="374"/>
      <c r="VKD189" s="374"/>
      <c r="VKE189" s="373"/>
      <c r="VKF189" s="374"/>
      <c r="VKG189" s="374"/>
      <c r="VKH189" s="374"/>
      <c r="VKI189" s="374"/>
      <c r="VKJ189" s="373"/>
      <c r="VKK189" s="371"/>
      <c r="VKL189" s="371"/>
      <c r="VKM189" s="371"/>
      <c r="VKN189" s="372"/>
      <c r="VKO189" s="373"/>
      <c r="VKP189" s="373"/>
      <c r="VKQ189" s="373"/>
      <c r="VKR189" s="374"/>
      <c r="VKS189" s="374"/>
      <c r="VKT189" s="374"/>
      <c r="VKU189" s="373"/>
      <c r="VKV189" s="374"/>
      <c r="VKW189" s="374"/>
      <c r="VKX189" s="374"/>
      <c r="VKY189" s="374"/>
      <c r="VKZ189" s="373"/>
      <c r="VLA189" s="371"/>
      <c r="VLB189" s="371"/>
      <c r="VLC189" s="371"/>
      <c r="VLD189" s="372"/>
      <c r="VLE189" s="373"/>
      <c r="VLF189" s="373"/>
      <c r="VLG189" s="373"/>
      <c r="VLH189" s="374"/>
      <c r="VLI189" s="374"/>
      <c r="VLJ189" s="374"/>
      <c r="VLK189" s="373"/>
      <c r="VLL189" s="374"/>
      <c r="VLM189" s="374"/>
      <c r="VLN189" s="374"/>
      <c r="VLO189" s="374"/>
      <c r="VLP189" s="373"/>
      <c r="VLQ189" s="371"/>
      <c r="VLR189" s="371"/>
      <c r="VLS189" s="371"/>
      <c r="VLT189" s="372"/>
      <c r="VLU189" s="373"/>
      <c r="VLV189" s="373"/>
      <c r="VLW189" s="373"/>
      <c r="VLX189" s="374"/>
      <c r="VLY189" s="374"/>
      <c r="VLZ189" s="374"/>
      <c r="VMA189" s="373"/>
      <c r="VMB189" s="374"/>
      <c r="VMC189" s="374"/>
      <c r="VMD189" s="374"/>
      <c r="VME189" s="374"/>
      <c r="VMF189" s="373"/>
      <c r="VMG189" s="371"/>
      <c r="VMH189" s="371"/>
      <c r="VMI189" s="371"/>
      <c r="VMJ189" s="372"/>
      <c r="VMK189" s="373"/>
      <c r="VML189" s="373"/>
      <c r="VMM189" s="373"/>
      <c r="VMN189" s="374"/>
      <c r="VMO189" s="374"/>
      <c r="VMP189" s="374"/>
      <c r="VMQ189" s="373"/>
      <c r="VMR189" s="374"/>
      <c r="VMS189" s="374"/>
      <c r="VMT189" s="374"/>
      <c r="VMU189" s="374"/>
      <c r="VMV189" s="373"/>
      <c r="VMW189" s="371"/>
      <c r="VMX189" s="371"/>
      <c r="VMY189" s="371"/>
      <c r="VMZ189" s="372"/>
      <c r="VNA189" s="373"/>
      <c r="VNB189" s="373"/>
      <c r="VNC189" s="373"/>
      <c r="VND189" s="374"/>
      <c r="VNE189" s="374"/>
      <c r="VNF189" s="374"/>
      <c r="VNG189" s="373"/>
      <c r="VNH189" s="374"/>
      <c r="VNI189" s="374"/>
      <c r="VNJ189" s="374"/>
      <c r="VNK189" s="374"/>
      <c r="VNL189" s="373"/>
      <c r="VNM189" s="371"/>
      <c r="VNN189" s="371"/>
      <c r="VNO189" s="371"/>
      <c r="VNP189" s="372"/>
      <c r="VNQ189" s="373"/>
      <c r="VNR189" s="373"/>
      <c r="VNS189" s="373"/>
      <c r="VNT189" s="374"/>
      <c r="VNU189" s="374"/>
      <c r="VNV189" s="374"/>
      <c r="VNW189" s="373"/>
      <c r="VNX189" s="374"/>
      <c r="VNY189" s="374"/>
      <c r="VNZ189" s="374"/>
      <c r="VOA189" s="374"/>
      <c r="VOB189" s="373"/>
      <c r="VOC189" s="371"/>
      <c r="VOD189" s="371"/>
      <c r="VOE189" s="371"/>
      <c r="VOF189" s="372"/>
      <c r="VOG189" s="373"/>
      <c r="VOH189" s="373"/>
      <c r="VOI189" s="373"/>
      <c r="VOJ189" s="374"/>
      <c r="VOK189" s="374"/>
      <c r="VOL189" s="374"/>
      <c r="VOM189" s="373"/>
      <c r="VON189" s="374"/>
      <c r="VOO189" s="374"/>
      <c r="VOP189" s="374"/>
      <c r="VOQ189" s="374"/>
      <c r="VOR189" s="373"/>
      <c r="VOS189" s="371"/>
      <c r="VOT189" s="371"/>
      <c r="VOU189" s="371"/>
      <c r="VOV189" s="372"/>
      <c r="VOW189" s="373"/>
      <c r="VOX189" s="373"/>
      <c r="VOY189" s="373"/>
      <c r="VOZ189" s="374"/>
      <c r="VPA189" s="374"/>
      <c r="VPB189" s="374"/>
      <c r="VPC189" s="373"/>
      <c r="VPD189" s="374"/>
      <c r="VPE189" s="374"/>
      <c r="VPF189" s="374"/>
      <c r="VPG189" s="374"/>
      <c r="VPH189" s="373"/>
      <c r="VPI189" s="371"/>
      <c r="VPJ189" s="371"/>
      <c r="VPK189" s="371"/>
      <c r="VPL189" s="372"/>
      <c r="VPM189" s="373"/>
      <c r="VPN189" s="373"/>
      <c r="VPO189" s="373"/>
      <c r="VPP189" s="374"/>
      <c r="VPQ189" s="374"/>
      <c r="VPR189" s="374"/>
      <c r="VPS189" s="373"/>
      <c r="VPT189" s="374"/>
      <c r="VPU189" s="374"/>
      <c r="VPV189" s="374"/>
      <c r="VPW189" s="374"/>
      <c r="VPX189" s="373"/>
      <c r="VPY189" s="371"/>
      <c r="VPZ189" s="371"/>
      <c r="VQA189" s="371"/>
      <c r="VQB189" s="372"/>
      <c r="VQC189" s="373"/>
      <c r="VQD189" s="373"/>
      <c r="VQE189" s="373"/>
      <c r="VQF189" s="374"/>
      <c r="VQG189" s="374"/>
      <c r="VQH189" s="374"/>
      <c r="VQI189" s="373"/>
      <c r="VQJ189" s="374"/>
      <c r="VQK189" s="374"/>
      <c r="VQL189" s="374"/>
      <c r="VQM189" s="374"/>
      <c r="VQN189" s="373"/>
      <c r="VQO189" s="371"/>
      <c r="VQP189" s="371"/>
      <c r="VQQ189" s="371"/>
      <c r="VQR189" s="372"/>
      <c r="VQS189" s="373"/>
      <c r="VQT189" s="373"/>
      <c r="VQU189" s="373"/>
      <c r="VQV189" s="374"/>
      <c r="VQW189" s="374"/>
      <c r="VQX189" s="374"/>
      <c r="VQY189" s="373"/>
      <c r="VQZ189" s="374"/>
      <c r="VRA189" s="374"/>
      <c r="VRB189" s="374"/>
      <c r="VRC189" s="374"/>
      <c r="VRD189" s="373"/>
      <c r="VRE189" s="371"/>
      <c r="VRF189" s="371"/>
      <c r="VRG189" s="371"/>
      <c r="VRH189" s="372"/>
      <c r="VRI189" s="373"/>
      <c r="VRJ189" s="373"/>
      <c r="VRK189" s="373"/>
      <c r="VRL189" s="374"/>
      <c r="VRM189" s="374"/>
      <c r="VRN189" s="374"/>
      <c r="VRO189" s="373"/>
      <c r="VRP189" s="374"/>
      <c r="VRQ189" s="374"/>
      <c r="VRR189" s="374"/>
      <c r="VRS189" s="374"/>
      <c r="VRT189" s="373"/>
      <c r="VRU189" s="371"/>
      <c r="VRV189" s="371"/>
      <c r="VRW189" s="371"/>
      <c r="VRX189" s="372"/>
      <c r="VRY189" s="373"/>
      <c r="VRZ189" s="373"/>
      <c r="VSA189" s="373"/>
      <c r="VSB189" s="374"/>
      <c r="VSC189" s="374"/>
      <c r="VSD189" s="374"/>
      <c r="VSE189" s="373"/>
      <c r="VSF189" s="374"/>
      <c r="VSG189" s="374"/>
      <c r="VSH189" s="374"/>
      <c r="VSI189" s="374"/>
      <c r="VSJ189" s="373"/>
      <c r="VSK189" s="371"/>
      <c r="VSL189" s="371"/>
      <c r="VSM189" s="371"/>
      <c r="VSN189" s="372"/>
      <c r="VSO189" s="373"/>
      <c r="VSP189" s="373"/>
      <c r="VSQ189" s="373"/>
      <c r="VSR189" s="374"/>
      <c r="VSS189" s="374"/>
      <c r="VST189" s="374"/>
      <c r="VSU189" s="373"/>
      <c r="VSV189" s="374"/>
      <c r="VSW189" s="374"/>
      <c r="VSX189" s="374"/>
      <c r="VSY189" s="374"/>
      <c r="VSZ189" s="373"/>
      <c r="VTA189" s="371"/>
      <c r="VTB189" s="371"/>
      <c r="VTC189" s="371"/>
      <c r="VTD189" s="372"/>
      <c r="VTE189" s="373"/>
      <c r="VTF189" s="373"/>
      <c r="VTG189" s="373"/>
      <c r="VTH189" s="374"/>
      <c r="VTI189" s="374"/>
      <c r="VTJ189" s="374"/>
      <c r="VTK189" s="373"/>
      <c r="VTL189" s="374"/>
      <c r="VTM189" s="374"/>
      <c r="VTN189" s="374"/>
      <c r="VTO189" s="374"/>
      <c r="VTP189" s="373"/>
      <c r="VTQ189" s="371"/>
      <c r="VTR189" s="371"/>
      <c r="VTS189" s="371"/>
      <c r="VTT189" s="372"/>
      <c r="VTU189" s="373"/>
      <c r="VTV189" s="373"/>
      <c r="VTW189" s="373"/>
      <c r="VTX189" s="374"/>
      <c r="VTY189" s="374"/>
      <c r="VTZ189" s="374"/>
      <c r="VUA189" s="373"/>
      <c r="VUB189" s="374"/>
      <c r="VUC189" s="374"/>
      <c r="VUD189" s="374"/>
      <c r="VUE189" s="374"/>
      <c r="VUF189" s="373"/>
      <c r="VUG189" s="371"/>
      <c r="VUH189" s="371"/>
      <c r="VUI189" s="371"/>
      <c r="VUJ189" s="372"/>
      <c r="VUK189" s="373"/>
      <c r="VUL189" s="373"/>
      <c r="VUM189" s="373"/>
      <c r="VUN189" s="374"/>
      <c r="VUO189" s="374"/>
      <c r="VUP189" s="374"/>
      <c r="VUQ189" s="373"/>
      <c r="VUR189" s="374"/>
      <c r="VUS189" s="374"/>
      <c r="VUT189" s="374"/>
      <c r="VUU189" s="374"/>
      <c r="VUV189" s="373"/>
      <c r="VUW189" s="371"/>
      <c r="VUX189" s="371"/>
      <c r="VUY189" s="371"/>
      <c r="VUZ189" s="372"/>
      <c r="VVA189" s="373"/>
      <c r="VVB189" s="373"/>
      <c r="VVC189" s="373"/>
      <c r="VVD189" s="374"/>
      <c r="VVE189" s="374"/>
      <c r="VVF189" s="374"/>
      <c r="VVG189" s="373"/>
      <c r="VVH189" s="374"/>
      <c r="VVI189" s="374"/>
      <c r="VVJ189" s="374"/>
      <c r="VVK189" s="374"/>
      <c r="VVL189" s="373"/>
      <c r="VVM189" s="371"/>
      <c r="VVN189" s="371"/>
      <c r="VVO189" s="371"/>
      <c r="VVP189" s="372"/>
      <c r="VVQ189" s="373"/>
      <c r="VVR189" s="373"/>
      <c r="VVS189" s="373"/>
      <c r="VVT189" s="374"/>
      <c r="VVU189" s="374"/>
      <c r="VVV189" s="374"/>
      <c r="VVW189" s="373"/>
      <c r="VVX189" s="374"/>
      <c r="VVY189" s="374"/>
      <c r="VVZ189" s="374"/>
      <c r="VWA189" s="374"/>
      <c r="VWB189" s="373"/>
      <c r="VWC189" s="371"/>
      <c r="VWD189" s="371"/>
      <c r="VWE189" s="371"/>
      <c r="VWF189" s="372"/>
      <c r="VWG189" s="373"/>
      <c r="VWH189" s="373"/>
      <c r="VWI189" s="373"/>
      <c r="VWJ189" s="374"/>
      <c r="VWK189" s="374"/>
      <c r="VWL189" s="374"/>
      <c r="VWM189" s="373"/>
      <c r="VWN189" s="374"/>
      <c r="VWO189" s="374"/>
      <c r="VWP189" s="374"/>
      <c r="VWQ189" s="374"/>
      <c r="VWR189" s="373"/>
      <c r="VWS189" s="371"/>
      <c r="VWT189" s="371"/>
      <c r="VWU189" s="371"/>
      <c r="VWV189" s="372"/>
      <c r="VWW189" s="373"/>
      <c r="VWX189" s="373"/>
      <c r="VWY189" s="373"/>
      <c r="VWZ189" s="374"/>
      <c r="VXA189" s="374"/>
      <c r="VXB189" s="374"/>
      <c r="VXC189" s="373"/>
      <c r="VXD189" s="374"/>
      <c r="VXE189" s="374"/>
      <c r="VXF189" s="374"/>
      <c r="VXG189" s="374"/>
      <c r="VXH189" s="373"/>
      <c r="VXI189" s="371"/>
      <c r="VXJ189" s="371"/>
      <c r="VXK189" s="371"/>
      <c r="VXL189" s="372"/>
      <c r="VXM189" s="373"/>
      <c r="VXN189" s="373"/>
      <c r="VXO189" s="373"/>
      <c r="VXP189" s="374"/>
      <c r="VXQ189" s="374"/>
      <c r="VXR189" s="374"/>
      <c r="VXS189" s="373"/>
      <c r="VXT189" s="374"/>
      <c r="VXU189" s="374"/>
      <c r="VXV189" s="374"/>
      <c r="VXW189" s="374"/>
      <c r="VXX189" s="373"/>
      <c r="VXY189" s="371"/>
      <c r="VXZ189" s="371"/>
      <c r="VYA189" s="371"/>
      <c r="VYB189" s="372"/>
      <c r="VYC189" s="373"/>
      <c r="VYD189" s="373"/>
      <c r="VYE189" s="373"/>
      <c r="VYF189" s="374"/>
      <c r="VYG189" s="374"/>
      <c r="VYH189" s="374"/>
      <c r="VYI189" s="373"/>
      <c r="VYJ189" s="374"/>
      <c r="VYK189" s="374"/>
      <c r="VYL189" s="374"/>
      <c r="VYM189" s="374"/>
      <c r="VYN189" s="373"/>
      <c r="VYO189" s="371"/>
      <c r="VYP189" s="371"/>
      <c r="VYQ189" s="371"/>
      <c r="VYR189" s="372"/>
      <c r="VYS189" s="373"/>
      <c r="VYT189" s="373"/>
      <c r="VYU189" s="373"/>
      <c r="VYV189" s="374"/>
      <c r="VYW189" s="374"/>
      <c r="VYX189" s="374"/>
      <c r="VYY189" s="373"/>
      <c r="VYZ189" s="374"/>
      <c r="VZA189" s="374"/>
      <c r="VZB189" s="374"/>
      <c r="VZC189" s="374"/>
      <c r="VZD189" s="373"/>
      <c r="VZE189" s="371"/>
      <c r="VZF189" s="371"/>
      <c r="VZG189" s="371"/>
      <c r="VZH189" s="372"/>
      <c r="VZI189" s="373"/>
      <c r="VZJ189" s="373"/>
      <c r="VZK189" s="373"/>
      <c r="VZL189" s="374"/>
      <c r="VZM189" s="374"/>
      <c r="VZN189" s="374"/>
      <c r="VZO189" s="373"/>
      <c r="VZP189" s="374"/>
      <c r="VZQ189" s="374"/>
      <c r="VZR189" s="374"/>
      <c r="VZS189" s="374"/>
      <c r="VZT189" s="373"/>
      <c r="VZU189" s="371"/>
      <c r="VZV189" s="371"/>
      <c r="VZW189" s="371"/>
      <c r="VZX189" s="372"/>
      <c r="VZY189" s="373"/>
      <c r="VZZ189" s="373"/>
      <c r="WAA189" s="373"/>
      <c r="WAB189" s="374"/>
      <c r="WAC189" s="374"/>
      <c r="WAD189" s="374"/>
      <c r="WAE189" s="373"/>
      <c r="WAF189" s="374"/>
      <c r="WAG189" s="374"/>
      <c r="WAH189" s="374"/>
      <c r="WAI189" s="374"/>
      <c r="WAJ189" s="373"/>
      <c r="WAK189" s="371"/>
      <c r="WAL189" s="371"/>
      <c r="WAM189" s="371"/>
      <c r="WAN189" s="372"/>
      <c r="WAO189" s="373"/>
      <c r="WAP189" s="373"/>
      <c r="WAQ189" s="373"/>
      <c r="WAR189" s="374"/>
      <c r="WAS189" s="374"/>
      <c r="WAT189" s="374"/>
      <c r="WAU189" s="373"/>
      <c r="WAV189" s="374"/>
      <c r="WAW189" s="374"/>
      <c r="WAX189" s="374"/>
      <c r="WAY189" s="374"/>
      <c r="WAZ189" s="373"/>
      <c r="WBA189" s="371"/>
      <c r="WBB189" s="371"/>
      <c r="WBC189" s="371"/>
      <c r="WBD189" s="372"/>
      <c r="WBE189" s="373"/>
      <c r="WBF189" s="373"/>
      <c r="WBG189" s="373"/>
      <c r="WBH189" s="374"/>
      <c r="WBI189" s="374"/>
      <c r="WBJ189" s="374"/>
      <c r="WBK189" s="373"/>
      <c r="WBL189" s="374"/>
      <c r="WBM189" s="374"/>
      <c r="WBN189" s="374"/>
      <c r="WBO189" s="374"/>
      <c r="WBP189" s="373"/>
      <c r="WBQ189" s="371"/>
      <c r="WBR189" s="371"/>
      <c r="WBS189" s="371"/>
      <c r="WBT189" s="372"/>
      <c r="WBU189" s="373"/>
      <c r="WBV189" s="373"/>
      <c r="WBW189" s="373"/>
      <c r="WBX189" s="374"/>
      <c r="WBY189" s="374"/>
      <c r="WBZ189" s="374"/>
      <c r="WCA189" s="373"/>
      <c r="WCB189" s="374"/>
      <c r="WCC189" s="374"/>
      <c r="WCD189" s="374"/>
      <c r="WCE189" s="374"/>
      <c r="WCF189" s="373"/>
      <c r="WCG189" s="371"/>
      <c r="WCH189" s="371"/>
      <c r="WCI189" s="371"/>
      <c r="WCJ189" s="372"/>
      <c r="WCK189" s="373"/>
      <c r="WCL189" s="373"/>
      <c r="WCM189" s="373"/>
      <c r="WCN189" s="374"/>
      <c r="WCO189" s="374"/>
      <c r="WCP189" s="374"/>
      <c r="WCQ189" s="373"/>
      <c r="WCR189" s="374"/>
      <c r="WCS189" s="374"/>
      <c r="WCT189" s="374"/>
      <c r="WCU189" s="374"/>
      <c r="WCV189" s="373"/>
      <c r="WCW189" s="371"/>
      <c r="WCX189" s="371"/>
      <c r="WCY189" s="371"/>
      <c r="WCZ189" s="372"/>
      <c r="WDA189" s="373"/>
      <c r="WDB189" s="373"/>
      <c r="WDC189" s="373"/>
      <c r="WDD189" s="374"/>
      <c r="WDE189" s="374"/>
      <c r="WDF189" s="374"/>
      <c r="WDG189" s="373"/>
      <c r="WDH189" s="374"/>
      <c r="WDI189" s="374"/>
      <c r="WDJ189" s="374"/>
      <c r="WDK189" s="374"/>
      <c r="WDL189" s="373"/>
      <c r="WDM189" s="371"/>
      <c r="WDN189" s="371"/>
      <c r="WDO189" s="371"/>
      <c r="WDP189" s="372"/>
      <c r="WDQ189" s="373"/>
      <c r="WDR189" s="373"/>
      <c r="WDS189" s="373"/>
      <c r="WDT189" s="374"/>
      <c r="WDU189" s="374"/>
      <c r="WDV189" s="374"/>
      <c r="WDW189" s="373"/>
      <c r="WDX189" s="374"/>
      <c r="WDY189" s="374"/>
      <c r="WDZ189" s="374"/>
      <c r="WEA189" s="374"/>
      <c r="WEB189" s="373"/>
      <c r="WEC189" s="371"/>
      <c r="WED189" s="371"/>
      <c r="WEE189" s="371"/>
      <c r="WEF189" s="372"/>
      <c r="WEG189" s="373"/>
      <c r="WEH189" s="373"/>
      <c r="WEI189" s="373"/>
      <c r="WEJ189" s="374"/>
      <c r="WEK189" s="374"/>
      <c r="WEL189" s="374"/>
      <c r="WEM189" s="373"/>
      <c r="WEN189" s="374"/>
      <c r="WEO189" s="374"/>
      <c r="WEP189" s="374"/>
      <c r="WEQ189" s="374"/>
      <c r="WER189" s="373"/>
      <c r="WES189" s="371"/>
      <c r="WET189" s="371"/>
      <c r="WEU189" s="371"/>
      <c r="WEV189" s="372"/>
      <c r="WEW189" s="373"/>
      <c r="WEX189" s="373"/>
      <c r="WEY189" s="373"/>
      <c r="WEZ189" s="374"/>
      <c r="WFA189" s="374"/>
      <c r="WFB189" s="374"/>
      <c r="WFC189" s="373"/>
      <c r="WFD189" s="374"/>
      <c r="WFE189" s="374"/>
      <c r="WFF189" s="374"/>
      <c r="WFG189" s="374"/>
      <c r="WFH189" s="373"/>
      <c r="WFI189" s="371"/>
      <c r="WFJ189" s="371"/>
      <c r="WFK189" s="371"/>
      <c r="WFL189" s="372"/>
      <c r="WFM189" s="373"/>
      <c r="WFN189" s="373"/>
      <c r="WFO189" s="373"/>
      <c r="WFP189" s="374"/>
      <c r="WFQ189" s="374"/>
      <c r="WFR189" s="374"/>
      <c r="WFS189" s="373"/>
      <c r="WFT189" s="374"/>
      <c r="WFU189" s="374"/>
      <c r="WFV189" s="374"/>
      <c r="WFW189" s="374"/>
      <c r="WFX189" s="373"/>
      <c r="WFY189" s="371"/>
      <c r="WFZ189" s="371"/>
      <c r="WGA189" s="371"/>
      <c r="WGB189" s="372"/>
      <c r="WGC189" s="373"/>
      <c r="WGD189" s="373"/>
      <c r="WGE189" s="373"/>
      <c r="WGF189" s="374"/>
      <c r="WGG189" s="374"/>
      <c r="WGH189" s="374"/>
      <c r="WGI189" s="373"/>
      <c r="WGJ189" s="374"/>
      <c r="WGK189" s="374"/>
      <c r="WGL189" s="374"/>
      <c r="WGM189" s="374"/>
      <c r="WGN189" s="373"/>
      <c r="WGO189" s="371"/>
      <c r="WGP189" s="371"/>
      <c r="WGQ189" s="371"/>
      <c r="WGR189" s="372"/>
      <c r="WGS189" s="373"/>
      <c r="WGT189" s="373"/>
      <c r="WGU189" s="373"/>
      <c r="WGV189" s="374"/>
      <c r="WGW189" s="374"/>
      <c r="WGX189" s="374"/>
      <c r="WGY189" s="373"/>
      <c r="WGZ189" s="374"/>
      <c r="WHA189" s="374"/>
      <c r="WHB189" s="374"/>
      <c r="WHC189" s="374"/>
      <c r="WHD189" s="373"/>
      <c r="WHE189" s="371"/>
      <c r="WHF189" s="371"/>
      <c r="WHG189" s="371"/>
      <c r="WHH189" s="372"/>
      <c r="WHI189" s="373"/>
      <c r="WHJ189" s="373"/>
      <c r="WHK189" s="373"/>
      <c r="WHL189" s="374"/>
      <c r="WHM189" s="374"/>
      <c r="WHN189" s="374"/>
      <c r="WHO189" s="373"/>
      <c r="WHP189" s="374"/>
      <c r="WHQ189" s="374"/>
      <c r="WHR189" s="374"/>
      <c r="WHS189" s="374"/>
      <c r="WHT189" s="373"/>
      <c r="WHU189" s="371"/>
      <c r="WHV189" s="371"/>
      <c r="WHW189" s="371"/>
      <c r="WHX189" s="372"/>
      <c r="WHY189" s="373"/>
      <c r="WHZ189" s="373"/>
      <c r="WIA189" s="373"/>
      <c r="WIB189" s="374"/>
      <c r="WIC189" s="374"/>
      <c r="WID189" s="374"/>
      <c r="WIE189" s="373"/>
      <c r="WIF189" s="374"/>
      <c r="WIG189" s="374"/>
      <c r="WIH189" s="374"/>
      <c r="WII189" s="374"/>
      <c r="WIJ189" s="373"/>
      <c r="WIK189" s="371"/>
      <c r="WIL189" s="371"/>
      <c r="WIM189" s="371"/>
      <c r="WIN189" s="372"/>
      <c r="WIO189" s="373"/>
      <c r="WIP189" s="373"/>
      <c r="WIQ189" s="373"/>
      <c r="WIR189" s="374"/>
      <c r="WIS189" s="374"/>
      <c r="WIT189" s="374"/>
      <c r="WIU189" s="373"/>
      <c r="WIV189" s="374"/>
      <c r="WIW189" s="374"/>
      <c r="WIX189" s="374"/>
      <c r="WIY189" s="374"/>
      <c r="WIZ189" s="373"/>
      <c r="WJA189" s="371"/>
      <c r="WJB189" s="371"/>
      <c r="WJC189" s="371"/>
      <c r="WJD189" s="372"/>
      <c r="WJE189" s="373"/>
      <c r="WJF189" s="373"/>
      <c r="WJG189" s="373"/>
      <c r="WJH189" s="374"/>
      <c r="WJI189" s="374"/>
      <c r="WJJ189" s="374"/>
      <c r="WJK189" s="373"/>
      <c r="WJL189" s="374"/>
      <c r="WJM189" s="374"/>
      <c r="WJN189" s="374"/>
      <c r="WJO189" s="374"/>
      <c r="WJP189" s="373"/>
      <c r="WJQ189" s="371"/>
      <c r="WJR189" s="371"/>
      <c r="WJS189" s="371"/>
      <c r="WJT189" s="372"/>
      <c r="WJU189" s="373"/>
      <c r="WJV189" s="373"/>
      <c r="WJW189" s="373"/>
      <c r="WJX189" s="374"/>
      <c r="WJY189" s="374"/>
      <c r="WJZ189" s="374"/>
      <c r="WKA189" s="373"/>
      <c r="WKB189" s="374"/>
      <c r="WKC189" s="374"/>
      <c r="WKD189" s="374"/>
      <c r="WKE189" s="374"/>
      <c r="WKF189" s="373"/>
      <c r="WKG189" s="371"/>
      <c r="WKH189" s="371"/>
      <c r="WKI189" s="371"/>
      <c r="WKJ189" s="372"/>
      <c r="WKK189" s="373"/>
      <c r="WKL189" s="373"/>
      <c r="WKM189" s="373"/>
      <c r="WKN189" s="374"/>
      <c r="WKO189" s="374"/>
      <c r="WKP189" s="374"/>
      <c r="WKQ189" s="373"/>
      <c r="WKR189" s="374"/>
      <c r="WKS189" s="374"/>
      <c r="WKT189" s="374"/>
      <c r="WKU189" s="374"/>
      <c r="WKV189" s="373"/>
      <c r="WKW189" s="371"/>
      <c r="WKX189" s="371"/>
      <c r="WKY189" s="371"/>
      <c r="WKZ189" s="372"/>
      <c r="WLA189" s="373"/>
      <c r="WLB189" s="373"/>
      <c r="WLC189" s="373"/>
      <c r="WLD189" s="374"/>
      <c r="WLE189" s="374"/>
      <c r="WLF189" s="374"/>
      <c r="WLG189" s="373"/>
      <c r="WLH189" s="374"/>
      <c r="WLI189" s="374"/>
      <c r="WLJ189" s="374"/>
      <c r="WLK189" s="374"/>
      <c r="WLL189" s="373"/>
      <c r="WLM189" s="371"/>
      <c r="WLN189" s="371"/>
      <c r="WLO189" s="371"/>
      <c r="WLP189" s="372"/>
      <c r="WLQ189" s="373"/>
      <c r="WLR189" s="373"/>
      <c r="WLS189" s="373"/>
      <c r="WLT189" s="374"/>
      <c r="WLU189" s="374"/>
      <c r="WLV189" s="374"/>
      <c r="WLW189" s="373"/>
      <c r="WLX189" s="374"/>
      <c r="WLY189" s="374"/>
      <c r="WLZ189" s="374"/>
      <c r="WMA189" s="374"/>
      <c r="WMB189" s="373"/>
      <c r="WMC189" s="371"/>
      <c r="WMD189" s="371"/>
      <c r="WME189" s="371"/>
      <c r="WMF189" s="372"/>
      <c r="WMG189" s="373"/>
      <c r="WMH189" s="373"/>
      <c r="WMI189" s="373"/>
      <c r="WMJ189" s="374"/>
      <c r="WMK189" s="374"/>
      <c r="WML189" s="374"/>
      <c r="WMM189" s="373"/>
      <c r="WMN189" s="374"/>
      <c r="WMO189" s="374"/>
      <c r="WMP189" s="374"/>
      <c r="WMQ189" s="374"/>
      <c r="WMR189" s="373"/>
      <c r="WMS189" s="371"/>
      <c r="WMT189" s="371"/>
      <c r="WMU189" s="371"/>
      <c r="WMV189" s="372"/>
      <c r="WMW189" s="373"/>
      <c r="WMX189" s="373"/>
      <c r="WMY189" s="373"/>
      <c r="WMZ189" s="374"/>
      <c r="WNA189" s="374"/>
      <c r="WNB189" s="374"/>
      <c r="WNC189" s="373"/>
      <c r="WND189" s="374"/>
      <c r="WNE189" s="374"/>
      <c r="WNF189" s="374"/>
      <c r="WNG189" s="374"/>
      <c r="WNH189" s="373"/>
      <c r="WNI189" s="371"/>
      <c r="WNJ189" s="371"/>
      <c r="WNK189" s="371"/>
      <c r="WNL189" s="372"/>
      <c r="WNM189" s="373"/>
      <c r="WNN189" s="373"/>
      <c r="WNO189" s="373"/>
      <c r="WNP189" s="374"/>
      <c r="WNQ189" s="374"/>
      <c r="WNR189" s="374"/>
      <c r="WNS189" s="373"/>
      <c r="WNT189" s="374"/>
      <c r="WNU189" s="374"/>
      <c r="WNV189" s="374"/>
      <c r="WNW189" s="374"/>
      <c r="WNX189" s="373"/>
      <c r="WNY189" s="371"/>
      <c r="WNZ189" s="371"/>
      <c r="WOA189" s="371"/>
      <c r="WOB189" s="372"/>
      <c r="WOC189" s="373"/>
      <c r="WOD189" s="373"/>
      <c r="WOE189" s="373"/>
      <c r="WOF189" s="374"/>
      <c r="WOG189" s="374"/>
      <c r="WOH189" s="374"/>
      <c r="WOI189" s="373"/>
      <c r="WOJ189" s="374"/>
      <c r="WOK189" s="374"/>
      <c r="WOL189" s="374"/>
      <c r="WOM189" s="374"/>
      <c r="WON189" s="373"/>
      <c r="WOO189" s="371"/>
      <c r="WOP189" s="371"/>
      <c r="WOQ189" s="371"/>
      <c r="WOR189" s="372"/>
      <c r="WOS189" s="373"/>
      <c r="WOT189" s="373"/>
      <c r="WOU189" s="373"/>
      <c r="WOV189" s="374"/>
      <c r="WOW189" s="374"/>
      <c r="WOX189" s="374"/>
      <c r="WOY189" s="373"/>
      <c r="WOZ189" s="374"/>
      <c r="WPA189" s="374"/>
      <c r="WPB189" s="374"/>
      <c r="WPC189" s="374"/>
      <c r="WPD189" s="373"/>
      <c r="WPE189" s="371"/>
      <c r="WPF189" s="371"/>
      <c r="WPG189" s="371"/>
      <c r="WPH189" s="372"/>
      <c r="WPI189" s="373"/>
      <c r="WPJ189" s="373"/>
      <c r="WPK189" s="373"/>
      <c r="WPL189" s="374"/>
      <c r="WPM189" s="374"/>
      <c r="WPN189" s="374"/>
      <c r="WPO189" s="373"/>
      <c r="WPP189" s="374"/>
      <c r="WPQ189" s="374"/>
      <c r="WPR189" s="374"/>
      <c r="WPS189" s="374"/>
      <c r="WPT189" s="373"/>
      <c r="WPU189" s="371"/>
      <c r="WPV189" s="371"/>
      <c r="WPW189" s="371"/>
      <c r="WPX189" s="372"/>
      <c r="WPY189" s="373"/>
      <c r="WPZ189" s="373"/>
      <c r="WQA189" s="373"/>
      <c r="WQB189" s="374"/>
      <c r="WQC189" s="374"/>
      <c r="WQD189" s="374"/>
      <c r="WQE189" s="373"/>
      <c r="WQF189" s="374"/>
      <c r="WQG189" s="374"/>
      <c r="WQH189" s="374"/>
      <c r="WQI189" s="374"/>
      <c r="WQJ189" s="373"/>
      <c r="WQK189" s="371"/>
      <c r="WQL189" s="371"/>
      <c r="WQM189" s="371"/>
      <c r="WQN189" s="372"/>
      <c r="WQO189" s="373"/>
      <c r="WQP189" s="373"/>
      <c r="WQQ189" s="373"/>
      <c r="WQR189" s="374"/>
      <c r="WQS189" s="374"/>
      <c r="WQT189" s="374"/>
      <c r="WQU189" s="373"/>
      <c r="WQV189" s="374"/>
      <c r="WQW189" s="374"/>
      <c r="WQX189" s="374"/>
      <c r="WQY189" s="374"/>
      <c r="WQZ189" s="373"/>
      <c r="WRA189" s="371"/>
      <c r="WRB189" s="371"/>
      <c r="WRC189" s="371"/>
      <c r="WRD189" s="372"/>
      <c r="WRE189" s="373"/>
      <c r="WRF189" s="373"/>
      <c r="WRG189" s="373"/>
      <c r="WRH189" s="374"/>
      <c r="WRI189" s="374"/>
      <c r="WRJ189" s="374"/>
      <c r="WRK189" s="373"/>
      <c r="WRL189" s="374"/>
      <c r="WRM189" s="374"/>
      <c r="WRN189" s="374"/>
      <c r="WRO189" s="374"/>
      <c r="WRP189" s="373"/>
      <c r="WRQ189" s="371"/>
      <c r="WRR189" s="371"/>
      <c r="WRS189" s="371"/>
      <c r="WRT189" s="372"/>
      <c r="WRU189" s="373"/>
      <c r="WRV189" s="373"/>
      <c r="WRW189" s="373"/>
      <c r="WRX189" s="374"/>
      <c r="WRY189" s="374"/>
      <c r="WRZ189" s="374"/>
      <c r="WSA189" s="373"/>
      <c r="WSB189" s="374"/>
      <c r="WSC189" s="374"/>
      <c r="WSD189" s="374"/>
      <c r="WSE189" s="374"/>
      <c r="WSF189" s="373"/>
      <c r="WSG189" s="371"/>
      <c r="WSH189" s="371"/>
      <c r="WSI189" s="371"/>
      <c r="WSJ189" s="372"/>
      <c r="WSK189" s="373"/>
      <c r="WSL189" s="373"/>
      <c r="WSM189" s="373"/>
      <c r="WSN189" s="374"/>
      <c r="WSO189" s="374"/>
      <c r="WSP189" s="374"/>
      <c r="WSQ189" s="373"/>
      <c r="WSR189" s="374"/>
      <c r="WSS189" s="374"/>
      <c r="WST189" s="374"/>
      <c r="WSU189" s="374"/>
      <c r="WSV189" s="373"/>
      <c r="WSW189" s="371"/>
      <c r="WSX189" s="371"/>
      <c r="WSY189" s="371"/>
      <c r="WSZ189" s="372"/>
      <c r="WTA189" s="373"/>
      <c r="WTB189" s="373"/>
      <c r="WTC189" s="373"/>
      <c r="WTD189" s="374"/>
      <c r="WTE189" s="374"/>
      <c r="WTF189" s="374"/>
      <c r="WTG189" s="373"/>
      <c r="WTH189" s="374"/>
      <c r="WTI189" s="374"/>
      <c r="WTJ189" s="374"/>
      <c r="WTK189" s="374"/>
      <c r="WTL189" s="373"/>
      <c r="WTM189" s="371"/>
      <c r="WTN189" s="371"/>
      <c r="WTO189" s="371"/>
      <c r="WTP189" s="372"/>
      <c r="WTQ189" s="373"/>
      <c r="WTR189" s="373"/>
      <c r="WTS189" s="373"/>
      <c r="WTT189" s="374"/>
      <c r="WTU189" s="374"/>
      <c r="WTV189" s="374"/>
      <c r="WTW189" s="373"/>
      <c r="WTX189" s="374"/>
      <c r="WTY189" s="374"/>
      <c r="WTZ189" s="374"/>
      <c r="WUA189" s="374"/>
      <c r="WUB189" s="373"/>
      <c r="WUC189" s="371"/>
      <c r="WUD189" s="371"/>
      <c r="WUE189" s="371"/>
      <c r="WUF189" s="372"/>
      <c r="WUG189" s="373"/>
      <c r="WUH189" s="373"/>
      <c r="WUI189" s="373"/>
      <c r="WUJ189" s="374"/>
      <c r="WUK189" s="374"/>
      <c r="WUL189" s="374"/>
      <c r="WUM189" s="373"/>
      <c r="WUN189" s="374"/>
      <c r="WUO189" s="374"/>
      <c r="WUP189" s="374"/>
      <c r="WUQ189" s="374"/>
      <c r="WUR189" s="373"/>
      <c r="WUS189" s="371"/>
      <c r="WUT189" s="371"/>
      <c r="WUU189" s="371"/>
      <c r="WUV189" s="372"/>
      <c r="WUW189" s="373"/>
      <c r="WUX189" s="373"/>
      <c r="WUY189" s="373"/>
      <c r="WUZ189" s="374"/>
      <c r="WVA189" s="374"/>
      <c r="WVB189" s="374"/>
      <c r="WVC189" s="373"/>
      <c r="WVD189" s="374"/>
      <c r="WVE189" s="374"/>
      <c r="WVF189" s="374"/>
      <c r="WVG189" s="374"/>
      <c r="WVH189" s="373"/>
      <c r="WVI189" s="371"/>
      <c r="WVJ189" s="371"/>
      <c r="WVK189" s="371"/>
      <c r="WVL189" s="372"/>
      <c r="WVM189" s="373"/>
      <c r="WVN189" s="373"/>
      <c r="WVO189" s="373"/>
      <c r="WVP189" s="374"/>
      <c r="WVQ189" s="374"/>
      <c r="WVR189" s="374"/>
      <c r="WVS189" s="373"/>
      <c r="WVT189" s="374"/>
      <c r="WVU189" s="374"/>
      <c r="WVV189" s="374"/>
      <c r="WVW189" s="374"/>
      <c r="WVX189" s="373"/>
      <c r="WVY189" s="371"/>
      <c r="WVZ189" s="371"/>
      <c r="WWA189" s="371"/>
      <c r="WWB189" s="372"/>
      <c r="WWC189" s="373"/>
      <c r="WWD189" s="373"/>
      <c r="WWE189" s="373"/>
      <c r="WWF189" s="374"/>
      <c r="WWG189" s="374"/>
      <c r="WWH189" s="374"/>
      <c r="WWI189" s="373"/>
      <c r="WWJ189" s="374"/>
      <c r="WWK189" s="374"/>
      <c r="WWL189" s="374"/>
      <c r="WWM189" s="374"/>
      <c r="WWN189" s="373"/>
      <c r="WWO189" s="371"/>
      <c r="WWP189" s="371"/>
      <c r="WWQ189" s="371"/>
      <c r="WWR189" s="372"/>
      <c r="WWS189" s="373"/>
      <c r="WWT189" s="373"/>
      <c r="WWU189" s="373"/>
      <c r="WWV189" s="374"/>
      <c r="WWW189" s="374"/>
      <c r="WWX189" s="374"/>
      <c r="WWY189" s="373"/>
      <c r="WWZ189" s="374"/>
      <c r="WXA189" s="374"/>
      <c r="WXB189" s="374"/>
      <c r="WXC189" s="374"/>
      <c r="WXD189" s="373"/>
      <c r="WXE189" s="371"/>
      <c r="WXF189" s="371"/>
      <c r="WXG189" s="371"/>
      <c r="WXH189" s="372"/>
      <c r="WXI189" s="373"/>
      <c r="WXJ189" s="373"/>
      <c r="WXK189" s="373"/>
      <c r="WXL189" s="374"/>
      <c r="WXM189" s="374"/>
      <c r="WXN189" s="374"/>
      <c r="WXO189" s="373"/>
      <c r="WXP189" s="374"/>
      <c r="WXQ189" s="374"/>
      <c r="WXR189" s="374"/>
      <c r="WXS189" s="374"/>
      <c r="WXT189" s="373"/>
      <c r="WXU189" s="371"/>
      <c r="WXV189" s="371"/>
      <c r="WXW189" s="371"/>
      <c r="WXX189" s="372"/>
      <c r="WXY189" s="373"/>
      <c r="WXZ189" s="373"/>
      <c r="WYA189" s="373"/>
      <c r="WYB189" s="374"/>
      <c r="WYC189" s="374"/>
      <c r="WYD189" s="374"/>
      <c r="WYE189" s="373"/>
      <c r="WYF189" s="374"/>
      <c r="WYG189" s="374"/>
      <c r="WYH189" s="374"/>
      <c r="WYI189" s="374"/>
      <c r="WYJ189" s="373"/>
      <c r="WYK189" s="371"/>
      <c r="WYL189" s="371"/>
      <c r="WYM189" s="371"/>
      <c r="WYN189" s="372"/>
      <c r="WYO189" s="373"/>
      <c r="WYP189" s="373"/>
      <c r="WYQ189" s="373"/>
      <c r="WYR189" s="374"/>
      <c r="WYS189" s="374"/>
      <c r="WYT189" s="374"/>
      <c r="WYU189" s="373"/>
      <c r="WYV189" s="374"/>
      <c r="WYW189" s="374"/>
      <c r="WYX189" s="374"/>
      <c r="WYY189" s="374"/>
      <c r="WYZ189" s="373"/>
      <c r="WZA189" s="371"/>
      <c r="WZB189" s="371"/>
      <c r="WZC189" s="371"/>
      <c r="WZD189" s="372"/>
      <c r="WZE189" s="373"/>
      <c r="WZF189" s="373"/>
      <c r="WZG189" s="373"/>
      <c r="WZH189" s="374"/>
      <c r="WZI189" s="374"/>
      <c r="WZJ189" s="374"/>
      <c r="WZK189" s="373"/>
      <c r="WZL189" s="374"/>
      <c r="WZM189" s="374"/>
      <c r="WZN189" s="374"/>
      <c r="WZO189" s="374"/>
      <c r="WZP189" s="373"/>
      <c r="WZQ189" s="371"/>
      <c r="WZR189" s="371"/>
      <c r="WZS189" s="371"/>
      <c r="WZT189" s="372"/>
      <c r="WZU189" s="373"/>
      <c r="WZV189" s="373"/>
      <c r="WZW189" s="373"/>
      <c r="WZX189" s="374"/>
      <c r="WZY189" s="374"/>
      <c r="WZZ189" s="374"/>
      <c r="XAA189" s="373"/>
      <c r="XAB189" s="374"/>
      <c r="XAC189" s="374"/>
      <c r="XAD189" s="374"/>
      <c r="XAE189" s="374"/>
      <c r="XAF189" s="373"/>
      <c r="XAG189" s="371"/>
      <c r="XAH189" s="371"/>
      <c r="XAI189" s="371"/>
      <c r="XAJ189" s="372"/>
      <c r="XAK189" s="373"/>
      <c r="XAL189" s="373"/>
      <c r="XAM189" s="373"/>
      <c r="XAN189" s="374"/>
      <c r="XAO189" s="374"/>
      <c r="XAP189" s="374"/>
      <c r="XAQ189" s="373"/>
      <c r="XAR189" s="374"/>
      <c r="XAS189" s="374"/>
      <c r="XAT189" s="374"/>
      <c r="XAU189" s="374"/>
      <c r="XAV189" s="373"/>
      <c r="XAW189" s="371"/>
      <c r="XAX189" s="371"/>
      <c r="XAY189" s="371"/>
      <c r="XAZ189" s="372"/>
      <c r="XBA189" s="373"/>
      <c r="XBB189" s="373"/>
      <c r="XBC189" s="373"/>
      <c r="XBD189" s="374"/>
      <c r="XBE189" s="374"/>
      <c r="XBF189" s="374"/>
      <c r="XBG189" s="373"/>
      <c r="XBH189" s="374"/>
      <c r="XBI189" s="374"/>
      <c r="XBJ189" s="374"/>
      <c r="XBK189" s="374"/>
      <c r="XBL189" s="373"/>
      <c r="XBM189" s="371"/>
      <c r="XBN189" s="371"/>
      <c r="XBO189" s="371"/>
      <c r="XBP189" s="372"/>
      <c r="XBQ189" s="373"/>
      <c r="XBR189" s="373"/>
      <c r="XBS189" s="373"/>
      <c r="XBT189" s="374"/>
      <c r="XBU189" s="374"/>
      <c r="XBV189" s="374"/>
      <c r="XBW189" s="373"/>
      <c r="XBX189" s="374"/>
      <c r="XBY189" s="374"/>
      <c r="XBZ189" s="374"/>
      <c r="XCA189" s="374"/>
      <c r="XCB189" s="373"/>
      <c r="XCC189" s="371"/>
      <c r="XCD189" s="371"/>
      <c r="XCE189" s="371"/>
      <c r="XCF189" s="372"/>
      <c r="XCG189" s="373"/>
      <c r="XCH189" s="373"/>
      <c r="XCI189" s="373"/>
      <c r="XCJ189" s="374"/>
      <c r="XCK189" s="374"/>
      <c r="XCL189" s="374"/>
      <c r="XCM189" s="373"/>
      <c r="XCN189" s="374"/>
      <c r="XCO189" s="374"/>
      <c r="XCP189" s="374"/>
      <c r="XCQ189" s="374"/>
      <c r="XCR189" s="373"/>
      <c r="XCS189" s="371"/>
      <c r="XCT189" s="371"/>
      <c r="XCU189" s="371"/>
      <c r="XCV189" s="372"/>
      <c r="XCW189" s="373"/>
      <c r="XCX189" s="373"/>
      <c r="XCY189" s="373"/>
      <c r="XCZ189" s="374"/>
      <c r="XDA189" s="374"/>
      <c r="XDB189" s="374"/>
      <c r="XDC189" s="373"/>
      <c r="XDD189" s="374"/>
      <c r="XDE189" s="374"/>
      <c r="XDF189" s="374"/>
      <c r="XDG189" s="374"/>
      <c r="XDH189" s="373"/>
      <c r="XDI189" s="371"/>
      <c r="XDJ189" s="371"/>
      <c r="XDK189" s="371"/>
      <c r="XDL189" s="372"/>
      <c r="XDM189" s="373"/>
      <c r="XDN189" s="373"/>
      <c r="XDO189" s="373"/>
      <c r="XDP189" s="374"/>
      <c r="XDQ189" s="374"/>
      <c r="XDR189" s="374"/>
      <c r="XDS189" s="373"/>
      <c r="XDT189" s="374"/>
      <c r="XDU189" s="374"/>
      <c r="XDV189" s="374"/>
      <c r="XDW189" s="374"/>
      <c r="XDX189" s="373"/>
      <c r="XDY189" s="371"/>
      <c r="XDZ189" s="371"/>
      <c r="XEA189" s="371"/>
      <c r="XEB189" s="372"/>
      <c r="XEC189" s="373"/>
      <c r="XED189" s="373"/>
      <c r="XEE189" s="373"/>
      <c r="XEF189" s="374"/>
      <c r="XEG189" s="374"/>
      <c r="XEH189" s="374"/>
      <c r="XEI189" s="373"/>
      <c r="XEJ189" s="374"/>
      <c r="XEK189" s="374"/>
      <c r="XEL189" s="374"/>
      <c r="XEM189" s="374"/>
      <c r="XEN189" s="373"/>
      <c r="XEO189" s="371"/>
      <c r="XEP189" s="371"/>
      <c r="XEQ189" s="371"/>
      <c r="XER189" s="372"/>
      <c r="XES189" s="373"/>
      <c r="XET189" s="373"/>
      <c r="XEU189" s="373"/>
      <c r="XEV189" s="374"/>
      <c r="XEW189" s="374"/>
      <c r="XEX189" s="374"/>
      <c r="XEY189" s="373"/>
      <c r="XEZ189" s="374"/>
      <c r="XFA189" s="374"/>
      <c r="XFB189" s="374"/>
      <c r="XFC189" s="374"/>
      <c r="XFD189" s="373"/>
    </row>
    <row r="190" spans="1:16384" s="20" customFormat="1" ht="62.25" customHeight="1">
      <c r="A190" s="322" t="s">
        <v>298</v>
      </c>
      <c r="B190" s="322" t="s">
        <v>218</v>
      </c>
      <c r="C190" s="322" t="s">
        <v>200</v>
      </c>
      <c r="D190" s="323" t="s">
        <v>321</v>
      </c>
      <c r="E190" s="413">
        <v>1145.8</v>
      </c>
      <c r="F190" s="413">
        <f t="shared" si="51"/>
        <v>1145.8</v>
      </c>
      <c r="G190" s="413">
        <v>0</v>
      </c>
      <c r="H190" s="413">
        <v>0</v>
      </c>
      <c r="I190" s="413">
        <v>0</v>
      </c>
      <c r="J190" s="413">
        <v>0</v>
      </c>
      <c r="K190" s="413">
        <f t="shared" si="52"/>
        <v>0</v>
      </c>
      <c r="L190" s="413">
        <v>0</v>
      </c>
      <c r="M190" s="413">
        <v>0</v>
      </c>
      <c r="N190" s="413">
        <v>0</v>
      </c>
      <c r="O190" s="413">
        <v>0</v>
      </c>
      <c r="P190" s="413">
        <f t="shared" si="53"/>
        <v>1145.8</v>
      </c>
      <c r="Q190" s="510"/>
      <c r="R190" s="423"/>
      <c r="S190" s="423"/>
      <c r="T190" s="275"/>
      <c r="U190" s="424"/>
      <c r="V190" s="424"/>
      <c r="W190" s="425"/>
      <c r="X190" s="414"/>
      <c r="Y190" s="414"/>
      <c r="Z190" s="414"/>
      <c r="AA190" s="413"/>
      <c r="AB190" s="414"/>
      <c r="AC190" s="414"/>
      <c r="AD190" s="414"/>
      <c r="AE190" s="414"/>
      <c r="AF190" s="413"/>
      <c r="AG190" s="322"/>
      <c r="AH190" s="322"/>
      <c r="AI190" s="322"/>
      <c r="AJ190" s="323"/>
      <c r="AK190" s="413"/>
      <c r="AL190" s="413"/>
      <c r="AM190" s="413"/>
      <c r="AN190" s="414"/>
      <c r="AO190" s="414"/>
      <c r="AP190" s="414"/>
      <c r="AQ190" s="413"/>
      <c r="AR190" s="414"/>
      <c r="AS190" s="414"/>
      <c r="AT190" s="414"/>
      <c r="AU190" s="414"/>
      <c r="AV190" s="413"/>
      <c r="AW190" s="322"/>
      <c r="AX190" s="322"/>
      <c r="AY190" s="322"/>
      <c r="AZ190" s="323"/>
      <c r="BA190" s="413"/>
      <c r="BB190" s="413"/>
      <c r="BC190" s="413"/>
      <c r="BD190" s="414"/>
      <c r="BE190" s="414"/>
      <c r="BF190" s="414"/>
      <c r="BG190" s="413"/>
      <c r="BH190" s="414"/>
      <c r="BI190" s="414"/>
      <c r="BJ190" s="414"/>
      <c r="BK190" s="414"/>
      <c r="BL190" s="413"/>
      <c r="BM190" s="322"/>
      <c r="BN190" s="322"/>
      <c r="BO190" s="322"/>
      <c r="BP190" s="323"/>
      <c r="BQ190" s="413"/>
      <c r="BR190" s="413"/>
      <c r="BS190" s="413"/>
      <c r="BT190" s="414"/>
      <c r="BU190" s="414"/>
      <c r="BV190" s="414"/>
      <c r="BW190" s="413"/>
      <c r="BX190" s="414"/>
      <c r="BY190" s="414"/>
      <c r="BZ190" s="414"/>
      <c r="CA190" s="414"/>
      <c r="CB190" s="413"/>
      <c r="CC190" s="322"/>
      <c r="CD190" s="322"/>
      <c r="CE190" s="322"/>
      <c r="CF190" s="323"/>
      <c r="CG190" s="413"/>
      <c r="CH190" s="413"/>
      <c r="CI190" s="413"/>
      <c r="CJ190" s="414"/>
      <c r="CK190" s="414"/>
      <c r="CL190" s="414"/>
      <c r="CM190" s="413"/>
      <c r="CN190" s="414"/>
      <c r="CO190" s="414"/>
      <c r="CP190" s="414"/>
      <c r="CQ190" s="414"/>
      <c r="CR190" s="413"/>
      <c r="CS190" s="322"/>
      <c r="CT190" s="322"/>
      <c r="CU190" s="322"/>
      <c r="CV190" s="323"/>
      <c r="CW190" s="413"/>
      <c r="CX190" s="413"/>
      <c r="CY190" s="413"/>
      <c r="CZ190" s="414"/>
      <c r="DA190" s="414"/>
      <c r="DB190" s="414"/>
      <c r="DC190" s="413"/>
      <c r="DD190" s="414"/>
      <c r="DE190" s="414"/>
      <c r="DF190" s="414"/>
      <c r="DG190" s="414"/>
      <c r="DH190" s="413"/>
      <c r="DI190" s="322"/>
      <c r="DJ190" s="322"/>
      <c r="DK190" s="322"/>
      <c r="DL190" s="323"/>
      <c r="DM190" s="413"/>
      <c r="DN190" s="413"/>
      <c r="DO190" s="413"/>
      <c r="DP190" s="414"/>
      <c r="DQ190" s="414"/>
      <c r="DR190" s="414"/>
      <c r="DS190" s="413"/>
      <c r="DT190" s="414"/>
      <c r="DU190" s="414"/>
      <c r="DV190" s="414"/>
      <c r="DW190" s="414"/>
      <c r="DX190" s="413"/>
      <c r="DY190" s="322"/>
      <c r="DZ190" s="322"/>
      <c r="EA190" s="322"/>
      <c r="EB190" s="323"/>
      <c r="EC190" s="413"/>
      <c r="ED190" s="413"/>
      <c r="EE190" s="413"/>
      <c r="EF190" s="414"/>
      <c r="EG190" s="414"/>
      <c r="EH190" s="414"/>
      <c r="EI190" s="413"/>
      <c r="EJ190" s="414"/>
      <c r="EK190" s="414"/>
      <c r="EL190" s="414"/>
      <c r="EM190" s="414"/>
      <c r="EN190" s="413"/>
      <c r="EO190" s="322"/>
      <c r="EP190" s="322"/>
      <c r="EQ190" s="322"/>
      <c r="ER190" s="323"/>
      <c r="ES190" s="413"/>
      <c r="ET190" s="413"/>
      <c r="EU190" s="413"/>
      <c r="EV190" s="414"/>
      <c r="EW190" s="414"/>
      <c r="EX190" s="414"/>
      <c r="EY190" s="413"/>
      <c r="EZ190" s="414"/>
      <c r="FA190" s="414"/>
      <c r="FB190" s="414"/>
      <c r="FC190" s="414"/>
      <c r="FD190" s="413"/>
      <c r="FE190" s="322"/>
      <c r="FF190" s="322"/>
      <c r="FG190" s="322"/>
      <c r="FH190" s="323"/>
      <c r="FI190" s="413"/>
      <c r="FJ190" s="413"/>
      <c r="FK190" s="413"/>
      <c r="FL190" s="414"/>
      <c r="FM190" s="414"/>
      <c r="FN190" s="414"/>
      <c r="FO190" s="413"/>
      <c r="FP190" s="414"/>
      <c r="FQ190" s="414"/>
      <c r="FR190" s="414"/>
      <c r="FS190" s="414"/>
      <c r="FT190" s="413"/>
      <c r="FU190" s="322"/>
      <c r="FV190" s="322"/>
      <c r="FW190" s="322"/>
      <c r="FX190" s="323"/>
      <c r="FY190" s="413"/>
      <c r="FZ190" s="413"/>
      <c r="GA190" s="413"/>
      <c r="GB190" s="414"/>
      <c r="GC190" s="414"/>
      <c r="GD190" s="414"/>
      <c r="GE190" s="413"/>
      <c r="GF190" s="414"/>
      <c r="GG190" s="414"/>
      <c r="GH190" s="414"/>
      <c r="GI190" s="414"/>
      <c r="GJ190" s="413"/>
      <c r="GK190" s="322"/>
      <c r="GL190" s="322"/>
      <c r="GM190" s="322"/>
      <c r="GN190" s="323"/>
      <c r="GO190" s="413"/>
      <c r="GP190" s="413"/>
      <c r="GQ190" s="413"/>
      <c r="GR190" s="414"/>
      <c r="GS190" s="414"/>
      <c r="GT190" s="414"/>
      <c r="GU190" s="413"/>
      <c r="GV190" s="414"/>
      <c r="GW190" s="414"/>
      <c r="GX190" s="414"/>
      <c r="GY190" s="414"/>
      <c r="GZ190" s="413"/>
      <c r="HA190" s="322"/>
      <c r="HB190" s="322"/>
      <c r="HC190" s="322"/>
      <c r="HD190" s="323"/>
      <c r="HE190" s="413"/>
      <c r="HF190" s="413"/>
      <c r="HG190" s="413"/>
      <c r="HH190" s="414"/>
      <c r="HI190" s="414"/>
      <c r="HJ190" s="414"/>
      <c r="HK190" s="413"/>
      <c r="HL190" s="414"/>
      <c r="HM190" s="414"/>
      <c r="HN190" s="414"/>
      <c r="HO190" s="414"/>
      <c r="HP190" s="413"/>
      <c r="HQ190" s="322"/>
      <c r="HR190" s="322"/>
      <c r="HS190" s="322"/>
      <c r="HT190" s="323"/>
      <c r="HU190" s="413"/>
      <c r="HV190" s="413"/>
      <c r="HW190" s="413"/>
      <c r="HX190" s="414"/>
      <c r="HY190" s="414"/>
      <c r="HZ190" s="414"/>
      <c r="IA190" s="413"/>
      <c r="IB190" s="414"/>
      <c r="IC190" s="414"/>
      <c r="ID190" s="414"/>
      <c r="IE190" s="414"/>
      <c r="IF190" s="413"/>
      <c r="IG190" s="322"/>
      <c r="IH190" s="322"/>
      <c r="II190" s="322"/>
      <c r="IJ190" s="323"/>
      <c r="IK190" s="413"/>
      <c r="IL190" s="413"/>
      <c r="IM190" s="413"/>
      <c r="IN190" s="414"/>
      <c r="IO190" s="414"/>
      <c r="IP190" s="414"/>
      <c r="IQ190" s="413"/>
      <c r="IR190" s="414"/>
      <c r="IS190" s="414"/>
      <c r="IT190" s="414"/>
      <c r="IU190" s="414"/>
      <c r="IV190" s="413"/>
      <c r="IW190" s="322"/>
      <c r="IX190" s="322"/>
      <c r="IY190" s="322"/>
      <c r="IZ190" s="323"/>
      <c r="JA190" s="413"/>
      <c r="JB190" s="413"/>
      <c r="JC190" s="413"/>
      <c r="JD190" s="414"/>
      <c r="JE190" s="414"/>
      <c r="JF190" s="414"/>
      <c r="JG190" s="413"/>
      <c r="JH190" s="414"/>
      <c r="JI190" s="414"/>
      <c r="JJ190" s="414"/>
      <c r="JK190" s="414"/>
      <c r="JL190" s="413"/>
      <c r="JM190" s="322"/>
      <c r="JN190" s="322"/>
      <c r="JO190" s="322"/>
      <c r="JP190" s="323"/>
      <c r="JQ190" s="413"/>
      <c r="JR190" s="413"/>
      <c r="JS190" s="413"/>
      <c r="JT190" s="414"/>
      <c r="JU190" s="414"/>
      <c r="JV190" s="414"/>
      <c r="JW190" s="413"/>
      <c r="JX190" s="414"/>
      <c r="JY190" s="414"/>
      <c r="JZ190" s="414"/>
      <c r="KA190" s="414"/>
      <c r="KB190" s="413"/>
      <c r="KC190" s="322"/>
      <c r="KD190" s="322"/>
      <c r="KE190" s="322"/>
      <c r="KF190" s="323"/>
      <c r="KG190" s="413"/>
      <c r="KH190" s="413"/>
      <c r="KI190" s="413"/>
      <c r="KJ190" s="414"/>
      <c r="KK190" s="414"/>
      <c r="KL190" s="414"/>
      <c r="KM190" s="413"/>
      <c r="KN190" s="414"/>
      <c r="KO190" s="414"/>
      <c r="KP190" s="414"/>
      <c r="KQ190" s="414"/>
      <c r="KR190" s="413"/>
      <c r="KS190" s="322"/>
      <c r="KT190" s="322"/>
      <c r="KU190" s="322"/>
      <c r="KV190" s="323"/>
      <c r="KW190" s="413"/>
      <c r="KX190" s="413"/>
      <c r="KY190" s="413"/>
      <c r="KZ190" s="414"/>
      <c r="LA190" s="414"/>
      <c r="LB190" s="414"/>
      <c r="LC190" s="413"/>
      <c r="LD190" s="414"/>
      <c r="LE190" s="414"/>
      <c r="LF190" s="414"/>
      <c r="LG190" s="414"/>
      <c r="LH190" s="413"/>
      <c r="LI190" s="322"/>
      <c r="LJ190" s="322"/>
      <c r="LK190" s="322"/>
      <c r="LL190" s="323"/>
      <c r="LM190" s="413"/>
      <c r="LN190" s="413"/>
      <c r="LO190" s="413"/>
      <c r="LP190" s="414"/>
      <c r="LQ190" s="414"/>
      <c r="LR190" s="414"/>
      <c r="LS190" s="413"/>
      <c r="LT190" s="414"/>
      <c r="LU190" s="414"/>
      <c r="LV190" s="414"/>
      <c r="LW190" s="414"/>
      <c r="LX190" s="413"/>
      <c r="LY190" s="322"/>
      <c r="LZ190" s="322"/>
      <c r="MA190" s="322"/>
      <c r="MB190" s="323"/>
      <c r="MC190" s="413"/>
      <c r="MD190" s="413"/>
      <c r="ME190" s="413"/>
      <c r="MF190" s="414"/>
      <c r="MG190" s="414"/>
      <c r="MH190" s="414"/>
      <c r="MI190" s="413"/>
      <c r="MJ190" s="414"/>
      <c r="MK190" s="414"/>
      <c r="ML190" s="414"/>
      <c r="MM190" s="414"/>
      <c r="MN190" s="413"/>
      <c r="MO190" s="322"/>
      <c r="MP190" s="322"/>
      <c r="MQ190" s="322"/>
      <c r="MR190" s="323"/>
      <c r="MS190" s="413"/>
      <c r="MT190" s="413"/>
      <c r="MU190" s="413"/>
      <c r="MV190" s="414"/>
      <c r="MW190" s="414"/>
      <c r="MX190" s="414"/>
      <c r="MY190" s="413"/>
      <c r="MZ190" s="414"/>
      <c r="NA190" s="414"/>
      <c r="NB190" s="414"/>
      <c r="NC190" s="414"/>
      <c r="ND190" s="413"/>
      <c r="NE190" s="322"/>
      <c r="NF190" s="322"/>
      <c r="NG190" s="322"/>
      <c r="NH190" s="323"/>
      <c r="NI190" s="413"/>
      <c r="NJ190" s="413"/>
      <c r="NK190" s="413"/>
      <c r="NL190" s="414"/>
      <c r="NM190" s="414"/>
      <c r="NN190" s="414"/>
      <c r="NO190" s="413"/>
      <c r="NP190" s="414"/>
      <c r="NQ190" s="414"/>
      <c r="NR190" s="414"/>
      <c r="NS190" s="414"/>
      <c r="NT190" s="413"/>
      <c r="NU190" s="322"/>
      <c r="NV190" s="322"/>
      <c r="NW190" s="322"/>
      <c r="NX190" s="323"/>
      <c r="NY190" s="413"/>
      <c r="NZ190" s="413"/>
      <c r="OA190" s="413"/>
      <c r="OB190" s="414"/>
      <c r="OC190" s="414"/>
      <c r="OD190" s="414"/>
      <c r="OE190" s="413"/>
      <c r="OF190" s="414"/>
      <c r="OG190" s="414"/>
      <c r="OH190" s="414"/>
      <c r="OI190" s="414"/>
      <c r="OJ190" s="413"/>
      <c r="OK190" s="322"/>
      <c r="OL190" s="322"/>
      <c r="OM190" s="322"/>
      <c r="ON190" s="323"/>
      <c r="OO190" s="413"/>
      <c r="OP190" s="413"/>
      <c r="OQ190" s="413"/>
      <c r="OR190" s="414"/>
      <c r="OS190" s="414"/>
      <c r="OT190" s="414"/>
      <c r="OU190" s="413"/>
      <c r="OV190" s="414"/>
      <c r="OW190" s="414"/>
      <c r="OX190" s="414"/>
      <c r="OY190" s="414"/>
      <c r="OZ190" s="413"/>
      <c r="PA190" s="322"/>
      <c r="PB190" s="322"/>
      <c r="PC190" s="322"/>
      <c r="PD190" s="323"/>
      <c r="PE190" s="413"/>
      <c r="PF190" s="413"/>
      <c r="PG190" s="413"/>
      <c r="PH190" s="414"/>
      <c r="PI190" s="414"/>
      <c r="PJ190" s="414"/>
      <c r="PK190" s="413"/>
      <c r="PL190" s="414"/>
      <c r="PM190" s="414"/>
      <c r="PN190" s="414"/>
      <c r="PO190" s="414"/>
      <c r="PP190" s="413"/>
      <c r="PQ190" s="322"/>
      <c r="PR190" s="322"/>
      <c r="PS190" s="322"/>
      <c r="PT190" s="323"/>
      <c r="PU190" s="413"/>
      <c r="PV190" s="413"/>
      <c r="PW190" s="413"/>
      <c r="PX190" s="414"/>
      <c r="PY190" s="414"/>
      <c r="PZ190" s="414"/>
      <c r="QA190" s="413"/>
      <c r="QB190" s="414"/>
      <c r="QC190" s="414"/>
      <c r="QD190" s="414"/>
      <c r="QE190" s="414"/>
      <c r="QF190" s="413"/>
      <c r="QG190" s="322"/>
      <c r="QH190" s="322"/>
      <c r="QI190" s="322"/>
      <c r="QJ190" s="323"/>
      <c r="QK190" s="413"/>
      <c r="QL190" s="413"/>
      <c r="QM190" s="413"/>
      <c r="QN190" s="414"/>
      <c r="QO190" s="414"/>
      <c r="QP190" s="414"/>
      <c r="QQ190" s="413"/>
      <c r="QR190" s="414"/>
      <c r="QS190" s="414"/>
      <c r="QT190" s="414"/>
      <c r="QU190" s="414"/>
      <c r="QV190" s="413"/>
      <c r="QW190" s="322"/>
      <c r="QX190" s="322"/>
      <c r="QY190" s="322"/>
      <c r="QZ190" s="323"/>
      <c r="RA190" s="413"/>
      <c r="RB190" s="413"/>
      <c r="RC190" s="413"/>
      <c r="RD190" s="414"/>
      <c r="RE190" s="414"/>
      <c r="RF190" s="414"/>
      <c r="RG190" s="413"/>
      <c r="RH190" s="414"/>
      <c r="RI190" s="414"/>
      <c r="RJ190" s="414"/>
      <c r="RK190" s="414"/>
      <c r="RL190" s="413"/>
      <c r="RM190" s="322"/>
      <c r="RN190" s="322"/>
      <c r="RO190" s="322"/>
      <c r="RP190" s="323"/>
      <c r="RQ190" s="413"/>
      <c r="RR190" s="413"/>
      <c r="RS190" s="413"/>
      <c r="RT190" s="414"/>
      <c r="RU190" s="414"/>
      <c r="RV190" s="414"/>
      <c r="RW190" s="413"/>
      <c r="RX190" s="414"/>
      <c r="RY190" s="414"/>
      <c r="RZ190" s="414"/>
      <c r="SA190" s="414"/>
      <c r="SB190" s="413"/>
      <c r="SC190" s="322"/>
      <c r="SD190" s="322"/>
      <c r="SE190" s="322"/>
      <c r="SF190" s="323"/>
      <c r="SG190" s="413"/>
      <c r="SH190" s="413"/>
      <c r="SI190" s="413"/>
      <c r="SJ190" s="414"/>
      <c r="SK190" s="414"/>
      <c r="SL190" s="414"/>
      <c r="SM190" s="413"/>
      <c r="SN190" s="414"/>
      <c r="SO190" s="414"/>
      <c r="SP190" s="414"/>
      <c r="SQ190" s="414"/>
      <c r="SR190" s="413"/>
      <c r="SS190" s="322"/>
      <c r="ST190" s="322"/>
      <c r="SU190" s="322"/>
      <c r="SV190" s="323"/>
      <c r="SW190" s="413"/>
      <c r="SX190" s="413"/>
      <c r="SY190" s="413"/>
      <c r="SZ190" s="414"/>
      <c r="TA190" s="414"/>
      <c r="TB190" s="414"/>
      <c r="TC190" s="413"/>
      <c r="TD190" s="414"/>
      <c r="TE190" s="414"/>
      <c r="TF190" s="414"/>
      <c r="TG190" s="414"/>
      <c r="TH190" s="413"/>
      <c r="TI190" s="322"/>
      <c r="TJ190" s="322"/>
      <c r="TK190" s="322"/>
      <c r="TL190" s="323"/>
      <c r="TM190" s="413"/>
      <c r="TN190" s="413"/>
      <c r="TO190" s="413"/>
      <c r="TP190" s="414"/>
      <c r="TQ190" s="414"/>
      <c r="TR190" s="414"/>
      <c r="TS190" s="413"/>
      <c r="TT190" s="414"/>
      <c r="TU190" s="414"/>
      <c r="TV190" s="414"/>
      <c r="TW190" s="414"/>
      <c r="TX190" s="413"/>
      <c r="TY190" s="322"/>
      <c r="TZ190" s="322"/>
      <c r="UA190" s="322"/>
      <c r="UB190" s="323"/>
      <c r="UC190" s="413"/>
      <c r="UD190" s="413"/>
      <c r="UE190" s="413"/>
      <c r="UF190" s="414"/>
      <c r="UG190" s="414"/>
      <c r="UH190" s="414"/>
      <c r="UI190" s="413"/>
      <c r="UJ190" s="414"/>
      <c r="UK190" s="414"/>
      <c r="UL190" s="414"/>
      <c r="UM190" s="414"/>
      <c r="UN190" s="413"/>
      <c r="UO190" s="322"/>
      <c r="UP190" s="322"/>
      <c r="UQ190" s="322"/>
      <c r="UR190" s="323"/>
      <c r="US190" s="413"/>
      <c r="UT190" s="413"/>
      <c r="UU190" s="413"/>
      <c r="UV190" s="414"/>
      <c r="UW190" s="414"/>
      <c r="UX190" s="414"/>
      <c r="UY190" s="413"/>
      <c r="UZ190" s="414"/>
      <c r="VA190" s="414"/>
      <c r="VB190" s="414"/>
      <c r="VC190" s="414"/>
      <c r="VD190" s="413"/>
      <c r="VE190" s="322"/>
      <c r="VF190" s="322"/>
      <c r="VG190" s="322"/>
      <c r="VH190" s="323"/>
      <c r="VI190" s="413"/>
      <c r="VJ190" s="413"/>
      <c r="VK190" s="413"/>
      <c r="VL190" s="414"/>
      <c r="VM190" s="414"/>
      <c r="VN190" s="414"/>
      <c r="VO190" s="413"/>
      <c r="VP190" s="414"/>
      <c r="VQ190" s="414"/>
      <c r="VR190" s="414"/>
      <c r="VS190" s="414"/>
      <c r="VT190" s="413"/>
      <c r="VU190" s="322"/>
      <c r="VV190" s="322"/>
      <c r="VW190" s="322"/>
      <c r="VX190" s="323"/>
      <c r="VY190" s="413"/>
      <c r="VZ190" s="413"/>
      <c r="WA190" s="413"/>
      <c r="WB190" s="414"/>
      <c r="WC190" s="414"/>
      <c r="WD190" s="414"/>
      <c r="WE190" s="413"/>
      <c r="WF190" s="414"/>
      <c r="WG190" s="414"/>
      <c r="WH190" s="414"/>
      <c r="WI190" s="414"/>
      <c r="WJ190" s="413"/>
      <c r="WK190" s="322"/>
      <c r="WL190" s="322"/>
      <c r="WM190" s="322"/>
      <c r="WN190" s="323"/>
      <c r="WO190" s="413"/>
      <c r="WP190" s="413"/>
      <c r="WQ190" s="413"/>
      <c r="WR190" s="414"/>
      <c r="WS190" s="414"/>
      <c r="WT190" s="414"/>
      <c r="WU190" s="413"/>
      <c r="WV190" s="414"/>
      <c r="WW190" s="414"/>
      <c r="WX190" s="414"/>
      <c r="WY190" s="414"/>
      <c r="WZ190" s="413"/>
      <c r="XA190" s="322"/>
      <c r="XB190" s="322"/>
      <c r="XC190" s="322"/>
      <c r="XD190" s="323"/>
      <c r="XE190" s="413"/>
      <c r="XF190" s="413"/>
      <c r="XG190" s="413"/>
      <c r="XH190" s="414"/>
      <c r="XI190" s="414"/>
      <c r="XJ190" s="414"/>
      <c r="XK190" s="413"/>
      <c r="XL190" s="414"/>
      <c r="XM190" s="414"/>
      <c r="XN190" s="414"/>
      <c r="XO190" s="414"/>
      <c r="XP190" s="413"/>
      <c r="XQ190" s="322"/>
      <c r="XR190" s="322"/>
      <c r="XS190" s="322"/>
      <c r="XT190" s="323"/>
      <c r="XU190" s="413"/>
      <c r="XV190" s="413"/>
      <c r="XW190" s="413"/>
      <c r="XX190" s="414"/>
      <c r="XY190" s="414"/>
      <c r="XZ190" s="414"/>
      <c r="YA190" s="413"/>
      <c r="YB190" s="414"/>
      <c r="YC190" s="414"/>
      <c r="YD190" s="414"/>
      <c r="YE190" s="414"/>
      <c r="YF190" s="413"/>
      <c r="YG190" s="322"/>
      <c r="YH190" s="322"/>
      <c r="YI190" s="322"/>
      <c r="YJ190" s="323"/>
      <c r="YK190" s="413"/>
      <c r="YL190" s="413"/>
      <c r="YM190" s="413"/>
      <c r="YN190" s="414"/>
      <c r="YO190" s="414"/>
      <c r="YP190" s="414"/>
      <c r="YQ190" s="413"/>
      <c r="YR190" s="414"/>
      <c r="YS190" s="414"/>
      <c r="YT190" s="414"/>
      <c r="YU190" s="414"/>
      <c r="YV190" s="413"/>
      <c r="YW190" s="322"/>
      <c r="YX190" s="322"/>
      <c r="YY190" s="322"/>
      <c r="YZ190" s="323"/>
      <c r="ZA190" s="413"/>
      <c r="ZB190" s="413"/>
      <c r="ZC190" s="413"/>
      <c r="ZD190" s="414"/>
      <c r="ZE190" s="414"/>
      <c r="ZF190" s="414"/>
      <c r="ZG190" s="413"/>
      <c r="ZH190" s="414"/>
      <c r="ZI190" s="414"/>
      <c r="ZJ190" s="414"/>
      <c r="ZK190" s="414"/>
      <c r="ZL190" s="413"/>
      <c r="ZM190" s="322"/>
      <c r="ZN190" s="322"/>
      <c r="ZO190" s="322"/>
      <c r="ZP190" s="323"/>
      <c r="ZQ190" s="413"/>
      <c r="ZR190" s="413"/>
      <c r="ZS190" s="413"/>
      <c r="ZT190" s="414"/>
      <c r="ZU190" s="414"/>
      <c r="ZV190" s="414"/>
      <c r="ZW190" s="413"/>
      <c r="ZX190" s="414"/>
      <c r="ZY190" s="414"/>
      <c r="ZZ190" s="414"/>
      <c r="AAA190" s="414"/>
      <c r="AAB190" s="413"/>
      <c r="AAC190" s="322"/>
      <c r="AAD190" s="322"/>
      <c r="AAE190" s="322"/>
      <c r="AAF190" s="323"/>
      <c r="AAG190" s="413"/>
      <c r="AAH190" s="413"/>
      <c r="AAI190" s="413"/>
      <c r="AAJ190" s="414"/>
      <c r="AAK190" s="414"/>
      <c r="AAL190" s="414"/>
      <c r="AAM190" s="413"/>
      <c r="AAN190" s="414"/>
      <c r="AAO190" s="414"/>
      <c r="AAP190" s="414"/>
      <c r="AAQ190" s="414"/>
      <c r="AAR190" s="413"/>
      <c r="AAS190" s="322"/>
      <c r="AAT190" s="322"/>
      <c r="AAU190" s="322"/>
      <c r="AAV190" s="323"/>
      <c r="AAW190" s="413"/>
      <c r="AAX190" s="413"/>
      <c r="AAY190" s="413"/>
      <c r="AAZ190" s="414"/>
      <c r="ABA190" s="414"/>
      <c r="ABB190" s="414"/>
      <c r="ABC190" s="413"/>
      <c r="ABD190" s="414"/>
      <c r="ABE190" s="414"/>
      <c r="ABF190" s="414"/>
      <c r="ABG190" s="414"/>
      <c r="ABH190" s="413"/>
      <c r="ABI190" s="322"/>
      <c r="ABJ190" s="322"/>
      <c r="ABK190" s="322"/>
      <c r="ABL190" s="323"/>
      <c r="ABM190" s="413"/>
      <c r="ABN190" s="413"/>
      <c r="ABO190" s="413"/>
      <c r="ABP190" s="414"/>
      <c r="ABQ190" s="414"/>
      <c r="ABR190" s="414"/>
      <c r="ABS190" s="413"/>
      <c r="ABT190" s="414"/>
      <c r="ABU190" s="414"/>
      <c r="ABV190" s="414"/>
      <c r="ABW190" s="414"/>
      <c r="ABX190" s="413"/>
      <c r="ABY190" s="322"/>
      <c r="ABZ190" s="322"/>
      <c r="ACA190" s="322"/>
      <c r="ACB190" s="323"/>
      <c r="ACC190" s="413"/>
      <c r="ACD190" s="413"/>
      <c r="ACE190" s="413"/>
      <c r="ACF190" s="414"/>
      <c r="ACG190" s="414"/>
      <c r="ACH190" s="414"/>
      <c r="ACI190" s="413"/>
      <c r="ACJ190" s="414"/>
      <c r="ACK190" s="414"/>
      <c r="ACL190" s="414"/>
      <c r="ACM190" s="414"/>
      <c r="ACN190" s="413"/>
      <c r="ACO190" s="322"/>
      <c r="ACP190" s="322"/>
      <c r="ACQ190" s="322"/>
      <c r="ACR190" s="323"/>
      <c r="ACS190" s="413"/>
      <c r="ACT190" s="413"/>
      <c r="ACU190" s="413"/>
      <c r="ACV190" s="414"/>
      <c r="ACW190" s="414"/>
      <c r="ACX190" s="414"/>
      <c r="ACY190" s="413"/>
      <c r="ACZ190" s="414"/>
      <c r="ADA190" s="414"/>
      <c r="ADB190" s="414"/>
      <c r="ADC190" s="414"/>
      <c r="ADD190" s="413"/>
      <c r="ADE190" s="322"/>
      <c r="ADF190" s="322"/>
      <c r="ADG190" s="322"/>
      <c r="ADH190" s="323"/>
      <c r="ADI190" s="413"/>
      <c r="ADJ190" s="413"/>
      <c r="ADK190" s="413"/>
      <c r="ADL190" s="414"/>
      <c r="ADM190" s="414"/>
      <c r="ADN190" s="414"/>
      <c r="ADO190" s="413"/>
      <c r="ADP190" s="414"/>
      <c r="ADQ190" s="414"/>
      <c r="ADR190" s="414"/>
      <c r="ADS190" s="414"/>
      <c r="ADT190" s="413"/>
      <c r="ADU190" s="322"/>
      <c r="ADV190" s="322"/>
      <c r="ADW190" s="322"/>
      <c r="ADX190" s="323"/>
      <c r="ADY190" s="413"/>
      <c r="ADZ190" s="413"/>
      <c r="AEA190" s="413"/>
      <c r="AEB190" s="414"/>
      <c r="AEC190" s="414"/>
      <c r="AED190" s="414"/>
      <c r="AEE190" s="413"/>
      <c r="AEF190" s="414"/>
      <c r="AEG190" s="414"/>
      <c r="AEH190" s="414"/>
      <c r="AEI190" s="414"/>
      <c r="AEJ190" s="413"/>
      <c r="AEK190" s="322"/>
      <c r="AEL190" s="322"/>
      <c r="AEM190" s="322"/>
      <c r="AEN190" s="323"/>
      <c r="AEO190" s="413"/>
      <c r="AEP190" s="413"/>
      <c r="AEQ190" s="413"/>
      <c r="AER190" s="414"/>
      <c r="AES190" s="414"/>
      <c r="AET190" s="414"/>
      <c r="AEU190" s="413"/>
      <c r="AEV190" s="414"/>
      <c r="AEW190" s="414"/>
      <c r="AEX190" s="414"/>
      <c r="AEY190" s="414"/>
      <c r="AEZ190" s="413"/>
      <c r="AFA190" s="322"/>
      <c r="AFB190" s="322"/>
      <c r="AFC190" s="322"/>
      <c r="AFD190" s="323"/>
      <c r="AFE190" s="413"/>
      <c r="AFF190" s="413"/>
      <c r="AFG190" s="413"/>
      <c r="AFH190" s="414"/>
      <c r="AFI190" s="414"/>
      <c r="AFJ190" s="414"/>
      <c r="AFK190" s="413"/>
      <c r="AFL190" s="414"/>
      <c r="AFM190" s="414"/>
      <c r="AFN190" s="414"/>
      <c r="AFO190" s="414"/>
      <c r="AFP190" s="413"/>
      <c r="AFQ190" s="322"/>
      <c r="AFR190" s="322"/>
      <c r="AFS190" s="322"/>
      <c r="AFT190" s="323"/>
      <c r="AFU190" s="413"/>
      <c r="AFV190" s="413"/>
      <c r="AFW190" s="413"/>
      <c r="AFX190" s="414"/>
      <c r="AFY190" s="414"/>
      <c r="AFZ190" s="414"/>
      <c r="AGA190" s="413"/>
      <c r="AGB190" s="414"/>
      <c r="AGC190" s="414"/>
      <c r="AGD190" s="414"/>
      <c r="AGE190" s="414"/>
      <c r="AGF190" s="413"/>
      <c r="AGG190" s="322"/>
      <c r="AGH190" s="322"/>
      <c r="AGI190" s="322"/>
      <c r="AGJ190" s="323"/>
      <c r="AGK190" s="413"/>
      <c r="AGL190" s="413"/>
      <c r="AGM190" s="413"/>
      <c r="AGN190" s="414"/>
      <c r="AGO190" s="414"/>
      <c r="AGP190" s="414"/>
      <c r="AGQ190" s="413"/>
      <c r="AGR190" s="414"/>
      <c r="AGS190" s="414"/>
      <c r="AGT190" s="414"/>
      <c r="AGU190" s="414"/>
      <c r="AGV190" s="413"/>
      <c r="AGW190" s="322"/>
      <c r="AGX190" s="322"/>
      <c r="AGY190" s="322"/>
      <c r="AGZ190" s="323"/>
      <c r="AHA190" s="413"/>
      <c r="AHB190" s="413"/>
      <c r="AHC190" s="413"/>
      <c r="AHD190" s="414"/>
      <c r="AHE190" s="414"/>
      <c r="AHF190" s="414"/>
      <c r="AHG190" s="413"/>
      <c r="AHH190" s="414"/>
      <c r="AHI190" s="414"/>
      <c r="AHJ190" s="414"/>
      <c r="AHK190" s="414"/>
      <c r="AHL190" s="413"/>
      <c r="AHM190" s="322"/>
      <c r="AHN190" s="322"/>
      <c r="AHO190" s="322"/>
      <c r="AHP190" s="323"/>
      <c r="AHQ190" s="413"/>
      <c r="AHR190" s="413"/>
      <c r="AHS190" s="413"/>
      <c r="AHT190" s="414"/>
      <c r="AHU190" s="414"/>
      <c r="AHV190" s="414"/>
      <c r="AHW190" s="413"/>
      <c r="AHX190" s="414"/>
      <c r="AHY190" s="414"/>
      <c r="AHZ190" s="414"/>
      <c r="AIA190" s="414"/>
      <c r="AIB190" s="413"/>
      <c r="AIC190" s="322"/>
      <c r="AID190" s="322"/>
      <c r="AIE190" s="322"/>
      <c r="AIF190" s="323"/>
      <c r="AIG190" s="413"/>
      <c r="AIH190" s="413"/>
      <c r="AII190" s="413"/>
      <c r="AIJ190" s="414"/>
      <c r="AIK190" s="414"/>
      <c r="AIL190" s="414"/>
      <c r="AIM190" s="413"/>
      <c r="AIN190" s="414"/>
      <c r="AIO190" s="414"/>
      <c r="AIP190" s="414"/>
      <c r="AIQ190" s="414"/>
      <c r="AIR190" s="413"/>
      <c r="AIS190" s="322"/>
      <c r="AIT190" s="322"/>
      <c r="AIU190" s="322"/>
      <c r="AIV190" s="323"/>
      <c r="AIW190" s="413"/>
      <c r="AIX190" s="413"/>
      <c r="AIY190" s="413"/>
      <c r="AIZ190" s="414"/>
      <c r="AJA190" s="414"/>
      <c r="AJB190" s="414"/>
      <c r="AJC190" s="413"/>
      <c r="AJD190" s="414"/>
      <c r="AJE190" s="414"/>
      <c r="AJF190" s="414"/>
      <c r="AJG190" s="414"/>
      <c r="AJH190" s="413"/>
      <c r="AJI190" s="322"/>
      <c r="AJJ190" s="322"/>
      <c r="AJK190" s="322"/>
      <c r="AJL190" s="323"/>
      <c r="AJM190" s="413"/>
      <c r="AJN190" s="413"/>
      <c r="AJO190" s="413"/>
      <c r="AJP190" s="414"/>
      <c r="AJQ190" s="414"/>
      <c r="AJR190" s="414"/>
      <c r="AJS190" s="413"/>
      <c r="AJT190" s="414"/>
      <c r="AJU190" s="414"/>
      <c r="AJV190" s="414"/>
      <c r="AJW190" s="414"/>
      <c r="AJX190" s="413"/>
      <c r="AJY190" s="322"/>
      <c r="AJZ190" s="322"/>
      <c r="AKA190" s="322"/>
      <c r="AKB190" s="323"/>
      <c r="AKC190" s="413"/>
      <c r="AKD190" s="413"/>
      <c r="AKE190" s="413"/>
      <c r="AKF190" s="414"/>
      <c r="AKG190" s="414"/>
      <c r="AKH190" s="414"/>
      <c r="AKI190" s="413"/>
      <c r="AKJ190" s="414"/>
      <c r="AKK190" s="414"/>
      <c r="AKL190" s="414"/>
      <c r="AKM190" s="414"/>
      <c r="AKN190" s="413"/>
      <c r="AKO190" s="322"/>
      <c r="AKP190" s="322"/>
      <c r="AKQ190" s="322"/>
      <c r="AKR190" s="323"/>
      <c r="AKS190" s="413"/>
      <c r="AKT190" s="413"/>
      <c r="AKU190" s="413"/>
      <c r="AKV190" s="414"/>
      <c r="AKW190" s="414"/>
      <c r="AKX190" s="414"/>
      <c r="AKY190" s="413"/>
      <c r="AKZ190" s="414"/>
      <c r="ALA190" s="414"/>
      <c r="ALB190" s="414"/>
      <c r="ALC190" s="414"/>
      <c r="ALD190" s="413"/>
      <c r="ALE190" s="322"/>
      <c r="ALF190" s="322"/>
      <c r="ALG190" s="322"/>
      <c r="ALH190" s="323"/>
      <c r="ALI190" s="413"/>
      <c r="ALJ190" s="413"/>
      <c r="ALK190" s="413"/>
      <c r="ALL190" s="414"/>
      <c r="ALM190" s="414"/>
      <c r="ALN190" s="414"/>
      <c r="ALO190" s="413"/>
      <c r="ALP190" s="414"/>
      <c r="ALQ190" s="414"/>
      <c r="ALR190" s="414"/>
      <c r="ALS190" s="414"/>
      <c r="ALT190" s="413"/>
      <c r="ALU190" s="322"/>
      <c r="ALV190" s="322"/>
      <c r="ALW190" s="322"/>
      <c r="ALX190" s="323"/>
      <c r="ALY190" s="413"/>
      <c r="ALZ190" s="413"/>
      <c r="AMA190" s="413"/>
      <c r="AMB190" s="414"/>
      <c r="AMC190" s="414"/>
      <c r="AMD190" s="414"/>
      <c r="AME190" s="413"/>
      <c r="AMF190" s="414"/>
      <c r="AMG190" s="414"/>
      <c r="AMH190" s="414"/>
      <c r="AMI190" s="414"/>
      <c r="AMJ190" s="413"/>
      <c r="AMK190" s="322"/>
      <c r="AML190" s="322"/>
      <c r="AMM190" s="322"/>
      <c r="AMN190" s="323"/>
      <c r="AMO190" s="413"/>
      <c r="AMP190" s="413"/>
      <c r="AMQ190" s="413"/>
      <c r="AMR190" s="414"/>
      <c r="AMS190" s="414"/>
      <c r="AMT190" s="414"/>
      <c r="AMU190" s="413"/>
      <c r="AMV190" s="414"/>
      <c r="AMW190" s="414"/>
      <c r="AMX190" s="414"/>
      <c r="AMY190" s="414"/>
      <c r="AMZ190" s="413"/>
      <c r="ANA190" s="322"/>
      <c r="ANB190" s="322"/>
      <c r="ANC190" s="322"/>
      <c r="AND190" s="323"/>
      <c r="ANE190" s="413"/>
      <c r="ANF190" s="413"/>
      <c r="ANG190" s="413"/>
      <c r="ANH190" s="414"/>
      <c r="ANI190" s="414"/>
      <c r="ANJ190" s="414"/>
      <c r="ANK190" s="413"/>
      <c r="ANL190" s="414"/>
      <c r="ANM190" s="414"/>
      <c r="ANN190" s="414"/>
      <c r="ANO190" s="414"/>
      <c r="ANP190" s="413"/>
      <c r="ANQ190" s="322"/>
      <c r="ANR190" s="322"/>
      <c r="ANS190" s="322"/>
      <c r="ANT190" s="323"/>
      <c r="ANU190" s="413"/>
      <c r="ANV190" s="413"/>
      <c r="ANW190" s="413"/>
      <c r="ANX190" s="414"/>
      <c r="ANY190" s="414"/>
      <c r="ANZ190" s="414"/>
      <c r="AOA190" s="413"/>
      <c r="AOB190" s="414"/>
      <c r="AOC190" s="414"/>
      <c r="AOD190" s="414"/>
      <c r="AOE190" s="414"/>
      <c r="AOF190" s="413"/>
      <c r="AOG190" s="322"/>
      <c r="AOH190" s="322"/>
      <c r="AOI190" s="322"/>
      <c r="AOJ190" s="323"/>
      <c r="AOK190" s="413"/>
      <c r="AOL190" s="413"/>
      <c r="AOM190" s="413"/>
      <c r="AON190" s="414"/>
      <c r="AOO190" s="414"/>
      <c r="AOP190" s="414"/>
      <c r="AOQ190" s="413"/>
      <c r="AOR190" s="414"/>
      <c r="AOS190" s="414"/>
      <c r="AOT190" s="414"/>
      <c r="AOU190" s="414"/>
      <c r="AOV190" s="413"/>
      <c r="AOW190" s="322"/>
      <c r="AOX190" s="322"/>
      <c r="AOY190" s="322"/>
      <c r="AOZ190" s="323"/>
      <c r="APA190" s="413"/>
      <c r="APB190" s="413"/>
      <c r="APC190" s="413"/>
      <c r="APD190" s="414"/>
      <c r="APE190" s="414"/>
      <c r="APF190" s="414"/>
      <c r="APG190" s="413"/>
      <c r="APH190" s="414"/>
      <c r="API190" s="414"/>
      <c r="APJ190" s="414"/>
      <c r="APK190" s="414"/>
      <c r="APL190" s="413"/>
      <c r="APM190" s="322"/>
      <c r="APN190" s="322"/>
      <c r="APO190" s="322"/>
      <c r="APP190" s="323"/>
      <c r="APQ190" s="413"/>
      <c r="APR190" s="413"/>
      <c r="APS190" s="413"/>
      <c r="APT190" s="414"/>
      <c r="APU190" s="414"/>
      <c r="APV190" s="414"/>
      <c r="APW190" s="413"/>
      <c r="APX190" s="414"/>
      <c r="APY190" s="414"/>
      <c r="APZ190" s="414"/>
      <c r="AQA190" s="414"/>
      <c r="AQB190" s="413"/>
      <c r="AQC190" s="322"/>
      <c r="AQD190" s="322"/>
      <c r="AQE190" s="322"/>
      <c r="AQF190" s="323"/>
      <c r="AQG190" s="413"/>
      <c r="AQH190" s="413"/>
      <c r="AQI190" s="413"/>
      <c r="AQJ190" s="414"/>
      <c r="AQK190" s="414"/>
      <c r="AQL190" s="414"/>
      <c r="AQM190" s="413"/>
      <c r="AQN190" s="414"/>
      <c r="AQO190" s="414"/>
      <c r="AQP190" s="414"/>
      <c r="AQQ190" s="414"/>
      <c r="AQR190" s="413"/>
      <c r="AQS190" s="322"/>
      <c r="AQT190" s="322"/>
      <c r="AQU190" s="322"/>
      <c r="AQV190" s="323"/>
      <c r="AQW190" s="413"/>
      <c r="AQX190" s="413"/>
      <c r="AQY190" s="413"/>
      <c r="AQZ190" s="414"/>
      <c r="ARA190" s="414"/>
      <c r="ARB190" s="414"/>
      <c r="ARC190" s="413"/>
      <c r="ARD190" s="414"/>
      <c r="ARE190" s="414"/>
      <c r="ARF190" s="414"/>
      <c r="ARG190" s="414"/>
      <c r="ARH190" s="413"/>
      <c r="ARI190" s="322"/>
      <c r="ARJ190" s="322"/>
      <c r="ARK190" s="322"/>
      <c r="ARL190" s="323"/>
      <c r="ARM190" s="413"/>
      <c r="ARN190" s="413"/>
      <c r="ARO190" s="413"/>
      <c r="ARP190" s="414"/>
      <c r="ARQ190" s="414"/>
      <c r="ARR190" s="414"/>
      <c r="ARS190" s="413"/>
      <c r="ART190" s="414"/>
      <c r="ARU190" s="414"/>
      <c r="ARV190" s="414"/>
      <c r="ARW190" s="414"/>
      <c r="ARX190" s="413"/>
      <c r="ARY190" s="322"/>
      <c r="ARZ190" s="322"/>
      <c r="ASA190" s="322"/>
      <c r="ASB190" s="323"/>
      <c r="ASC190" s="413"/>
      <c r="ASD190" s="413"/>
      <c r="ASE190" s="413"/>
      <c r="ASF190" s="414"/>
      <c r="ASG190" s="414"/>
      <c r="ASH190" s="414"/>
      <c r="ASI190" s="413"/>
      <c r="ASJ190" s="414"/>
      <c r="ASK190" s="414"/>
      <c r="ASL190" s="414"/>
      <c r="ASM190" s="414"/>
      <c r="ASN190" s="413"/>
      <c r="ASO190" s="322"/>
      <c r="ASP190" s="322"/>
      <c r="ASQ190" s="322"/>
      <c r="ASR190" s="323"/>
      <c r="ASS190" s="413"/>
      <c r="AST190" s="413"/>
      <c r="ASU190" s="413"/>
      <c r="ASV190" s="414"/>
      <c r="ASW190" s="414"/>
      <c r="ASX190" s="414"/>
      <c r="ASY190" s="413"/>
      <c r="ASZ190" s="414"/>
      <c r="ATA190" s="414"/>
      <c r="ATB190" s="414"/>
      <c r="ATC190" s="414"/>
      <c r="ATD190" s="413"/>
      <c r="ATE190" s="322"/>
      <c r="ATF190" s="322"/>
      <c r="ATG190" s="322"/>
      <c r="ATH190" s="323"/>
      <c r="ATI190" s="413"/>
      <c r="ATJ190" s="413"/>
      <c r="ATK190" s="413"/>
      <c r="ATL190" s="414"/>
      <c r="ATM190" s="414"/>
      <c r="ATN190" s="414"/>
      <c r="ATO190" s="413"/>
      <c r="ATP190" s="414"/>
      <c r="ATQ190" s="414"/>
      <c r="ATR190" s="414"/>
      <c r="ATS190" s="414"/>
      <c r="ATT190" s="413"/>
      <c r="ATU190" s="322"/>
      <c r="ATV190" s="322"/>
      <c r="ATW190" s="322"/>
      <c r="ATX190" s="323"/>
      <c r="ATY190" s="413"/>
      <c r="ATZ190" s="413"/>
      <c r="AUA190" s="413"/>
      <c r="AUB190" s="414"/>
      <c r="AUC190" s="414"/>
      <c r="AUD190" s="414"/>
      <c r="AUE190" s="413"/>
      <c r="AUF190" s="414"/>
      <c r="AUG190" s="414"/>
      <c r="AUH190" s="414"/>
      <c r="AUI190" s="414"/>
      <c r="AUJ190" s="413"/>
      <c r="AUK190" s="322"/>
      <c r="AUL190" s="322"/>
      <c r="AUM190" s="322"/>
      <c r="AUN190" s="323"/>
      <c r="AUO190" s="413"/>
      <c r="AUP190" s="413"/>
      <c r="AUQ190" s="413"/>
      <c r="AUR190" s="414"/>
      <c r="AUS190" s="414"/>
      <c r="AUT190" s="414"/>
      <c r="AUU190" s="413"/>
      <c r="AUV190" s="414"/>
      <c r="AUW190" s="414"/>
      <c r="AUX190" s="414"/>
      <c r="AUY190" s="414"/>
      <c r="AUZ190" s="413"/>
      <c r="AVA190" s="322"/>
      <c r="AVB190" s="322"/>
      <c r="AVC190" s="322"/>
      <c r="AVD190" s="323"/>
      <c r="AVE190" s="413"/>
      <c r="AVF190" s="413"/>
      <c r="AVG190" s="413"/>
      <c r="AVH190" s="414"/>
      <c r="AVI190" s="414"/>
      <c r="AVJ190" s="414"/>
      <c r="AVK190" s="413"/>
      <c r="AVL190" s="414"/>
      <c r="AVM190" s="414"/>
      <c r="AVN190" s="414"/>
      <c r="AVO190" s="414"/>
      <c r="AVP190" s="413"/>
      <c r="AVQ190" s="322"/>
      <c r="AVR190" s="322"/>
      <c r="AVS190" s="322"/>
      <c r="AVT190" s="323"/>
      <c r="AVU190" s="413"/>
      <c r="AVV190" s="413"/>
      <c r="AVW190" s="413"/>
      <c r="AVX190" s="414"/>
      <c r="AVY190" s="414"/>
      <c r="AVZ190" s="414"/>
      <c r="AWA190" s="413"/>
      <c r="AWB190" s="414"/>
      <c r="AWC190" s="414"/>
      <c r="AWD190" s="414"/>
      <c r="AWE190" s="414"/>
      <c r="AWF190" s="413"/>
      <c r="AWG190" s="322"/>
      <c r="AWH190" s="322"/>
      <c r="AWI190" s="322"/>
      <c r="AWJ190" s="323"/>
      <c r="AWK190" s="413"/>
      <c r="AWL190" s="413"/>
      <c r="AWM190" s="413"/>
      <c r="AWN190" s="414"/>
      <c r="AWO190" s="414"/>
      <c r="AWP190" s="414"/>
      <c r="AWQ190" s="413"/>
      <c r="AWR190" s="414"/>
      <c r="AWS190" s="414"/>
      <c r="AWT190" s="414"/>
      <c r="AWU190" s="414"/>
      <c r="AWV190" s="413"/>
      <c r="AWW190" s="322"/>
      <c r="AWX190" s="322"/>
      <c r="AWY190" s="322"/>
      <c r="AWZ190" s="323"/>
      <c r="AXA190" s="413"/>
      <c r="AXB190" s="413"/>
      <c r="AXC190" s="413"/>
      <c r="AXD190" s="414"/>
      <c r="AXE190" s="414"/>
      <c r="AXF190" s="414"/>
      <c r="AXG190" s="413"/>
      <c r="AXH190" s="414"/>
      <c r="AXI190" s="414"/>
      <c r="AXJ190" s="414"/>
      <c r="AXK190" s="414"/>
      <c r="AXL190" s="413"/>
      <c r="AXM190" s="322"/>
      <c r="AXN190" s="322"/>
      <c r="AXO190" s="322"/>
      <c r="AXP190" s="323"/>
      <c r="AXQ190" s="413"/>
      <c r="AXR190" s="413"/>
      <c r="AXS190" s="413"/>
      <c r="AXT190" s="414"/>
      <c r="AXU190" s="414"/>
      <c r="AXV190" s="414"/>
      <c r="AXW190" s="413"/>
      <c r="AXX190" s="414"/>
      <c r="AXY190" s="414"/>
      <c r="AXZ190" s="414"/>
      <c r="AYA190" s="414"/>
      <c r="AYB190" s="413"/>
      <c r="AYC190" s="322"/>
      <c r="AYD190" s="322"/>
      <c r="AYE190" s="322"/>
      <c r="AYF190" s="323"/>
      <c r="AYG190" s="413"/>
      <c r="AYH190" s="413"/>
      <c r="AYI190" s="413"/>
      <c r="AYJ190" s="414"/>
      <c r="AYK190" s="414"/>
      <c r="AYL190" s="414"/>
      <c r="AYM190" s="413"/>
      <c r="AYN190" s="414"/>
      <c r="AYO190" s="414"/>
      <c r="AYP190" s="414"/>
      <c r="AYQ190" s="414"/>
      <c r="AYR190" s="413"/>
      <c r="AYS190" s="322"/>
      <c r="AYT190" s="322"/>
      <c r="AYU190" s="322"/>
      <c r="AYV190" s="323"/>
      <c r="AYW190" s="413"/>
      <c r="AYX190" s="413"/>
      <c r="AYY190" s="413"/>
      <c r="AYZ190" s="414"/>
      <c r="AZA190" s="414"/>
      <c r="AZB190" s="414"/>
      <c r="AZC190" s="413"/>
      <c r="AZD190" s="414"/>
      <c r="AZE190" s="414"/>
      <c r="AZF190" s="414"/>
      <c r="AZG190" s="414"/>
      <c r="AZH190" s="413"/>
      <c r="AZI190" s="322"/>
      <c r="AZJ190" s="322"/>
      <c r="AZK190" s="322"/>
      <c r="AZL190" s="323"/>
      <c r="AZM190" s="413"/>
      <c r="AZN190" s="413"/>
      <c r="AZO190" s="413"/>
      <c r="AZP190" s="414"/>
      <c r="AZQ190" s="414"/>
      <c r="AZR190" s="414"/>
      <c r="AZS190" s="413"/>
      <c r="AZT190" s="414"/>
      <c r="AZU190" s="414"/>
      <c r="AZV190" s="414"/>
      <c r="AZW190" s="414"/>
      <c r="AZX190" s="413"/>
      <c r="AZY190" s="322"/>
      <c r="AZZ190" s="322"/>
      <c r="BAA190" s="322"/>
      <c r="BAB190" s="323"/>
      <c r="BAC190" s="413"/>
      <c r="BAD190" s="413"/>
      <c r="BAE190" s="413"/>
      <c r="BAF190" s="414"/>
      <c r="BAG190" s="414"/>
      <c r="BAH190" s="414"/>
      <c r="BAI190" s="413"/>
      <c r="BAJ190" s="414"/>
      <c r="BAK190" s="414"/>
      <c r="BAL190" s="414"/>
      <c r="BAM190" s="414"/>
      <c r="BAN190" s="413"/>
      <c r="BAO190" s="322"/>
      <c r="BAP190" s="322"/>
      <c r="BAQ190" s="322"/>
      <c r="BAR190" s="323"/>
      <c r="BAS190" s="413"/>
      <c r="BAT190" s="413"/>
      <c r="BAU190" s="413"/>
      <c r="BAV190" s="414"/>
      <c r="BAW190" s="414"/>
      <c r="BAX190" s="414"/>
      <c r="BAY190" s="413"/>
      <c r="BAZ190" s="414"/>
      <c r="BBA190" s="414"/>
      <c r="BBB190" s="414"/>
      <c r="BBC190" s="414"/>
      <c r="BBD190" s="413"/>
      <c r="BBE190" s="322"/>
      <c r="BBF190" s="322"/>
      <c r="BBG190" s="322"/>
      <c r="BBH190" s="323"/>
      <c r="BBI190" s="413"/>
      <c r="BBJ190" s="413"/>
      <c r="BBK190" s="413"/>
      <c r="BBL190" s="414"/>
      <c r="BBM190" s="414"/>
      <c r="BBN190" s="414"/>
      <c r="BBO190" s="413"/>
      <c r="BBP190" s="414"/>
      <c r="BBQ190" s="414"/>
      <c r="BBR190" s="414"/>
      <c r="BBS190" s="414"/>
      <c r="BBT190" s="413"/>
      <c r="BBU190" s="322"/>
      <c r="BBV190" s="322"/>
      <c r="BBW190" s="322"/>
      <c r="BBX190" s="323"/>
      <c r="BBY190" s="413"/>
      <c r="BBZ190" s="413"/>
      <c r="BCA190" s="413"/>
      <c r="BCB190" s="414"/>
      <c r="BCC190" s="414"/>
      <c r="BCD190" s="414"/>
      <c r="BCE190" s="413"/>
      <c r="BCF190" s="414"/>
      <c r="BCG190" s="414"/>
      <c r="BCH190" s="414"/>
      <c r="BCI190" s="414"/>
      <c r="BCJ190" s="413"/>
      <c r="BCK190" s="322"/>
      <c r="BCL190" s="322"/>
      <c r="BCM190" s="322"/>
      <c r="BCN190" s="323"/>
      <c r="BCO190" s="413"/>
      <c r="BCP190" s="413"/>
      <c r="BCQ190" s="413"/>
      <c r="BCR190" s="414"/>
      <c r="BCS190" s="414"/>
      <c r="BCT190" s="414"/>
      <c r="BCU190" s="413"/>
      <c r="BCV190" s="414"/>
      <c r="BCW190" s="414"/>
      <c r="BCX190" s="414"/>
      <c r="BCY190" s="414"/>
      <c r="BCZ190" s="413"/>
      <c r="BDA190" s="322"/>
      <c r="BDB190" s="322"/>
      <c r="BDC190" s="322"/>
      <c r="BDD190" s="323"/>
      <c r="BDE190" s="413"/>
      <c r="BDF190" s="413"/>
      <c r="BDG190" s="413"/>
      <c r="BDH190" s="414"/>
      <c r="BDI190" s="414"/>
      <c r="BDJ190" s="414"/>
      <c r="BDK190" s="413"/>
      <c r="BDL190" s="414"/>
      <c r="BDM190" s="414"/>
      <c r="BDN190" s="414"/>
      <c r="BDO190" s="414"/>
      <c r="BDP190" s="413"/>
      <c r="BDQ190" s="322"/>
      <c r="BDR190" s="322"/>
      <c r="BDS190" s="322"/>
      <c r="BDT190" s="323"/>
      <c r="BDU190" s="413"/>
      <c r="BDV190" s="413"/>
      <c r="BDW190" s="413"/>
      <c r="BDX190" s="414"/>
      <c r="BDY190" s="414"/>
      <c r="BDZ190" s="414"/>
      <c r="BEA190" s="413"/>
      <c r="BEB190" s="414"/>
      <c r="BEC190" s="414"/>
      <c r="BED190" s="414"/>
      <c r="BEE190" s="414"/>
      <c r="BEF190" s="413"/>
      <c r="BEG190" s="322"/>
      <c r="BEH190" s="322"/>
      <c r="BEI190" s="322"/>
      <c r="BEJ190" s="323"/>
      <c r="BEK190" s="413"/>
      <c r="BEL190" s="413"/>
      <c r="BEM190" s="413"/>
      <c r="BEN190" s="414"/>
      <c r="BEO190" s="414"/>
      <c r="BEP190" s="414"/>
      <c r="BEQ190" s="413"/>
      <c r="BER190" s="414"/>
      <c r="BES190" s="414"/>
      <c r="BET190" s="414"/>
      <c r="BEU190" s="414"/>
      <c r="BEV190" s="413"/>
      <c r="BEW190" s="322"/>
      <c r="BEX190" s="322"/>
      <c r="BEY190" s="322"/>
      <c r="BEZ190" s="323"/>
      <c r="BFA190" s="413"/>
      <c r="BFB190" s="413"/>
      <c r="BFC190" s="413"/>
      <c r="BFD190" s="414"/>
      <c r="BFE190" s="414"/>
      <c r="BFF190" s="414"/>
      <c r="BFG190" s="413"/>
      <c r="BFH190" s="414"/>
      <c r="BFI190" s="414"/>
      <c r="BFJ190" s="414"/>
      <c r="BFK190" s="414"/>
      <c r="BFL190" s="413"/>
      <c r="BFM190" s="322"/>
      <c r="BFN190" s="322"/>
      <c r="BFO190" s="322"/>
      <c r="BFP190" s="323"/>
      <c r="BFQ190" s="413"/>
      <c r="BFR190" s="413"/>
      <c r="BFS190" s="413"/>
      <c r="BFT190" s="414"/>
      <c r="BFU190" s="414"/>
      <c r="BFV190" s="414"/>
      <c r="BFW190" s="413"/>
      <c r="BFX190" s="414"/>
      <c r="BFY190" s="414"/>
      <c r="BFZ190" s="414"/>
      <c r="BGA190" s="414"/>
      <c r="BGB190" s="413"/>
      <c r="BGC190" s="322"/>
      <c r="BGD190" s="322"/>
      <c r="BGE190" s="322"/>
      <c r="BGF190" s="323"/>
      <c r="BGG190" s="413"/>
      <c r="BGH190" s="413"/>
      <c r="BGI190" s="413"/>
      <c r="BGJ190" s="414"/>
      <c r="BGK190" s="414"/>
      <c r="BGL190" s="414"/>
      <c r="BGM190" s="413"/>
      <c r="BGN190" s="414"/>
      <c r="BGO190" s="414"/>
      <c r="BGP190" s="414"/>
      <c r="BGQ190" s="414"/>
      <c r="BGR190" s="413"/>
      <c r="BGS190" s="322"/>
      <c r="BGT190" s="322"/>
      <c r="BGU190" s="322"/>
      <c r="BGV190" s="323"/>
      <c r="BGW190" s="413"/>
      <c r="BGX190" s="413"/>
      <c r="BGY190" s="413"/>
      <c r="BGZ190" s="414"/>
      <c r="BHA190" s="414"/>
      <c r="BHB190" s="414"/>
      <c r="BHC190" s="413"/>
      <c r="BHD190" s="414"/>
      <c r="BHE190" s="414"/>
      <c r="BHF190" s="414"/>
      <c r="BHG190" s="414"/>
      <c r="BHH190" s="413"/>
      <c r="BHI190" s="322"/>
      <c r="BHJ190" s="322"/>
      <c r="BHK190" s="322"/>
      <c r="BHL190" s="323"/>
      <c r="BHM190" s="413"/>
      <c r="BHN190" s="413"/>
      <c r="BHO190" s="413"/>
      <c r="BHP190" s="414"/>
      <c r="BHQ190" s="414"/>
      <c r="BHR190" s="414"/>
      <c r="BHS190" s="413"/>
      <c r="BHT190" s="414"/>
      <c r="BHU190" s="414"/>
      <c r="BHV190" s="414"/>
      <c r="BHW190" s="414"/>
      <c r="BHX190" s="413"/>
      <c r="BHY190" s="322"/>
      <c r="BHZ190" s="322"/>
      <c r="BIA190" s="322"/>
      <c r="BIB190" s="323"/>
      <c r="BIC190" s="413"/>
      <c r="BID190" s="413"/>
      <c r="BIE190" s="413"/>
      <c r="BIF190" s="414"/>
      <c r="BIG190" s="414"/>
      <c r="BIH190" s="414"/>
      <c r="BII190" s="413"/>
      <c r="BIJ190" s="414"/>
      <c r="BIK190" s="414"/>
      <c r="BIL190" s="414"/>
      <c r="BIM190" s="414"/>
      <c r="BIN190" s="413"/>
      <c r="BIO190" s="322"/>
      <c r="BIP190" s="322"/>
      <c r="BIQ190" s="322"/>
      <c r="BIR190" s="323"/>
      <c r="BIS190" s="413"/>
      <c r="BIT190" s="413"/>
      <c r="BIU190" s="413"/>
      <c r="BIV190" s="414"/>
      <c r="BIW190" s="414"/>
      <c r="BIX190" s="414"/>
      <c r="BIY190" s="413"/>
      <c r="BIZ190" s="414"/>
      <c r="BJA190" s="414"/>
      <c r="BJB190" s="414"/>
      <c r="BJC190" s="414"/>
      <c r="BJD190" s="413"/>
      <c r="BJE190" s="322"/>
      <c r="BJF190" s="322"/>
      <c r="BJG190" s="322"/>
      <c r="BJH190" s="323"/>
      <c r="BJI190" s="413"/>
      <c r="BJJ190" s="413"/>
      <c r="BJK190" s="413"/>
      <c r="BJL190" s="414"/>
      <c r="BJM190" s="414"/>
      <c r="BJN190" s="414"/>
      <c r="BJO190" s="413"/>
      <c r="BJP190" s="414"/>
      <c r="BJQ190" s="414"/>
      <c r="BJR190" s="414"/>
      <c r="BJS190" s="414"/>
      <c r="BJT190" s="413"/>
      <c r="BJU190" s="322"/>
      <c r="BJV190" s="322"/>
      <c r="BJW190" s="322"/>
      <c r="BJX190" s="323"/>
      <c r="BJY190" s="413"/>
      <c r="BJZ190" s="413"/>
      <c r="BKA190" s="413"/>
      <c r="BKB190" s="414"/>
      <c r="BKC190" s="414"/>
      <c r="BKD190" s="414"/>
      <c r="BKE190" s="413"/>
      <c r="BKF190" s="414"/>
      <c r="BKG190" s="414"/>
      <c r="BKH190" s="414"/>
      <c r="BKI190" s="414"/>
      <c r="BKJ190" s="413"/>
      <c r="BKK190" s="322"/>
      <c r="BKL190" s="322"/>
      <c r="BKM190" s="322"/>
      <c r="BKN190" s="323"/>
      <c r="BKO190" s="413"/>
      <c r="BKP190" s="413"/>
      <c r="BKQ190" s="413"/>
      <c r="BKR190" s="414"/>
      <c r="BKS190" s="414"/>
      <c r="BKT190" s="414"/>
      <c r="BKU190" s="413"/>
      <c r="BKV190" s="414"/>
      <c r="BKW190" s="414"/>
      <c r="BKX190" s="414"/>
      <c r="BKY190" s="414"/>
      <c r="BKZ190" s="413"/>
      <c r="BLA190" s="322"/>
      <c r="BLB190" s="322"/>
      <c r="BLC190" s="322"/>
      <c r="BLD190" s="323"/>
      <c r="BLE190" s="413"/>
      <c r="BLF190" s="413"/>
      <c r="BLG190" s="413"/>
      <c r="BLH190" s="414"/>
      <c r="BLI190" s="414"/>
      <c r="BLJ190" s="414"/>
      <c r="BLK190" s="413"/>
      <c r="BLL190" s="414"/>
      <c r="BLM190" s="414"/>
      <c r="BLN190" s="414"/>
      <c r="BLO190" s="414"/>
      <c r="BLP190" s="413"/>
      <c r="BLQ190" s="322"/>
      <c r="BLR190" s="322"/>
      <c r="BLS190" s="322"/>
      <c r="BLT190" s="323"/>
      <c r="BLU190" s="413"/>
      <c r="BLV190" s="413"/>
      <c r="BLW190" s="413"/>
      <c r="BLX190" s="414"/>
      <c r="BLY190" s="414"/>
      <c r="BLZ190" s="414"/>
      <c r="BMA190" s="413"/>
      <c r="BMB190" s="414"/>
      <c r="BMC190" s="414"/>
      <c r="BMD190" s="414"/>
      <c r="BME190" s="414"/>
      <c r="BMF190" s="413"/>
      <c r="BMG190" s="322"/>
      <c r="BMH190" s="322"/>
      <c r="BMI190" s="322"/>
      <c r="BMJ190" s="323"/>
      <c r="BMK190" s="413"/>
      <c r="BML190" s="413"/>
      <c r="BMM190" s="413"/>
      <c r="BMN190" s="414"/>
      <c r="BMO190" s="414"/>
      <c r="BMP190" s="414"/>
      <c r="BMQ190" s="413"/>
      <c r="BMR190" s="414"/>
      <c r="BMS190" s="414"/>
      <c r="BMT190" s="414"/>
      <c r="BMU190" s="414"/>
      <c r="BMV190" s="413"/>
      <c r="BMW190" s="322"/>
      <c r="BMX190" s="322"/>
      <c r="BMY190" s="322"/>
      <c r="BMZ190" s="323"/>
      <c r="BNA190" s="413"/>
      <c r="BNB190" s="413"/>
      <c r="BNC190" s="413"/>
      <c r="BND190" s="414"/>
      <c r="BNE190" s="414"/>
      <c r="BNF190" s="414"/>
      <c r="BNG190" s="413"/>
      <c r="BNH190" s="414"/>
      <c r="BNI190" s="414"/>
      <c r="BNJ190" s="414"/>
      <c r="BNK190" s="414"/>
      <c r="BNL190" s="413"/>
      <c r="BNM190" s="322"/>
      <c r="BNN190" s="322"/>
      <c r="BNO190" s="322"/>
      <c r="BNP190" s="323"/>
      <c r="BNQ190" s="413"/>
      <c r="BNR190" s="413"/>
      <c r="BNS190" s="413"/>
      <c r="BNT190" s="414"/>
      <c r="BNU190" s="414"/>
      <c r="BNV190" s="414"/>
      <c r="BNW190" s="413"/>
      <c r="BNX190" s="414"/>
      <c r="BNY190" s="414"/>
      <c r="BNZ190" s="414"/>
      <c r="BOA190" s="414"/>
      <c r="BOB190" s="413"/>
      <c r="BOC190" s="322"/>
      <c r="BOD190" s="322"/>
      <c r="BOE190" s="322"/>
      <c r="BOF190" s="323"/>
      <c r="BOG190" s="413"/>
      <c r="BOH190" s="413"/>
      <c r="BOI190" s="413"/>
      <c r="BOJ190" s="414"/>
      <c r="BOK190" s="414"/>
      <c r="BOL190" s="414"/>
      <c r="BOM190" s="413"/>
      <c r="BON190" s="414"/>
      <c r="BOO190" s="414"/>
      <c r="BOP190" s="414"/>
      <c r="BOQ190" s="414"/>
      <c r="BOR190" s="413"/>
      <c r="BOS190" s="322"/>
      <c r="BOT190" s="322"/>
      <c r="BOU190" s="322"/>
      <c r="BOV190" s="323"/>
      <c r="BOW190" s="413"/>
      <c r="BOX190" s="413"/>
      <c r="BOY190" s="413"/>
      <c r="BOZ190" s="414"/>
      <c r="BPA190" s="414"/>
      <c r="BPB190" s="414"/>
      <c r="BPC190" s="413"/>
      <c r="BPD190" s="414"/>
      <c r="BPE190" s="414"/>
      <c r="BPF190" s="414"/>
      <c r="BPG190" s="414"/>
      <c r="BPH190" s="413"/>
      <c r="BPI190" s="322"/>
      <c r="BPJ190" s="322"/>
      <c r="BPK190" s="322"/>
      <c r="BPL190" s="323"/>
      <c r="BPM190" s="413"/>
      <c r="BPN190" s="413"/>
      <c r="BPO190" s="413"/>
      <c r="BPP190" s="414"/>
      <c r="BPQ190" s="414"/>
      <c r="BPR190" s="414"/>
      <c r="BPS190" s="413"/>
      <c r="BPT190" s="414"/>
      <c r="BPU190" s="414"/>
      <c r="BPV190" s="414"/>
      <c r="BPW190" s="414"/>
      <c r="BPX190" s="413"/>
      <c r="BPY190" s="322"/>
      <c r="BPZ190" s="322"/>
      <c r="BQA190" s="322"/>
      <c r="BQB190" s="323"/>
      <c r="BQC190" s="413"/>
      <c r="BQD190" s="413"/>
      <c r="BQE190" s="413"/>
      <c r="BQF190" s="414"/>
      <c r="BQG190" s="414"/>
      <c r="BQH190" s="414"/>
      <c r="BQI190" s="413"/>
      <c r="BQJ190" s="414"/>
      <c r="BQK190" s="414"/>
      <c r="BQL190" s="414"/>
      <c r="BQM190" s="414"/>
      <c r="BQN190" s="413"/>
      <c r="BQO190" s="322"/>
      <c r="BQP190" s="322"/>
      <c r="BQQ190" s="322"/>
      <c r="BQR190" s="323"/>
      <c r="BQS190" s="413"/>
      <c r="BQT190" s="413"/>
      <c r="BQU190" s="413"/>
      <c r="BQV190" s="414"/>
      <c r="BQW190" s="414"/>
      <c r="BQX190" s="414"/>
      <c r="BQY190" s="413"/>
      <c r="BQZ190" s="414"/>
      <c r="BRA190" s="414"/>
      <c r="BRB190" s="414"/>
      <c r="BRC190" s="414"/>
      <c r="BRD190" s="413"/>
      <c r="BRE190" s="322"/>
      <c r="BRF190" s="322"/>
      <c r="BRG190" s="322"/>
      <c r="BRH190" s="323"/>
      <c r="BRI190" s="413"/>
      <c r="BRJ190" s="413"/>
      <c r="BRK190" s="413"/>
      <c r="BRL190" s="414"/>
      <c r="BRM190" s="414"/>
      <c r="BRN190" s="414"/>
      <c r="BRO190" s="413"/>
      <c r="BRP190" s="414"/>
      <c r="BRQ190" s="414"/>
      <c r="BRR190" s="414"/>
      <c r="BRS190" s="414"/>
      <c r="BRT190" s="413"/>
      <c r="BRU190" s="322"/>
      <c r="BRV190" s="322"/>
      <c r="BRW190" s="322"/>
      <c r="BRX190" s="323"/>
      <c r="BRY190" s="413"/>
      <c r="BRZ190" s="413"/>
      <c r="BSA190" s="413"/>
      <c r="BSB190" s="414"/>
      <c r="BSC190" s="414"/>
      <c r="BSD190" s="414"/>
      <c r="BSE190" s="413"/>
      <c r="BSF190" s="414"/>
      <c r="BSG190" s="414"/>
      <c r="BSH190" s="414"/>
      <c r="BSI190" s="414"/>
      <c r="BSJ190" s="413"/>
      <c r="BSK190" s="322"/>
      <c r="BSL190" s="322"/>
      <c r="BSM190" s="322"/>
      <c r="BSN190" s="323"/>
      <c r="BSO190" s="413"/>
      <c r="BSP190" s="413"/>
      <c r="BSQ190" s="413"/>
      <c r="BSR190" s="414"/>
      <c r="BSS190" s="414"/>
      <c r="BST190" s="414"/>
      <c r="BSU190" s="413"/>
      <c r="BSV190" s="414"/>
      <c r="BSW190" s="414"/>
      <c r="BSX190" s="414"/>
      <c r="BSY190" s="414"/>
      <c r="BSZ190" s="413"/>
      <c r="BTA190" s="322"/>
      <c r="BTB190" s="322"/>
      <c r="BTC190" s="322"/>
      <c r="BTD190" s="323"/>
      <c r="BTE190" s="413"/>
      <c r="BTF190" s="413"/>
      <c r="BTG190" s="413"/>
      <c r="BTH190" s="414"/>
      <c r="BTI190" s="414"/>
      <c r="BTJ190" s="414"/>
      <c r="BTK190" s="413"/>
      <c r="BTL190" s="414"/>
      <c r="BTM190" s="414"/>
      <c r="BTN190" s="414"/>
      <c r="BTO190" s="414"/>
      <c r="BTP190" s="413"/>
      <c r="BTQ190" s="322"/>
      <c r="BTR190" s="322"/>
      <c r="BTS190" s="322"/>
      <c r="BTT190" s="323"/>
      <c r="BTU190" s="413"/>
      <c r="BTV190" s="413"/>
      <c r="BTW190" s="413"/>
      <c r="BTX190" s="414"/>
      <c r="BTY190" s="414"/>
      <c r="BTZ190" s="414"/>
      <c r="BUA190" s="413"/>
      <c r="BUB190" s="414"/>
      <c r="BUC190" s="414"/>
      <c r="BUD190" s="414"/>
      <c r="BUE190" s="414"/>
      <c r="BUF190" s="413"/>
      <c r="BUG190" s="322"/>
      <c r="BUH190" s="322"/>
      <c r="BUI190" s="322"/>
      <c r="BUJ190" s="323"/>
      <c r="BUK190" s="413"/>
      <c r="BUL190" s="413"/>
      <c r="BUM190" s="413"/>
      <c r="BUN190" s="414"/>
      <c r="BUO190" s="414"/>
      <c r="BUP190" s="414"/>
      <c r="BUQ190" s="413"/>
      <c r="BUR190" s="414"/>
      <c r="BUS190" s="414"/>
      <c r="BUT190" s="414"/>
      <c r="BUU190" s="414"/>
      <c r="BUV190" s="413"/>
      <c r="BUW190" s="322"/>
      <c r="BUX190" s="322"/>
      <c r="BUY190" s="322"/>
      <c r="BUZ190" s="323"/>
      <c r="BVA190" s="413"/>
      <c r="BVB190" s="413"/>
      <c r="BVC190" s="413"/>
      <c r="BVD190" s="414"/>
      <c r="BVE190" s="414"/>
      <c r="BVF190" s="414"/>
      <c r="BVG190" s="413"/>
      <c r="BVH190" s="414"/>
      <c r="BVI190" s="414"/>
      <c r="BVJ190" s="414"/>
      <c r="BVK190" s="414"/>
      <c r="BVL190" s="413"/>
      <c r="BVM190" s="322"/>
      <c r="BVN190" s="322"/>
      <c r="BVO190" s="322"/>
      <c r="BVP190" s="323"/>
      <c r="BVQ190" s="413"/>
      <c r="BVR190" s="413"/>
      <c r="BVS190" s="413"/>
      <c r="BVT190" s="414"/>
      <c r="BVU190" s="414"/>
      <c r="BVV190" s="414"/>
      <c r="BVW190" s="413"/>
      <c r="BVX190" s="414"/>
      <c r="BVY190" s="414"/>
      <c r="BVZ190" s="414"/>
      <c r="BWA190" s="414"/>
      <c r="BWB190" s="413"/>
      <c r="BWC190" s="322"/>
      <c r="BWD190" s="322"/>
      <c r="BWE190" s="322"/>
      <c r="BWF190" s="323"/>
      <c r="BWG190" s="413"/>
      <c r="BWH190" s="413"/>
      <c r="BWI190" s="413"/>
      <c r="BWJ190" s="414"/>
      <c r="BWK190" s="414"/>
      <c r="BWL190" s="414"/>
      <c r="BWM190" s="413"/>
      <c r="BWN190" s="414"/>
      <c r="BWO190" s="414"/>
      <c r="BWP190" s="414"/>
      <c r="BWQ190" s="414"/>
      <c r="BWR190" s="413"/>
      <c r="BWS190" s="322"/>
      <c r="BWT190" s="322"/>
      <c r="BWU190" s="322"/>
      <c r="BWV190" s="323"/>
      <c r="BWW190" s="413"/>
      <c r="BWX190" s="413"/>
      <c r="BWY190" s="413"/>
      <c r="BWZ190" s="414"/>
      <c r="BXA190" s="414"/>
      <c r="BXB190" s="414"/>
      <c r="BXC190" s="413"/>
      <c r="BXD190" s="414"/>
      <c r="BXE190" s="414"/>
      <c r="BXF190" s="414"/>
      <c r="BXG190" s="414"/>
      <c r="BXH190" s="413"/>
      <c r="BXI190" s="322"/>
      <c r="BXJ190" s="322"/>
      <c r="BXK190" s="322"/>
      <c r="BXL190" s="323"/>
      <c r="BXM190" s="413"/>
      <c r="BXN190" s="413"/>
      <c r="BXO190" s="413"/>
      <c r="BXP190" s="414"/>
      <c r="BXQ190" s="414"/>
      <c r="BXR190" s="414"/>
      <c r="BXS190" s="413"/>
      <c r="BXT190" s="414"/>
      <c r="BXU190" s="414"/>
      <c r="BXV190" s="414"/>
      <c r="BXW190" s="414"/>
      <c r="BXX190" s="413"/>
      <c r="BXY190" s="322"/>
      <c r="BXZ190" s="322"/>
      <c r="BYA190" s="322"/>
      <c r="BYB190" s="323"/>
      <c r="BYC190" s="413"/>
      <c r="BYD190" s="413"/>
      <c r="BYE190" s="413"/>
      <c r="BYF190" s="414"/>
      <c r="BYG190" s="414"/>
      <c r="BYH190" s="414"/>
      <c r="BYI190" s="413"/>
      <c r="BYJ190" s="414"/>
      <c r="BYK190" s="414"/>
      <c r="BYL190" s="414"/>
      <c r="BYM190" s="414"/>
      <c r="BYN190" s="413"/>
      <c r="BYO190" s="322"/>
      <c r="BYP190" s="322"/>
      <c r="BYQ190" s="322"/>
      <c r="BYR190" s="323"/>
      <c r="BYS190" s="413"/>
      <c r="BYT190" s="413"/>
      <c r="BYU190" s="413"/>
      <c r="BYV190" s="414"/>
      <c r="BYW190" s="414"/>
      <c r="BYX190" s="414"/>
      <c r="BYY190" s="413"/>
      <c r="BYZ190" s="414"/>
      <c r="BZA190" s="414"/>
      <c r="BZB190" s="414"/>
      <c r="BZC190" s="414"/>
      <c r="BZD190" s="413"/>
      <c r="BZE190" s="322"/>
      <c r="BZF190" s="322"/>
      <c r="BZG190" s="322"/>
      <c r="BZH190" s="323"/>
      <c r="BZI190" s="413"/>
      <c r="BZJ190" s="413"/>
      <c r="BZK190" s="413"/>
      <c r="BZL190" s="414"/>
      <c r="BZM190" s="414"/>
      <c r="BZN190" s="414"/>
      <c r="BZO190" s="413"/>
      <c r="BZP190" s="414"/>
      <c r="BZQ190" s="414"/>
      <c r="BZR190" s="414"/>
      <c r="BZS190" s="414"/>
      <c r="BZT190" s="413"/>
      <c r="BZU190" s="322"/>
      <c r="BZV190" s="322"/>
      <c r="BZW190" s="322"/>
      <c r="BZX190" s="323"/>
      <c r="BZY190" s="413"/>
      <c r="BZZ190" s="413"/>
      <c r="CAA190" s="413"/>
      <c r="CAB190" s="414"/>
      <c r="CAC190" s="414"/>
      <c r="CAD190" s="414"/>
      <c r="CAE190" s="413"/>
      <c r="CAF190" s="414"/>
      <c r="CAG190" s="414"/>
      <c r="CAH190" s="414"/>
      <c r="CAI190" s="414"/>
      <c r="CAJ190" s="413"/>
      <c r="CAK190" s="322"/>
      <c r="CAL190" s="322"/>
      <c r="CAM190" s="322"/>
      <c r="CAN190" s="323"/>
      <c r="CAO190" s="413"/>
      <c r="CAP190" s="413"/>
      <c r="CAQ190" s="413"/>
      <c r="CAR190" s="414"/>
      <c r="CAS190" s="414"/>
      <c r="CAT190" s="414"/>
      <c r="CAU190" s="413"/>
      <c r="CAV190" s="414"/>
      <c r="CAW190" s="414"/>
      <c r="CAX190" s="414"/>
      <c r="CAY190" s="414"/>
      <c r="CAZ190" s="413"/>
      <c r="CBA190" s="322"/>
      <c r="CBB190" s="322"/>
      <c r="CBC190" s="322"/>
      <c r="CBD190" s="323"/>
      <c r="CBE190" s="413"/>
      <c r="CBF190" s="413"/>
      <c r="CBG190" s="413"/>
      <c r="CBH190" s="414"/>
      <c r="CBI190" s="414"/>
      <c r="CBJ190" s="414"/>
      <c r="CBK190" s="413"/>
      <c r="CBL190" s="414"/>
      <c r="CBM190" s="414"/>
      <c r="CBN190" s="414"/>
      <c r="CBO190" s="414"/>
      <c r="CBP190" s="413"/>
      <c r="CBQ190" s="322"/>
      <c r="CBR190" s="322"/>
      <c r="CBS190" s="322"/>
      <c r="CBT190" s="323"/>
      <c r="CBU190" s="413"/>
      <c r="CBV190" s="413"/>
      <c r="CBW190" s="413"/>
      <c r="CBX190" s="414"/>
      <c r="CBY190" s="414"/>
      <c r="CBZ190" s="414"/>
      <c r="CCA190" s="413"/>
      <c r="CCB190" s="414"/>
      <c r="CCC190" s="414"/>
      <c r="CCD190" s="414"/>
      <c r="CCE190" s="414"/>
      <c r="CCF190" s="413"/>
      <c r="CCG190" s="322"/>
      <c r="CCH190" s="322"/>
      <c r="CCI190" s="322"/>
      <c r="CCJ190" s="323"/>
      <c r="CCK190" s="413"/>
      <c r="CCL190" s="413"/>
      <c r="CCM190" s="413"/>
      <c r="CCN190" s="414"/>
      <c r="CCO190" s="414"/>
      <c r="CCP190" s="414"/>
      <c r="CCQ190" s="413"/>
      <c r="CCR190" s="414"/>
      <c r="CCS190" s="414"/>
      <c r="CCT190" s="414"/>
      <c r="CCU190" s="414"/>
      <c r="CCV190" s="413"/>
      <c r="CCW190" s="322"/>
      <c r="CCX190" s="322"/>
      <c r="CCY190" s="322"/>
      <c r="CCZ190" s="323"/>
      <c r="CDA190" s="413"/>
      <c r="CDB190" s="413"/>
      <c r="CDC190" s="413"/>
      <c r="CDD190" s="414"/>
      <c r="CDE190" s="414"/>
      <c r="CDF190" s="414"/>
      <c r="CDG190" s="413"/>
      <c r="CDH190" s="414"/>
      <c r="CDI190" s="414"/>
      <c r="CDJ190" s="414"/>
      <c r="CDK190" s="414"/>
      <c r="CDL190" s="413"/>
      <c r="CDM190" s="322"/>
      <c r="CDN190" s="322"/>
      <c r="CDO190" s="322"/>
      <c r="CDP190" s="323"/>
      <c r="CDQ190" s="413"/>
      <c r="CDR190" s="413"/>
      <c r="CDS190" s="413"/>
      <c r="CDT190" s="414"/>
      <c r="CDU190" s="414"/>
      <c r="CDV190" s="414"/>
      <c r="CDW190" s="413"/>
      <c r="CDX190" s="414"/>
      <c r="CDY190" s="414"/>
      <c r="CDZ190" s="414"/>
      <c r="CEA190" s="414"/>
      <c r="CEB190" s="413"/>
      <c r="CEC190" s="322"/>
      <c r="CED190" s="322"/>
      <c r="CEE190" s="322"/>
      <c r="CEF190" s="323"/>
      <c r="CEG190" s="413"/>
      <c r="CEH190" s="413"/>
      <c r="CEI190" s="413"/>
      <c r="CEJ190" s="414"/>
      <c r="CEK190" s="414"/>
      <c r="CEL190" s="414"/>
      <c r="CEM190" s="413"/>
      <c r="CEN190" s="414"/>
      <c r="CEO190" s="414"/>
      <c r="CEP190" s="414"/>
      <c r="CEQ190" s="414"/>
      <c r="CER190" s="413"/>
      <c r="CES190" s="322"/>
      <c r="CET190" s="322"/>
      <c r="CEU190" s="322"/>
      <c r="CEV190" s="323"/>
      <c r="CEW190" s="413"/>
      <c r="CEX190" s="413"/>
      <c r="CEY190" s="413"/>
      <c r="CEZ190" s="414"/>
      <c r="CFA190" s="414"/>
      <c r="CFB190" s="414"/>
      <c r="CFC190" s="413"/>
      <c r="CFD190" s="414"/>
      <c r="CFE190" s="414"/>
      <c r="CFF190" s="414"/>
      <c r="CFG190" s="414"/>
      <c r="CFH190" s="413"/>
      <c r="CFI190" s="322"/>
      <c r="CFJ190" s="322"/>
      <c r="CFK190" s="322"/>
      <c r="CFL190" s="323"/>
      <c r="CFM190" s="413"/>
      <c r="CFN190" s="413"/>
      <c r="CFO190" s="413"/>
      <c r="CFP190" s="414"/>
      <c r="CFQ190" s="414"/>
      <c r="CFR190" s="414"/>
      <c r="CFS190" s="413"/>
      <c r="CFT190" s="414"/>
      <c r="CFU190" s="414"/>
      <c r="CFV190" s="414"/>
      <c r="CFW190" s="414"/>
      <c r="CFX190" s="413"/>
      <c r="CFY190" s="322"/>
      <c r="CFZ190" s="322"/>
      <c r="CGA190" s="322"/>
      <c r="CGB190" s="323"/>
      <c r="CGC190" s="413"/>
      <c r="CGD190" s="413"/>
      <c r="CGE190" s="413"/>
      <c r="CGF190" s="414"/>
      <c r="CGG190" s="414"/>
      <c r="CGH190" s="414"/>
      <c r="CGI190" s="413"/>
      <c r="CGJ190" s="414"/>
      <c r="CGK190" s="414"/>
      <c r="CGL190" s="414"/>
      <c r="CGM190" s="414"/>
      <c r="CGN190" s="413"/>
      <c r="CGO190" s="322"/>
      <c r="CGP190" s="322"/>
      <c r="CGQ190" s="322"/>
      <c r="CGR190" s="323"/>
      <c r="CGS190" s="413"/>
      <c r="CGT190" s="413"/>
      <c r="CGU190" s="413"/>
      <c r="CGV190" s="414"/>
      <c r="CGW190" s="414"/>
      <c r="CGX190" s="414"/>
      <c r="CGY190" s="413"/>
      <c r="CGZ190" s="414"/>
      <c r="CHA190" s="414"/>
      <c r="CHB190" s="414"/>
      <c r="CHC190" s="414"/>
      <c r="CHD190" s="413"/>
      <c r="CHE190" s="322"/>
      <c r="CHF190" s="322"/>
      <c r="CHG190" s="322"/>
      <c r="CHH190" s="323"/>
      <c r="CHI190" s="413"/>
      <c r="CHJ190" s="413"/>
      <c r="CHK190" s="413"/>
      <c r="CHL190" s="414"/>
      <c r="CHM190" s="414"/>
      <c r="CHN190" s="414"/>
      <c r="CHO190" s="413"/>
      <c r="CHP190" s="414"/>
      <c r="CHQ190" s="414"/>
      <c r="CHR190" s="414"/>
      <c r="CHS190" s="414"/>
      <c r="CHT190" s="413"/>
      <c r="CHU190" s="322"/>
      <c r="CHV190" s="322"/>
      <c r="CHW190" s="322"/>
      <c r="CHX190" s="323"/>
      <c r="CHY190" s="413"/>
      <c r="CHZ190" s="413"/>
      <c r="CIA190" s="413"/>
      <c r="CIB190" s="414"/>
      <c r="CIC190" s="414"/>
      <c r="CID190" s="414"/>
      <c r="CIE190" s="413"/>
      <c r="CIF190" s="414"/>
      <c r="CIG190" s="414"/>
      <c r="CIH190" s="414"/>
      <c r="CII190" s="414"/>
      <c r="CIJ190" s="413"/>
      <c r="CIK190" s="322"/>
      <c r="CIL190" s="322"/>
      <c r="CIM190" s="322"/>
      <c r="CIN190" s="323"/>
      <c r="CIO190" s="413"/>
      <c r="CIP190" s="413"/>
      <c r="CIQ190" s="413"/>
      <c r="CIR190" s="414"/>
      <c r="CIS190" s="414"/>
      <c r="CIT190" s="414"/>
      <c r="CIU190" s="413"/>
      <c r="CIV190" s="414"/>
      <c r="CIW190" s="414"/>
      <c r="CIX190" s="414"/>
      <c r="CIY190" s="414"/>
      <c r="CIZ190" s="413"/>
      <c r="CJA190" s="322"/>
      <c r="CJB190" s="322"/>
      <c r="CJC190" s="322"/>
      <c r="CJD190" s="323"/>
      <c r="CJE190" s="413"/>
      <c r="CJF190" s="413"/>
      <c r="CJG190" s="413"/>
      <c r="CJH190" s="414"/>
      <c r="CJI190" s="414"/>
      <c r="CJJ190" s="414"/>
      <c r="CJK190" s="413"/>
      <c r="CJL190" s="414"/>
      <c r="CJM190" s="414"/>
      <c r="CJN190" s="414"/>
      <c r="CJO190" s="414"/>
      <c r="CJP190" s="413"/>
      <c r="CJQ190" s="322"/>
      <c r="CJR190" s="322"/>
      <c r="CJS190" s="322"/>
      <c r="CJT190" s="323"/>
      <c r="CJU190" s="413"/>
      <c r="CJV190" s="413"/>
      <c r="CJW190" s="413"/>
      <c r="CJX190" s="414"/>
      <c r="CJY190" s="414"/>
      <c r="CJZ190" s="414"/>
      <c r="CKA190" s="413"/>
      <c r="CKB190" s="414"/>
      <c r="CKC190" s="414"/>
      <c r="CKD190" s="414"/>
      <c r="CKE190" s="414"/>
      <c r="CKF190" s="413"/>
      <c r="CKG190" s="322"/>
      <c r="CKH190" s="322"/>
      <c r="CKI190" s="322"/>
      <c r="CKJ190" s="323"/>
      <c r="CKK190" s="413"/>
      <c r="CKL190" s="413"/>
      <c r="CKM190" s="413"/>
      <c r="CKN190" s="414"/>
      <c r="CKO190" s="414"/>
      <c r="CKP190" s="414"/>
      <c r="CKQ190" s="413"/>
      <c r="CKR190" s="414"/>
      <c r="CKS190" s="414"/>
      <c r="CKT190" s="414"/>
      <c r="CKU190" s="414"/>
      <c r="CKV190" s="413"/>
      <c r="CKW190" s="322"/>
      <c r="CKX190" s="322"/>
      <c r="CKY190" s="322"/>
      <c r="CKZ190" s="323"/>
      <c r="CLA190" s="413"/>
      <c r="CLB190" s="413"/>
      <c r="CLC190" s="413"/>
      <c r="CLD190" s="414"/>
      <c r="CLE190" s="414"/>
      <c r="CLF190" s="414"/>
      <c r="CLG190" s="413"/>
      <c r="CLH190" s="414"/>
      <c r="CLI190" s="414"/>
      <c r="CLJ190" s="414"/>
      <c r="CLK190" s="414"/>
      <c r="CLL190" s="413"/>
      <c r="CLM190" s="322"/>
      <c r="CLN190" s="322"/>
      <c r="CLO190" s="322"/>
      <c r="CLP190" s="323"/>
      <c r="CLQ190" s="413"/>
      <c r="CLR190" s="413"/>
      <c r="CLS190" s="413"/>
      <c r="CLT190" s="414"/>
      <c r="CLU190" s="414"/>
      <c r="CLV190" s="414"/>
      <c r="CLW190" s="413"/>
      <c r="CLX190" s="414"/>
      <c r="CLY190" s="414"/>
      <c r="CLZ190" s="414"/>
      <c r="CMA190" s="414"/>
      <c r="CMB190" s="413"/>
      <c r="CMC190" s="322"/>
      <c r="CMD190" s="322"/>
      <c r="CME190" s="322"/>
      <c r="CMF190" s="323"/>
      <c r="CMG190" s="413"/>
      <c r="CMH190" s="413"/>
      <c r="CMI190" s="413"/>
      <c r="CMJ190" s="414"/>
      <c r="CMK190" s="414"/>
      <c r="CML190" s="414"/>
      <c r="CMM190" s="413"/>
      <c r="CMN190" s="414"/>
      <c r="CMO190" s="414"/>
      <c r="CMP190" s="414"/>
      <c r="CMQ190" s="414"/>
      <c r="CMR190" s="413"/>
      <c r="CMS190" s="322"/>
      <c r="CMT190" s="322"/>
      <c r="CMU190" s="322"/>
      <c r="CMV190" s="323"/>
      <c r="CMW190" s="413"/>
      <c r="CMX190" s="413"/>
      <c r="CMY190" s="413"/>
      <c r="CMZ190" s="414"/>
      <c r="CNA190" s="414"/>
      <c r="CNB190" s="414"/>
      <c r="CNC190" s="413"/>
      <c r="CND190" s="414"/>
      <c r="CNE190" s="414"/>
      <c r="CNF190" s="414"/>
      <c r="CNG190" s="414"/>
      <c r="CNH190" s="413"/>
      <c r="CNI190" s="322"/>
      <c r="CNJ190" s="322"/>
      <c r="CNK190" s="322"/>
      <c r="CNL190" s="323"/>
      <c r="CNM190" s="413"/>
      <c r="CNN190" s="413"/>
      <c r="CNO190" s="413"/>
      <c r="CNP190" s="414"/>
      <c r="CNQ190" s="414"/>
      <c r="CNR190" s="414"/>
      <c r="CNS190" s="413"/>
      <c r="CNT190" s="414"/>
      <c r="CNU190" s="414"/>
      <c r="CNV190" s="414"/>
      <c r="CNW190" s="414"/>
      <c r="CNX190" s="413"/>
      <c r="CNY190" s="322"/>
      <c r="CNZ190" s="322"/>
      <c r="COA190" s="322"/>
      <c r="COB190" s="323"/>
      <c r="COC190" s="413"/>
      <c r="COD190" s="413"/>
      <c r="COE190" s="413"/>
      <c r="COF190" s="414"/>
      <c r="COG190" s="414"/>
      <c r="COH190" s="414"/>
      <c r="COI190" s="413"/>
      <c r="COJ190" s="414"/>
      <c r="COK190" s="414"/>
      <c r="COL190" s="414"/>
      <c r="COM190" s="414"/>
      <c r="CON190" s="413"/>
      <c r="COO190" s="322"/>
      <c r="COP190" s="322"/>
      <c r="COQ190" s="322"/>
      <c r="COR190" s="323"/>
      <c r="COS190" s="413"/>
      <c r="COT190" s="413"/>
      <c r="COU190" s="413"/>
      <c r="COV190" s="414"/>
      <c r="COW190" s="414"/>
      <c r="COX190" s="414"/>
      <c r="COY190" s="413"/>
      <c r="COZ190" s="414"/>
      <c r="CPA190" s="414"/>
      <c r="CPB190" s="414"/>
      <c r="CPC190" s="414"/>
      <c r="CPD190" s="413"/>
      <c r="CPE190" s="322"/>
      <c r="CPF190" s="322"/>
      <c r="CPG190" s="322"/>
      <c r="CPH190" s="323"/>
      <c r="CPI190" s="413"/>
      <c r="CPJ190" s="413"/>
      <c r="CPK190" s="413"/>
      <c r="CPL190" s="414"/>
      <c r="CPM190" s="414"/>
      <c r="CPN190" s="414"/>
      <c r="CPO190" s="413"/>
      <c r="CPP190" s="414"/>
      <c r="CPQ190" s="414"/>
      <c r="CPR190" s="414"/>
      <c r="CPS190" s="414"/>
      <c r="CPT190" s="413"/>
      <c r="CPU190" s="322"/>
      <c r="CPV190" s="322"/>
      <c r="CPW190" s="322"/>
      <c r="CPX190" s="323"/>
      <c r="CPY190" s="413"/>
      <c r="CPZ190" s="413"/>
      <c r="CQA190" s="413"/>
      <c r="CQB190" s="414"/>
      <c r="CQC190" s="414"/>
      <c r="CQD190" s="414"/>
      <c r="CQE190" s="413"/>
      <c r="CQF190" s="414"/>
      <c r="CQG190" s="414"/>
      <c r="CQH190" s="414"/>
      <c r="CQI190" s="414"/>
      <c r="CQJ190" s="413"/>
      <c r="CQK190" s="322"/>
      <c r="CQL190" s="322"/>
      <c r="CQM190" s="322"/>
      <c r="CQN190" s="323"/>
      <c r="CQO190" s="413"/>
      <c r="CQP190" s="413"/>
      <c r="CQQ190" s="413"/>
      <c r="CQR190" s="414"/>
      <c r="CQS190" s="414"/>
      <c r="CQT190" s="414"/>
      <c r="CQU190" s="413"/>
      <c r="CQV190" s="414"/>
      <c r="CQW190" s="414"/>
      <c r="CQX190" s="414"/>
      <c r="CQY190" s="414"/>
      <c r="CQZ190" s="413"/>
      <c r="CRA190" s="322"/>
      <c r="CRB190" s="322"/>
      <c r="CRC190" s="322"/>
      <c r="CRD190" s="323"/>
      <c r="CRE190" s="413"/>
      <c r="CRF190" s="413"/>
      <c r="CRG190" s="413"/>
      <c r="CRH190" s="414"/>
      <c r="CRI190" s="414"/>
      <c r="CRJ190" s="414"/>
      <c r="CRK190" s="413"/>
      <c r="CRL190" s="414"/>
      <c r="CRM190" s="414"/>
      <c r="CRN190" s="414"/>
      <c r="CRO190" s="414"/>
      <c r="CRP190" s="413"/>
      <c r="CRQ190" s="322"/>
      <c r="CRR190" s="322"/>
      <c r="CRS190" s="322"/>
      <c r="CRT190" s="323"/>
      <c r="CRU190" s="413"/>
      <c r="CRV190" s="413"/>
      <c r="CRW190" s="413"/>
      <c r="CRX190" s="414"/>
      <c r="CRY190" s="414"/>
      <c r="CRZ190" s="414"/>
      <c r="CSA190" s="413"/>
      <c r="CSB190" s="414"/>
      <c r="CSC190" s="414"/>
      <c r="CSD190" s="414"/>
      <c r="CSE190" s="414"/>
      <c r="CSF190" s="413"/>
      <c r="CSG190" s="322"/>
      <c r="CSH190" s="322"/>
      <c r="CSI190" s="322"/>
      <c r="CSJ190" s="323"/>
      <c r="CSK190" s="413"/>
      <c r="CSL190" s="413"/>
      <c r="CSM190" s="413"/>
      <c r="CSN190" s="414"/>
      <c r="CSO190" s="414"/>
      <c r="CSP190" s="414"/>
      <c r="CSQ190" s="413"/>
      <c r="CSR190" s="414"/>
      <c r="CSS190" s="414"/>
      <c r="CST190" s="414"/>
      <c r="CSU190" s="414"/>
      <c r="CSV190" s="413"/>
      <c r="CSW190" s="322"/>
      <c r="CSX190" s="322"/>
      <c r="CSY190" s="322"/>
      <c r="CSZ190" s="323"/>
      <c r="CTA190" s="413"/>
      <c r="CTB190" s="413"/>
      <c r="CTC190" s="413"/>
      <c r="CTD190" s="414"/>
      <c r="CTE190" s="414"/>
      <c r="CTF190" s="414"/>
      <c r="CTG190" s="413"/>
      <c r="CTH190" s="414"/>
      <c r="CTI190" s="414"/>
      <c r="CTJ190" s="414"/>
      <c r="CTK190" s="414"/>
      <c r="CTL190" s="413"/>
      <c r="CTM190" s="322"/>
      <c r="CTN190" s="322"/>
      <c r="CTO190" s="322"/>
      <c r="CTP190" s="323"/>
      <c r="CTQ190" s="413"/>
      <c r="CTR190" s="413"/>
      <c r="CTS190" s="413"/>
      <c r="CTT190" s="414"/>
      <c r="CTU190" s="414"/>
      <c r="CTV190" s="414"/>
      <c r="CTW190" s="413"/>
      <c r="CTX190" s="414"/>
      <c r="CTY190" s="414"/>
      <c r="CTZ190" s="414"/>
      <c r="CUA190" s="414"/>
      <c r="CUB190" s="413"/>
      <c r="CUC190" s="322"/>
      <c r="CUD190" s="322"/>
      <c r="CUE190" s="322"/>
      <c r="CUF190" s="323"/>
      <c r="CUG190" s="413"/>
      <c r="CUH190" s="413"/>
      <c r="CUI190" s="413"/>
      <c r="CUJ190" s="414"/>
      <c r="CUK190" s="414"/>
      <c r="CUL190" s="414"/>
      <c r="CUM190" s="413"/>
      <c r="CUN190" s="414"/>
      <c r="CUO190" s="414"/>
      <c r="CUP190" s="414"/>
      <c r="CUQ190" s="414"/>
      <c r="CUR190" s="413"/>
      <c r="CUS190" s="322"/>
      <c r="CUT190" s="322"/>
      <c r="CUU190" s="322"/>
      <c r="CUV190" s="323"/>
      <c r="CUW190" s="413"/>
      <c r="CUX190" s="413"/>
      <c r="CUY190" s="413"/>
      <c r="CUZ190" s="414"/>
      <c r="CVA190" s="414"/>
      <c r="CVB190" s="414"/>
      <c r="CVC190" s="413"/>
      <c r="CVD190" s="414"/>
      <c r="CVE190" s="414"/>
      <c r="CVF190" s="414"/>
      <c r="CVG190" s="414"/>
      <c r="CVH190" s="413"/>
      <c r="CVI190" s="322"/>
      <c r="CVJ190" s="322"/>
      <c r="CVK190" s="322"/>
      <c r="CVL190" s="323"/>
      <c r="CVM190" s="413"/>
      <c r="CVN190" s="413"/>
      <c r="CVO190" s="413"/>
      <c r="CVP190" s="414"/>
      <c r="CVQ190" s="414"/>
      <c r="CVR190" s="414"/>
      <c r="CVS190" s="413"/>
      <c r="CVT190" s="414"/>
      <c r="CVU190" s="414"/>
      <c r="CVV190" s="414"/>
      <c r="CVW190" s="414"/>
      <c r="CVX190" s="413"/>
      <c r="CVY190" s="322"/>
      <c r="CVZ190" s="322"/>
      <c r="CWA190" s="322"/>
      <c r="CWB190" s="323"/>
      <c r="CWC190" s="413"/>
      <c r="CWD190" s="413"/>
      <c r="CWE190" s="413"/>
      <c r="CWF190" s="414"/>
      <c r="CWG190" s="414"/>
      <c r="CWH190" s="414"/>
      <c r="CWI190" s="413"/>
      <c r="CWJ190" s="414"/>
      <c r="CWK190" s="414"/>
      <c r="CWL190" s="414"/>
      <c r="CWM190" s="414"/>
      <c r="CWN190" s="413"/>
      <c r="CWO190" s="322"/>
      <c r="CWP190" s="322"/>
      <c r="CWQ190" s="322"/>
      <c r="CWR190" s="323"/>
      <c r="CWS190" s="413"/>
      <c r="CWT190" s="413"/>
      <c r="CWU190" s="413"/>
      <c r="CWV190" s="414"/>
      <c r="CWW190" s="414"/>
      <c r="CWX190" s="414"/>
      <c r="CWY190" s="413"/>
      <c r="CWZ190" s="414"/>
      <c r="CXA190" s="414"/>
      <c r="CXB190" s="414"/>
      <c r="CXC190" s="414"/>
      <c r="CXD190" s="413"/>
      <c r="CXE190" s="322"/>
      <c r="CXF190" s="322"/>
      <c r="CXG190" s="322"/>
      <c r="CXH190" s="323"/>
      <c r="CXI190" s="413"/>
      <c r="CXJ190" s="413"/>
      <c r="CXK190" s="413"/>
      <c r="CXL190" s="414"/>
      <c r="CXM190" s="414"/>
      <c r="CXN190" s="414"/>
      <c r="CXO190" s="413"/>
      <c r="CXP190" s="414"/>
      <c r="CXQ190" s="414"/>
      <c r="CXR190" s="414"/>
      <c r="CXS190" s="414"/>
      <c r="CXT190" s="413"/>
      <c r="CXU190" s="322"/>
      <c r="CXV190" s="322"/>
      <c r="CXW190" s="322"/>
      <c r="CXX190" s="323"/>
      <c r="CXY190" s="413"/>
      <c r="CXZ190" s="413"/>
      <c r="CYA190" s="413"/>
      <c r="CYB190" s="414"/>
      <c r="CYC190" s="414"/>
      <c r="CYD190" s="414"/>
      <c r="CYE190" s="413"/>
      <c r="CYF190" s="414"/>
      <c r="CYG190" s="414"/>
      <c r="CYH190" s="414"/>
      <c r="CYI190" s="414"/>
      <c r="CYJ190" s="413"/>
      <c r="CYK190" s="322"/>
      <c r="CYL190" s="322"/>
      <c r="CYM190" s="322"/>
      <c r="CYN190" s="323"/>
      <c r="CYO190" s="413"/>
      <c r="CYP190" s="413"/>
      <c r="CYQ190" s="413"/>
      <c r="CYR190" s="414"/>
      <c r="CYS190" s="414"/>
      <c r="CYT190" s="414"/>
      <c r="CYU190" s="413"/>
      <c r="CYV190" s="414"/>
      <c r="CYW190" s="414"/>
      <c r="CYX190" s="414"/>
      <c r="CYY190" s="414"/>
      <c r="CYZ190" s="413"/>
      <c r="CZA190" s="322"/>
      <c r="CZB190" s="322"/>
      <c r="CZC190" s="322"/>
      <c r="CZD190" s="323"/>
      <c r="CZE190" s="413"/>
      <c r="CZF190" s="413"/>
      <c r="CZG190" s="413"/>
      <c r="CZH190" s="414"/>
      <c r="CZI190" s="414"/>
      <c r="CZJ190" s="414"/>
      <c r="CZK190" s="413"/>
      <c r="CZL190" s="414"/>
      <c r="CZM190" s="414"/>
      <c r="CZN190" s="414"/>
      <c r="CZO190" s="414"/>
      <c r="CZP190" s="413"/>
      <c r="CZQ190" s="322"/>
      <c r="CZR190" s="322"/>
      <c r="CZS190" s="322"/>
      <c r="CZT190" s="323"/>
      <c r="CZU190" s="413"/>
      <c r="CZV190" s="413"/>
      <c r="CZW190" s="413"/>
      <c r="CZX190" s="414"/>
      <c r="CZY190" s="414"/>
      <c r="CZZ190" s="414"/>
      <c r="DAA190" s="413"/>
      <c r="DAB190" s="414"/>
      <c r="DAC190" s="414"/>
      <c r="DAD190" s="414"/>
      <c r="DAE190" s="414"/>
      <c r="DAF190" s="413"/>
      <c r="DAG190" s="322"/>
      <c r="DAH190" s="322"/>
      <c r="DAI190" s="322"/>
      <c r="DAJ190" s="323"/>
      <c r="DAK190" s="413"/>
      <c r="DAL190" s="413"/>
      <c r="DAM190" s="413"/>
      <c r="DAN190" s="414"/>
      <c r="DAO190" s="414"/>
      <c r="DAP190" s="414"/>
      <c r="DAQ190" s="413"/>
      <c r="DAR190" s="414"/>
      <c r="DAS190" s="414"/>
      <c r="DAT190" s="414"/>
      <c r="DAU190" s="414"/>
      <c r="DAV190" s="413"/>
      <c r="DAW190" s="322"/>
      <c r="DAX190" s="322"/>
      <c r="DAY190" s="322"/>
      <c r="DAZ190" s="323"/>
      <c r="DBA190" s="413"/>
      <c r="DBB190" s="413"/>
      <c r="DBC190" s="413"/>
      <c r="DBD190" s="414"/>
      <c r="DBE190" s="414"/>
      <c r="DBF190" s="414"/>
      <c r="DBG190" s="413"/>
      <c r="DBH190" s="414"/>
      <c r="DBI190" s="414"/>
      <c r="DBJ190" s="414"/>
      <c r="DBK190" s="414"/>
      <c r="DBL190" s="413"/>
      <c r="DBM190" s="322"/>
      <c r="DBN190" s="322"/>
      <c r="DBO190" s="322"/>
      <c r="DBP190" s="323"/>
      <c r="DBQ190" s="413"/>
      <c r="DBR190" s="413"/>
      <c r="DBS190" s="413"/>
      <c r="DBT190" s="414"/>
      <c r="DBU190" s="414"/>
      <c r="DBV190" s="414"/>
      <c r="DBW190" s="413"/>
      <c r="DBX190" s="414"/>
      <c r="DBY190" s="414"/>
      <c r="DBZ190" s="414"/>
      <c r="DCA190" s="414"/>
      <c r="DCB190" s="413"/>
      <c r="DCC190" s="322"/>
      <c r="DCD190" s="322"/>
      <c r="DCE190" s="322"/>
      <c r="DCF190" s="323"/>
      <c r="DCG190" s="413"/>
      <c r="DCH190" s="413"/>
      <c r="DCI190" s="413"/>
      <c r="DCJ190" s="414"/>
      <c r="DCK190" s="414"/>
      <c r="DCL190" s="414"/>
      <c r="DCM190" s="413"/>
      <c r="DCN190" s="414"/>
      <c r="DCO190" s="414"/>
      <c r="DCP190" s="414"/>
      <c r="DCQ190" s="414"/>
      <c r="DCR190" s="413"/>
      <c r="DCS190" s="322"/>
      <c r="DCT190" s="322"/>
      <c r="DCU190" s="322"/>
      <c r="DCV190" s="323"/>
      <c r="DCW190" s="413"/>
      <c r="DCX190" s="413"/>
      <c r="DCY190" s="413"/>
      <c r="DCZ190" s="414"/>
      <c r="DDA190" s="414"/>
      <c r="DDB190" s="414"/>
      <c r="DDC190" s="413"/>
      <c r="DDD190" s="414"/>
      <c r="DDE190" s="414"/>
      <c r="DDF190" s="414"/>
      <c r="DDG190" s="414"/>
      <c r="DDH190" s="413"/>
      <c r="DDI190" s="322"/>
      <c r="DDJ190" s="322"/>
      <c r="DDK190" s="322"/>
      <c r="DDL190" s="323"/>
      <c r="DDM190" s="413"/>
      <c r="DDN190" s="413"/>
      <c r="DDO190" s="413"/>
      <c r="DDP190" s="414"/>
      <c r="DDQ190" s="414"/>
      <c r="DDR190" s="414"/>
      <c r="DDS190" s="413"/>
      <c r="DDT190" s="414"/>
      <c r="DDU190" s="414"/>
      <c r="DDV190" s="414"/>
      <c r="DDW190" s="414"/>
      <c r="DDX190" s="413"/>
      <c r="DDY190" s="322"/>
      <c r="DDZ190" s="322"/>
      <c r="DEA190" s="322"/>
      <c r="DEB190" s="323"/>
      <c r="DEC190" s="413"/>
      <c r="DED190" s="413"/>
      <c r="DEE190" s="413"/>
      <c r="DEF190" s="414"/>
      <c r="DEG190" s="414"/>
      <c r="DEH190" s="414"/>
      <c r="DEI190" s="413"/>
      <c r="DEJ190" s="414"/>
      <c r="DEK190" s="414"/>
      <c r="DEL190" s="414"/>
      <c r="DEM190" s="414"/>
      <c r="DEN190" s="413"/>
      <c r="DEO190" s="322"/>
      <c r="DEP190" s="322"/>
      <c r="DEQ190" s="322"/>
      <c r="DER190" s="323"/>
      <c r="DES190" s="413"/>
      <c r="DET190" s="413"/>
      <c r="DEU190" s="413"/>
      <c r="DEV190" s="414"/>
      <c r="DEW190" s="414"/>
      <c r="DEX190" s="414"/>
      <c r="DEY190" s="413"/>
      <c r="DEZ190" s="414"/>
      <c r="DFA190" s="414"/>
      <c r="DFB190" s="414"/>
      <c r="DFC190" s="414"/>
      <c r="DFD190" s="413"/>
      <c r="DFE190" s="322"/>
      <c r="DFF190" s="322"/>
      <c r="DFG190" s="322"/>
      <c r="DFH190" s="323"/>
      <c r="DFI190" s="413"/>
      <c r="DFJ190" s="413"/>
      <c r="DFK190" s="413"/>
      <c r="DFL190" s="414"/>
      <c r="DFM190" s="414"/>
      <c r="DFN190" s="414"/>
      <c r="DFO190" s="413"/>
      <c r="DFP190" s="414"/>
      <c r="DFQ190" s="414"/>
      <c r="DFR190" s="414"/>
      <c r="DFS190" s="414"/>
      <c r="DFT190" s="413"/>
      <c r="DFU190" s="322"/>
      <c r="DFV190" s="322"/>
      <c r="DFW190" s="322"/>
      <c r="DFX190" s="323"/>
      <c r="DFY190" s="413"/>
      <c r="DFZ190" s="413"/>
      <c r="DGA190" s="413"/>
      <c r="DGB190" s="414"/>
      <c r="DGC190" s="414"/>
      <c r="DGD190" s="414"/>
      <c r="DGE190" s="413"/>
      <c r="DGF190" s="414"/>
      <c r="DGG190" s="414"/>
      <c r="DGH190" s="414"/>
      <c r="DGI190" s="414"/>
      <c r="DGJ190" s="413"/>
      <c r="DGK190" s="322"/>
      <c r="DGL190" s="322"/>
      <c r="DGM190" s="322"/>
      <c r="DGN190" s="323"/>
      <c r="DGO190" s="413"/>
      <c r="DGP190" s="413"/>
      <c r="DGQ190" s="413"/>
      <c r="DGR190" s="414"/>
      <c r="DGS190" s="414"/>
      <c r="DGT190" s="414"/>
      <c r="DGU190" s="413"/>
      <c r="DGV190" s="414"/>
      <c r="DGW190" s="414"/>
      <c r="DGX190" s="414"/>
      <c r="DGY190" s="414"/>
      <c r="DGZ190" s="413"/>
      <c r="DHA190" s="322"/>
      <c r="DHB190" s="322"/>
      <c r="DHC190" s="322"/>
      <c r="DHD190" s="323"/>
      <c r="DHE190" s="413"/>
      <c r="DHF190" s="413"/>
      <c r="DHG190" s="413"/>
      <c r="DHH190" s="414"/>
      <c r="DHI190" s="414"/>
      <c r="DHJ190" s="414"/>
      <c r="DHK190" s="413"/>
      <c r="DHL190" s="414"/>
      <c r="DHM190" s="414"/>
      <c r="DHN190" s="414"/>
      <c r="DHO190" s="414"/>
      <c r="DHP190" s="413"/>
      <c r="DHQ190" s="322"/>
      <c r="DHR190" s="322"/>
      <c r="DHS190" s="322"/>
      <c r="DHT190" s="323"/>
      <c r="DHU190" s="413"/>
      <c r="DHV190" s="413"/>
      <c r="DHW190" s="413"/>
      <c r="DHX190" s="414"/>
      <c r="DHY190" s="414"/>
      <c r="DHZ190" s="414"/>
      <c r="DIA190" s="413"/>
      <c r="DIB190" s="414"/>
      <c r="DIC190" s="414"/>
      <c r="DID190" s="414"/>
      <c r="DIE190" s="414"/>
      <c r="DIF190" s="413"/>
      <c r="DIG190" s="322"/>
      <c r="DIH190" s="322"/>
      <c r="DII190" s="322"/>
      <c r="DIJ190" s="323"/>
      <c r="DIK190" s="413"/>
      <c r="DIL190" s="413"/>
      <c r="DIM190" s="413"/>
      <c r="DIN190" s="414"/>
      <c r="DIO190" s="414"/>
      <c r="DIP190" s="414"/>
      <c r="DIQ190" s="413"/>
      <c r="DIR190" s="414"/>
      <c r="DIS190" s="414"/>
      <c r="DIT190" s="414"/>
      <c r="DIU190" s="414"/>
      <c r="DIV190" s="413"/>
      <c r="DIW190" s="322"/>
      <c r="DIX190" s="322"/>
      <c r="DIY190" s="322"/>
      <c r="DIZ190" s="323"/>
      <c r="DJA190" s="413"/>
      <c r="DJB190" s="413"/>
      <c r="DJC190" s="413"/>
      <c r="DJD190" s="414"/>
      <c r="DJE190" s="414"/>
      <c r="DJF190" s="414"/>
      <c r="DJG190" s="413"/>
      <c r="DJH190" s="414"/>
      <c r="DJI190" s="414"/>
      <c r="DJJ190" s="414"/>
      <c r="DJK190" s="414"/>
      <c r="DJL190" s="413"/>
      <c r="DJM190" s="322"/>
      <c r="DJN190" s="322"/>
      <c r="DJO190" s="322"/>
      <c r="DJP190" s="323"/>
      <c r="DJQ190" s="413"/>
      <c r="DJR190" s="413"/>
      <c r="DJS190" s="413"/>
      <c r="DJT190" s="414"/>
      <c r="DJU190" s="414"/>
      <c r="DJV190" s="414"/>
      <c r="DJW190" s="413"/>
      <c r="DJX190" s="414"/>
      <c r="DJY190" s="414"/>
      <c r="DJZ190" s="414"/>
      <c r="DKA190" s="414"/>
      <c r="DKB190" s="413"/>
      <c r="DKC190" s="322"/>
      <c r="DKD190" s="322"/>
      <c r="DKE190" s="322"/>
      <c r="DKF190" s="323"/>
      <c r="DKG190" s="413"/>
      <c r="DKH190" s="413"/>
      <c r="DKI190" s="413"/>
      <c r="DKJ190" s="414"/>
      <c r="DKK190" s="414"/>
      <c r="DKL190" s="414"/>
      <c r="DKM190" s="413"/>
      <c r="DKN190" s="414"/>
      <c r="DKO190" s="414"/>
      <c r="DKP190" s="414"/>
      <c r="DKQ190" s="414"/>
      <c r="DKR190" s="413"/>
      <c r="DKS190" s="322"/>
      <c r="DKT190" s="322"/>
      <c r="DKU190" s="322"/>
      <c r="DKV190" s="323"/>
      <c r="DKW190" s="413"/>
      <c r="DKX190" s="413"/>
      <c r="DKY190" s="413"/>
      <c r="DKZ190" s="414"/>
      <c r="DLA190" s="414"/>
      <c r="DLB190" s="414"/>
      <c r="DLC190" s="413"/>
      <c r="DLD190" s="414"/>
      <c r="DLE190" s="414"/>
      <c r="DLF190" s="414"/>
      <c r="DLG190" s="414"/>
      <c r="DLH190" s="413"/>
      <c r="DLI190" s="322"/>
      <c r="DLJ190" s="322"/>
      <c r="DLK190" s="322"/>
      <c r="DLL190" s="323"/>
      <c r="DLM190" s="413"/>
      <c r="DLN190" s="413"/>
      <c r="DLO190" s="413"/>
      <c r="DLP190" s="414"/>
      <c r="DLQ190" s="414"/>
      <c r="DLR190" s="414"/>
      <c r="DLS190" s="413"/>
      <c r="DLT190" s="414"/>
      <c r="DLU190" s="414"/>
      <c r="DLV190" s="414"/>
      <c r="DLW190" s="414"/>
      <c r="DLX190" s="413"/>
      <c r="DLY190" s="322"/>
      <c r="DLZ190" s="322"/>
      <c r="DMA190" s="322"/>
      <c r="DMB190" s="323"/>
      <c r="DMC190" s="413"/>
      <c r="DMD190" s="413"/>
      <c r="DME190" s="413"/>
      <c r="DMF190" s="414"/>
      <c r="DMG190" s="414"/>
      <c r="DMH190" s="414"/>
      <c r="DMI190" s="413"/>
      <c r="DMJ190" s="414"/>
      <c r="DMK190" s="414"/>
      <c r="DML190" s="414"/>
      <c r="DMM190" s="414"/>
      <c r="DMN190" s="413"/>
      <c r="DMO190" s="322"/>
      <c r="DMP190" s="322"/>
      <c r="DMQ190" s="322"/>
      <c r="DMR190" s="323"/>
      <c r="DMS190" s="413"/>
      <c r="DMT190" s="413"/>
      <c r="DMU190" s="413"/>
      <c r="DMV190" s="414"/>
      <c r="DMW190" s="414"/>
      <c r="DMX190" s="414"/>
      <c r="DMY190" s="413"/>
      <c r="DMZ190" s="414"/>
      <c r="DNA190" s="414"/>
      <c r="DNB190" s="414"/>
      <c r="DNC190" s="414"/>
      <c r="DND190" s="413"/>
      <c r="DNE190" s="322"/>
      <c r="DNF190" s="322"/>
      <c r="DNG190" s="322"/>
      <c r="DNH190" s="323"/>
      <c r="DNI190" s="413"/>
      <c r="DNJ190" s="413"/>
      <c r="DNK190" s="413"/>
      <c r="DNL190" s="414"/>
      <c r="DNM190" s="414"/>
      <c r="DNN190" s="414"/>
      <c r="DNO190" s="413"/>
      <c r="DNP190" s="414"/>
      <c r="DNQ190" s="414"/>
      <c r="DNR190" s="414"/>
      <c r="DNS190" s="414"/>
      <c r="DNT190" s="413"/>
      <c r="DNU190" s="322"/>
      <c r="DNV190" s="322"/>
      <c r="DNW190" s="322"/>
      <c r="DNX190" s="323"/>
      <c r="DNY190" s="413"/>
      <c r="DNZ190" s="413"/>
      <c r="DOA190" s="413"/>
      <c r="DOB190" s="414"/>
      <c r="DOC190" s="414"/>
      <c r="DOD190" s="414"/>
      <c r="DOE190" s="413"/>
      <c r="DOF190" s="414"/>
      <c r="DOG190" s="414"/>
      <c r="DOH190" s="414"/>
      <c r="DOI190" s="414"/>
      <c r="DOJ190" s="413"/>
      <c r="DOK190" s="322"/>
      <c r="DOL190" s="322"/>
      <c r="DOM190" s="322"/>
      <c r="DON190" s="323"/>
      <c r="DOO190" s="413"/>
      <c r="DOP190" s="413"/>
      <c r="DOQ190" s="413"/>
      <c r="DOR190" s="414"/>
      <c r="DOS190" s="414"/>
      <c r="DOT190" s="414"/>
      <c r="DOU190" s="413"/>
      <c r="DOV190" s="414"/>
      <c r="DOW190" s="414"/>
      <c r="DOX190" s="414"/>
      <c r="DOY190" s="414"/>
      <c r="DOZ190" s="413"/>
      <c r="DPA190" s="322"/>
      <c r="DPB190" s="322"/>
      <c r="DPC190" s="322"/>
      <c r="DPD190" s="323"/>
      <c r="DPE190" s="413"/>
      <c r="DPF190" s="413"/>
      <c r="DPG190" s="413"/>
      <c r="DPH190" s="414"/>
      <c r="DPI190" s="414"/>
      <c r="DPJ190" s="414"/>
      <c r="DPK190" s="413"/>
      <c r="DPL190" s="414"/>
      <c r="DPM190" s="414"/>
      <c r="DPN190" s="414"/>
      <c r="DPO190" s="414"/>
      <c r="DPP190" s="413"/>
      <c r="DPQ190" s="322"/>
      <c r="DPR190" s="322"/>
      <c r="DPS190" s="322"/>
      <c r="DPT190" s="323"/>
      <c r="DPU190" s="413"/>
      <c r="DPV190" s="413"/>
      <c r="DPW190" s="413"/>
      <c r="DPX190" s="414"/>
      <c r="DPY190" s="414"/>
      <c r="DPZ190" s="414"/>
      <c r="DQA190" s="413"/>
      <c r="DQB190" s="414"/>
      <c r="DQC190" s="414"/>
      <c r="DQD190" s="414"/>
      <c r="DQE190" s="414"/>
      <c r="DQF190" s="413"/>
      <c r="DQG190" s="322"/>
      <c r="DQH190" s="322"/>
      <c r="DQI190" s="322"/>
      <c r="DQJ190" s="323"/>
      <c r="DQK190" s="413"/>
      <c r="DQL190" s="413"/>
      <c r="DQM190" s="413"/>
      <c r="DQN190" s="414"/>
      <c r="DQO190" s="414"/>
      <c r="DQP190" s="414"/>
      <c r="DQQ190" s="413"/>
      <c r="DQR190" s="414"/>
      <c r="DQS190" s="414"/>
      <c r="DQT190" s="414"/>
      <c r="DQU190" s="414"/>
      <c r="DQV190" s="413"/>
      <c r="DQW190" s="322"/>
      <c r="DQX190" s="322"/>
      <c r="DQY190" s="322"/>
      <c r="DQZ190" s="323"/>
      <c r="DRA190" s="413"/>
      <c r="DRB190" s="413"/>
      <c r="DRC190" s="413"/>
      <c r="DRD190" s="414"/>
      <c r="DRE190" s="414"/>
      <c r="DRF190" s="414"/>
      <c r="DRG190" s="413"/>
      <c r="DRH190" s="414"/>
      <c r="DRI190" s="414"/>
      <c r="DRJ190" s="414"/>
      <c r="DRK190" s="414"/>
      <c r="DRL190" s="413"/>
      <c r="DRM190" s="322"/>
      <c r="DRN190" s="322"/>
      <c r="DRO190" s="322"/>
      <c r="DRP190" s="323"/>
      <c r="DRQ190" s="413"/>
      <c r="DRR190" s="413"/>
      <c r="DRS190" s="413"/>
      <c r="DRT190" s="414"/>
      <c r="DRU190" s="414"/>
      <c r="DRV190" s="414"/>
      <c r="DRW190" s="413"/>
      <c r="DRX190" s="414"/>
      <c r="DRY190" s="414"/>
      <c r="DRZ190" s="414"/>
      <c r="DSA190" s="414"/>
      <c r="DSB190" s="413"/>
      <c r="DSC190" s="322"/>
      <c r="DSD190" s="322"/>
      <c r="DSE190" s="322"/>
      <c r="DSF190" s="323"/>
      <c r="DSG190" s="413"/>
      <c r="DSH190" s="413"/>
      <c r="DSI190" s="413"/>
      <c r="DSJ190" s="414"/>
      <c r="DSK190" s="414"/>
      <c r="DSL190" s="414"/>
      <c r="DSM190" s="413"/>
      <c r="DSN190" s="414"/>
      <c r="DSO190" s="414"/>
      <c r="DSP190" s="414"/>
      <c r="DSQ190" s="414"/>
      <c r="DSR190" s="413"/>
      <c r="DSS190" s="322"/>
      <c r="DST190" s="322"/>
      <c r="DSU190" s="322"/>
      <c r="DSV190" s="323"/>
      <c r="DSW190" s="413"/>
      <c r="DSX190" s="413"/>
      <c r="DSY190" s="413"/>
      <c r="DSZ190" s="414"/>
      <c r="DTA190" s="414"/>
      <c r="DTB190" s="414"/>
      <c r="DTC190" s="413"/>
      <c r="DTD190" s="414"/>
      <c r="DTE190" s="414"/>
      <c r="DTF190" s="414"/>
      <c r="DTG190" s="414"/>
      <c r="DTH190" s="413"/>
      <c r="DTI190" s="322"/>
      <c r="DTJ190" s="322"/>
      <c r="DTK190" s="322"/>
      <c r="DTL190" s="323"/>
      <c r="DTM190" s="413"/>
      <c r="DTN190" s="413"/>
      <c r="DTO190" s="413"/>
      <c r="DTP190" s="414"/>
      <c r="DTQ190" s="414"/>
      <c r="DTR190" s="414"/>
      <c r="DTS190" s="413"/>
      <c r="DTT190" s="414"/>
      <c r="DTU190" s="414"/>
      <c r="DTV190" s="414"/>
      <c r="DTW190" s="414"/>
      <c r="DTX190" s="413"/>
      <c r="DTY190" s="322"/>
      <c r="DTZ190" s="322"/>
      <c r="DUA190" s="322"/>
      <c r="DUB190" s="323"/>
      <c r="DUC190" s="413"/>
      <c r="DUD190" s="413"/>
      <c r="DUE190" s="413"/>
      <c r="DUF190" s="414"/>
      <c r="DUG190" s="414"/>
      <c r="DUH190" s="414"/>
      <c r="DUI190" s="413"/>
      <c r="DUJ190" s="414"/>
      <c r="DUK190" s="414"/>
      <c r="DUL190" s="414"/>
      <c r="DUM190" s="414"/>
      <c r="DUN190" s="413"/>
      <c r="DUO190" s="322"/>
      <c r="DUP190" s="322"/>
      <c r="DUQ190" s="322"/>
      <c r="DUR190" s="323"/>
      <c r="DUS190" s="413"/>
      <c r="DUT190" s="413"/>
      <c r="DUU190" s="413"/>
      <c r="DUV190" s="414"/>
      <c r="DUW190" s="414"/>
      <c r="DUX190" s="414"/>
      <c r="DUY190" s="413"/>
      <c r="DUZ190" s="414"/>
      <c r="DVA190" s="414"/>
      <c r="DVB190" s="414"/>
      <c r="DVC190" s="414"/>
      <c r="DVD190" s="413"/>
      <c r="DVE190" s="322"/>
      <c r="DVF190" s="322"/>
      <c r="DVG190" s="322"/>
      <c r="DVH190" s="323"/>
      <c r="DVI190" s="413"/>
      <c r="DVJ190" s="413"/>
      <c r="DVK190" s="413"/>
      <c r="DVL190" s="414"/>
      <c r="DVM190" s="414"/>
      <c r="DVN190" s="414"/>
      <c r="DVO190" s="413"/>
      <c r="DVP190" s="414"/>
      <c r="DVQ190" s="414"/>
      <c r="DVR190" s="414"/>
      <c r="DVS190" s="414"/>
      <c r="DVT190" s="413"/>
      <c r="DVU190" s="322"/>
      <c r="DVV190" s="322"/>
      <c r="DVW190" s="322"/>
      <c r="DVX190" s="323"/>
      <c r="DVY190" s="413"/>
      <c r="DVZ190" s="413"/>
      <c r="DWA190" s="413"/>
      <c r="DWB190" s="414"/>
      <c r="DWC190" s="414"/>
      <c r="DWD190" s="414"/>
      <c r="DWE190" s="413"/>
      <c r="DWF190" s="414"/>
      <c r="DWG190" s="414"/>
      <c r="DWH190" s="414"/>
      <c r="DWI190" s="414"/>
      <c r="DWJ190" s="413"/>
      <c r="DWK190" s="322"/>
      <c r="DWL190" s="322"/>
      <c r="DWM190" s="322"/>
      <c r="DWN190" s="323"/>
      <c r="DWO190" s="413"/>
      <c r="DWP190" s="413"/>
      <c r="DWQ190" s="413"/>
      <c r="DWR190" s="414"/>
      <c r="DWS190" s="414"/>
      <c r="DWT190" s="414"/>
      <c r="DWU190" s="413"/>
      <c r="DWV190" s="414"/>
      <c r="DWW190" s="414"/>
      <c r="DWX190" s="414"/>
      <c r="DWY190" s="414"/>
      <c r="DWZ190" s="413"/>
      <c r="DXA190" s="322"/>
      <c r="DXB190" s="322"/>
      <c r="DXC190" s="322"/>
      <c r="DXD190" s="323"/>
      <c r="DXE190" s="413"/>
      <c r="DXF190" s="413"/>
      <c r="DXG190" s="413"/>
      <c r="DXH190" s="414"/>
      <c r="DXI190" s="414"/>
      <c r="DXJ190" s="414"/>
      <c r="DXK190" s="413"/>
      <c r="DXL190" s="414"/>
      <c r="DXM190" s="414"/>
      <c r="DXN190" s="414"/>
      <c r="DXO190" s="414"/>
      <c r="DXP190" s="413"/>
      <c r="DXQ190" s="322"/>
      <c r="DXR190" s="322"/>
      <c r="DXS190" s="322"/>
      <c r="DXT190" s="323"/>
      <c r="DXU190" s="413"/>
      <c r="DXV190" s="413"/>
      <c r="DXW190" s="413"/>
      <c r="DXX190" s="414"/>
      <c r="DXY190" s="414"/>
      <c r="DXZ190" s="414"/>
      <c r="DYA190" s="413"/>
      <c r="DYB190" s="414"/>
      <c r="DYC190" s="414"/>
      <c r="DYD190" s="414"/>
      <c r="DYE190" s="414"/>
      <c r="DYF190" s="413"/>
      <c r="DYG190" s="322"/>
      <c r="DYH190" s="322"/>
      <c r="DYI190" s="322"/>
      <c r="DYJ190" s="323"/>
      <c r="DYK190" s="413"/>
      <c r="DYL190" s="413"/>
      <c r="DYM190" s="413"/>
      <c r="DYN190" s="414"/>
      <c r="DYO190" s="414"/>
      <c r="DYP190" s="414"/>
      <c r="DYQ190" s="413"/>
      <c r="DYR190" s="414"/>
      <c r="DYS190" s="414"/>
      <c r="DYT190" s="414"/>
      <c r="DYU190" s="414"/>
      <c r="DYV190" s="413"/>
      <c r="DYW190" s="322"/>
      <c r="DYX190" s="322"/>
      <c r="DYY190" s="322"/>
      <c r="DYZ190" s="323"/>
      <c r="DZA190" s="413"/>
      <c r="DZB190" s="413"/>
      <c r="DZC190" s="413"/>
      <c r="DZD190" s="414"/>
      <c r="DZE190" s="414"/>
      <c r="DZF190" s="414"/>
      <c r="DZG190" s="413"/>
      <c r="DZH190" s="414"/>
      <c r="DZI190" s="414"/>
      <c r="DZJ190" s="414"/>
      <c r="DZK190" s="414"/>
      <c r="DZL190" s="413"/>
      <c r="DZM190" s="322"/>
      <c r="DZN190" s="322"/>
      <c r="DZO190" s="322"/>
      <c r="DZP190" s="323"/>
      <c r="DZQ190" s="413"/>
      <c r="DZR190" s="413"/>
      <c r="DZS190" s="413"/>
      <c r="DZT190" s="414"/>
      <c r="DZU190" s="414"/>
      <c r="DZV190" s="414"/>
      <c r="DZW190" s="413"/>
      <c r="DZX190" s="414"/>
      <c r="DZY190" s="414"/>
      <c r="DZZ190" s="414"/>
      <c r="EAA190" s="414"/>
      <c r="EAB190" s="413"/>
      <c r="EAC190" s="322"/>
      <c r="EAD190" s="322"/>
      <c r="EAE190" s="322"/>
      <c r="EAF190" s="323"/>
      <c r="EAG190" s="413"/>
      <c r="EAH190" s="413"/>
      <c r="EAI190" s="413"/>
      <c r="EAJ190" s="414"/>
      <c r="EAK190" s="414"/>
      <c r="EAL190" s="414"/>
      <c r="EAM190" s="413"/>
      <c r="EAN190" s="414"/>
      <c r="EAO190" s="414"/>
      <c r="EAP190" s="414"/>
      <c r="EAQ190" s="414"/>
      <c r="EAR190" s="413"/>
      <c r="EAS190" s="322"/>
      <c r="EAT190" s="322"/>
      <c r="EAU190" s="322"/>
      <c r="EAV190" s="323"/>
      <c r="EAW190" s="413"/>
      <c r="EAX190" s="413"/>
      <c r="EAY190" s="413"/>
      <c r="EAZ190" s="414"/>
      <c r="EBA190" s="414"/>
      <c r="EBB190" s="414"/>
      <c r="EBC190" s="413"/>
      <c r="EBD190" s="414"/>
      <c r="EBE190" s="414"/>
      <c r="EBF190" s="414"/>
      <c r="EBG190" s="414"/>
      <c r="EBH190" s="413"/>
      <c r="EBI190" s="322"/>
      <c r="EBJ190" s="322"/>
      <c r="EBK190" s="322"/>
      <c r="EBL190" s="323"/>
      <c r="EBM190" s="413"/>
      <c r="EBN190" s="413"/>
      <c r="EBO190" s="413"/>
      <c r="EBP190" s="414"/>
      <c r="EBQ190" s="414"/>
      <c r="EBR190" s="414"/>
      <c r="EBS190" s="413"/>
      <c r="EBT190" s="414"/>
      <c r="EBU190" s="414"/>
      <c r="EBV190" s="414"/>
      <c r="EBW190" s="414"/>
      <c r="EBX190" s="413"/>
      <c r="EBY190" s="322"/>
      <c r="EBZ190" s="322"/>
      <c r="ECA190" s="322"/>
      <c r="ECB190" s="323"/>
      <c r="ECC190" s="413"/>
      <c r="ECD190" s="413"/>
      <c r="ECE190" s="413"/>
      <c r="ECF190" s="414"/>
      <c r="ECG190" s="414"/>
      <c r="ECH190" s="414"/>
      <c r="ECI190" s="413"/>
      <c r="ECJ190" s="414"/>
      <c r="ECK190" s="414"/>
      <c r="ECL190" s="414"/>
      <c r="ECM190" s="414"/>
      <c r="ECN190" s="413"/>
      <c r="ECO190" s="322"/>
      <c r="ECP190" s="322"/>
      <c r="ECQ190" s="322"/>
      <c r="ECR190" s="323"/>
      <c r="ECS190" s="413"/>
      <c r="ECT190" s="413"/>
      <c r="ECU190" s="413"/>
      <c r="ECV190" s="414"/>
      <c r="ECW190" s="414"/>
      <c r="ECX190" s="414"/>
      <c r="ECY190" s="413"/>
      <c r="ECZ190" s="414"/>
      <c r="EDA190" s="414"/>
      <c r="EDB190" s="414"/>
      <c r="EDC190" s="414"/>
      <c r="EDD190" s="413"/>
      <c r="EDE190" s="322"/>
      <c r="EDF190" s="322"/>
      <c r="EDG190" s="322"/>
      <c r="EDH190" s="323"/>
      <c r="EDI190" s="413"/>
      <c r="EDJ190" s="413"/>
      <c r="EDK190" s="413"/>
      <c r="EDL190" s="414"/>
      <c r="EDM190" s="414"/>
      <c r="EDN190" s="414"/>
      <c r="EDO190" s="413"/>
      <c r="EDP190" s="414"/>
      <c r="EDQ190" s="414"/>
      <c r="EDR190" s="414"/>
      <c r="EDS190" s="414"/>
      <c r="EDT190" s="413"/>
      <c r="EDU190" s="322"/>
      <c r="EDV190" s="322"/>
      <c r="EDW190" s="322"/>
      <c r="EDX190" s="323"/>
      <c r="EDY190" s="413"/>
      <c r="EDZ190" s="413"/>
      <c r="EEA190" s="413"/>
      <c r="EEB190" s="414"/>
      <c r="EEC190" s="414"/>
      <c r="EED190" s="414"/>
      <c r="EEE190" s="413"/>
      <c r="EEF190" s="414"/>
      <c r="EEG190" s="414"/>
      <c r="EEH190" s="414"/>
      <c r="EEI190" s="414"/>
      <c r="EEJ190" s="413"/>
      <c r="EEK190" s="322"/>
      <c r="EEL190" s="322"/>
      <c r="EEM190" s="322"/>
      <c r="EEN190" s="323"/>
      <c r="EEO190" s="413"/>
      <c r="EEP190" s="413"/>
      <c r="EEQ190" s="413"/>
      <c r="EER190" s="414"/>
      <c r="EES190" s="414"/>
      <c r="EET190" s="414"/>
      <c r="EEU190" s="413"/>
      <c r="EEV190" s="414"/>
      <c r="EEW190" s="414"/>
      <c r="EEX190" s="414"/>
      <c r="EEY190" s="414"/>
      <c r="EEZ190" s="413"/>
      <c r="EFA190" s="322"/>
      <c r="EFB190" s="322"/>
      <c r="EFC190" s="322"/>
      <c r="EFD190" s="323"/>
      <c r="EFE190" s="413"/>
      <c r="EFF190" s="413"/>
      <c r="EFG190" s="413"/>
      <c r="EFH190" s="414"/>
      <c r="EFI190" s="414"/>
      <c r="EFJ190" s="414"/>
      <c r="EFK190" s="413"/>
      <c r="EFL190" s="414"/>
      <c r="EFM190" s="414"/>
      <c r="EFN190" s="414"/>
      <c r="EFO190" s="414"/>
      <c r="EFP190" s="413"/>
      <c r="EFQ190" s="322"/>
      <c r="EFR190" s="322"/>
      <c r="EFS190" s="322"/>
      <c r="EFT190" s="323"/>
      <c r="EFU190" s="413"/>
      <c r="EFV190" s="413"/>
      <c r="EFW190" s="413"/>
      <c r="EFX190" s="414"/>
      <c r="EFY190" s="414"/>
      <c r="EFZ190" s="414"/>
      <c r="EGA190" s="413"/>
      <c r="EGB190" s="414"/>
      <c r="EGC190" s="414"/>
      <c r="EGD190" s="414"/>
      <c r="EGE190" s="414"/>
      <c r="EGF190" s="413"/>
      <c r="EGG190" s="322"/>
      <c r="EGH190" s="322"/>
      <c r="EGI190" s="322"/>
      <c r="EGJ190" s="323"/>
      <c r="EGK190" s="413"/>
      <c r="EGL190" s="413"/>
      <c r="EGM190" s="413"/>
      <c r="EGN190" s="414"/>
      <c r="EGO190" s="414"/>
      <c r="EGP190" s="414"/>
      <c r="EGQ190" s="413"/>
      <c r="EGR190" s="414"/>
      <c r="EGS190" s="414"/>
      <c r="EGT190" s="414"/>
      <c r="EGU190" s="414"/>
      <c r="EGV190" s="413"/>
      <c r="EGW190" s="322"/>
      <c r="EGX190" s="322"/>
      <c r="EGY190" s="322"/>
      <c r="EGZ190" s="323"/>
      <c r="EHA190" s="413"/>
      <c r="EHB190" s="413"/>
      <c r="EHC190" s="413"/>
      <c r="EHD190" s="414"/>
      <c r="EHE190" s="414"/>
      <c r="EHF190" s="414"/>
      <c r="EHG190" s="413"/>
      <c r="EHH190" s="414"/>
      <c r="EHI190" s="414"/>
      <c r="EHJ190" s="414"/>
      <c r="EHK190" s="414"/>
      <c r="EHL190" s="413"/>
      <c r="EHM190" s="322"/>
      <c r="EHN190" s="322"/>
      <c r="EHO190" s="322"/>
      <c r="EHP190" s="323"/>
      <c r="EHQ190" s="413"/>
      <c r="EHR190" s="413"/>
      <c r="EHS190" s="413"/>
      <c r="EHT190" s="414"/>
      <c r="EHU190" s="414"/>
      <c r="EHV190" s="414"/>
      <c r="EHW190" s="413"/>
      <c r="EHX190" s="414"/>
      <c r="EHY190" s="414"/>
      <c r="EHZ190" s="414"/>
      <c r="EIA190" s="414"/>
      <c r="EIB190" s="413"/>
      <c r="EIC190" s="322"/>
      <c r="EID190" s="322"/>
      <c r="EIE190" s="322"/>
      <c r="EIF190" s="323"/>
      <c r="EIG190" s="413"/>
      <c r="EIH190" s="413"/>
      <c r="EII190" s="413"/>
      <c r="EIJ190" s="414"/>
      <c r="EIK190" s="414"/>
      <c r="EIL190" s="414"/>
      <c r="EIM190" s="413"/>
      <c r="EIN190" s="414"/>
      <c r="EIO190" s="414"/>
      <c r="EIP190" s="414"/>
      <c r="EIQ190" s="414"/>
      <c r="EIR190" s="413"/>
      <c r="EIS190" s="322"/>
      <c r="EIT190" s="322"/>
      <c r="EIU190" s="322"/>
      <c r="EIV190" s="323"/>
      <c r="EIW190" s="413"/>
      <c r="EIX190" s="413"/>
      <c r="EIY190" s="413"/>
      <c r="EIZ190" s="414"/>
      <c r="EJA190" s="414"/>
      <c r="EJB190" s="414"/>
      <c r="EJC190" s="413"/>
      <c r="EJD190" s="414"/>
      <c r="EJE190" s="414"/>
      <c r="EJF190" s="414"/>
      <c r="EJG190" s="414"/>
      <c r="EJH190" s="413"/>
      <c r="EJI190" s="322"/>
      <c r="EJJ190" s="322"/>
      <c r="EJK190" s="322"/>
      <c r="EJL190" s="323"/>
      <c r="EJM190" s="413"/>
      <c r="EJN190" s="413"/>
      <c r="EJO190" s="413"/>
      <c r="EJP190" s="414"/>
      <c r="EJQ190" s="414"/>
      <c r="EJR190" s="414"/>
      <c r="EJS190" s="413"/>
      <c r="EJT190" s="414"/>
      <c r="EJU190" s="414"/>
      <c r="EJV190" s="414"/>
      <c r="EJW190" s="414"/>
      <c r="EJX190" s="413"/>
      <c r="EJY190" s="322"/>
      <c r="EJZ190" s="322"/>
      <c r="EKA190" s="322"/>
      <c r="EKB190" s="323"/>
      <c r="EKC190" s="413"/>
      <c r="EKD190" s="413"/>
      <c r="EKE190" s="413"/>
      <c r="EKF190" s="414"/>
      <c r="EKG190" s="414"/>
      <c r="EKH190" s="414"/>
      <c r="EKI190" s="413"/>
      <c r="EKJ190" s="414"/>
      <c r="EKK190" s="414"/>
      <c r="EKL190" s="414"/>
      <c r="EKM190" s="414"/>
      <c r="EKN190" s="413"/>
      <c r="EKO190" s="322"/>
      <c r="EKP190" s="322"/>
      <c r="EKQ190" s="322"/>
      <c r="EKR190" s="323"/>
      <c r="EKS190" s="413"/>
      <c r="EKT190" s="413"/>
      <c r="EKU190" s="413"/>
      <c r="EKV190" s="414"/>
      <c r="EKW190" s="414"/>
      <c r="EKX190" s="414"/>
      <c r="EKY190" s="413"/>
      <c r="EKZ190" s="414"/>
      <c r="ELA190" s="414"/>
      <c r="ELB190" s="414"/>
      <c r="ELC190" s="414"/>
      <c r="ELD190" s="413"/>
      <c r="ELE190" s="322"/>
      <c r="ELF190" s="322"/>
      <c r="ELG190" s="322"/>
      <c r="ELH190" s="323"/>
      <c r="ELI190" s="413"/>
      <c r="ELJ190" s="413"/>
      <c r="ELK190" s="413"/>
      <c r="ELL190" s="414"/>
      <c r="ELM190" s="414"/>
      <c r="ELN190" s="414"/>
      <c r="ELO190" s="413"/>
      <c r="ELP190" s="414"/>
      <c r="ELQ190" s="414"/>
      <c r="ELR190" s="414"/>
      <c r="ELS190" s="414"/>
      <c r="ELT190" s="413"/>
      <c r="ELU190" s="322"/>
      <c r="ELV190" s="322"/>
      <c r="ELW190" s="322"/>
      <c r="ELX190" s="323"/>
      <c r="ELY190" s="413"/>
      <c r="ELZ190" s="413"/>
      <c r="EMA190" s="413"/>
      <c r="EMB190" s="414"/>
      <c r="EMC190" s="414"/>
      <c r="EMD190" s="414"/>
      <c r="EME190" s="413"/>
      <c r="EMF190" s="414"/>
      <c r="EMG190" s="414"/>
      <c r="EMH190" s="414"/>
      <c r="EMI190" s="414"/>
      <c r="EMJ190" s="413"/>
      <c r="EMK190" s="322"/>
      <c r="EML190" s="322"/>
      <c r="EMM190" s="322"/>
      <c r="EMN190" s="323"/>
      <c r="EMO190" s="413"/>
      <c r="EMP190" s="413"/>
      <c r="EMQ190" s="413"/>
      <c r="EMR190" s="414"/>
      <c r="EMS190" s="414"/>
      <c r="EMT190" s="414"/>
      <c r="EMU190" s="413"/>
      <c r="EMV190" s="414"/>
      <c r="EMW190" s="414"/>
      <c r="EMX190" s="414"/>
      <c r="EMY190" s="414"/>
      <c r="EMZ190" s="413"/>
      <c r="ENA190" s="322"/>
      <c r="ENB190" s="322"/>
      <c r="ENC190" s="322"/>
      <c r="END190" s="323"/>
      <c r="ENE190" s="413"/>
      <c r="ENF190" s="413"/>
      <c r="ENG190" s="413"/>
      <c r="ENH190" s="414"/>
      <c r="ENI190" s="414"/>
      <c r="ENJ190" s="414"/>
      <c r="ENK190" s="413"/>
      <c r="ENL190" s="414"/>
      <c r="ENM190" s="414"/>
      <c r="ENN190" s="414"/>
      <c r="ENO190" s="414"/>
      <c r="ENP190" s="413"/>
      <c r="ENQ190" s="322"/>
      <c r="ENR190" s="322"/>
      <c r="ENS190" s="322"/>
      <c r="ENT190" s="323"/>
      <c r="ENU190" s="413"/>
      <c r="ENV190" s="413"/>
      <c r="ENW190" s="413"/>
      <c r="ENX190" s="414"/>
      <c r="ENY190" s="414"/>
      <c r="ENZ190" s="414"/>
      <c r="EOA190" s="413"/>
      <c r="EOB190" s="414"/>
      <c r="EOC190" s="414"/>
      <c r="EOD190" s="414"/>
      <c r="EOE190" s="414"/>
      <c r="EOF190" s="413"/>
      <c r="EOG190" s="322"/>
      <c r="EOH190" s="322"/>
      <c r="EOI190" s="322"/>
      <c r="EOJ190" s="323"/>
      <c r="EOK190" s="413"/>
      <c r="EOL190" s="413"/>
      <c r="EOM190" s="413"/>
      <c r="EON190" s="414"/>
      <c r="EOO190" s="414"/>
      <c r="EOP190" s="414"/>
      <c r="EOQ190" s="413"/>
      <c r="EOR190" s="414"/>
      <c r="EOS190" s="414"/>
      <c r="EOT190" s="414"/>
      <c r="EOU190" s="414"/>
      <c r="EOV190" s="413"/>
      <c r="EOW190" s="322"/>
      <c r="EOX190" s="322"/>
      <c r="EOY190" s="322"/>
      <c r="EOZ190" s="323"/>
      <c r="EPA190" s="413"/>
      <c r="EPB190" s="413"/>
      <c r="EPC190" s="413"/>
      <c r="EPD190" s="414"/>
      <c r="EPE190" s="414"/>
      <c r="EPF190" s="414"/>
      <c r="EPG190" s="413"/>
      <c r="EPH190" s="414"/>
      <c r="EPI190" s="414"/>
      <c r="EPJ190" s="414"/>
      <c r="EPK190" s="414"/>
      <c r="EPL190" s="413"/>
      <c r="EPM190" s="322"/>
      <c r="EPN190" s="322"/>
      <c r="EPO190" s="322"/>
      <c r="EPP190" s="323"/>
      <c r="EPQ190" s="413"/>
      <c r="EPR190" s="413"/>
      <c r="EPS190" s="413"/>
      <c r="EPT190" s="414"/>
      <c r="EPU190" s="414"/>
      <c r="EPV190" s="414"/>
      <c r="EPW190" s="413"/>
      <c r="EPX190" s="414"/>
      <c r="EPY190" s="414"/>
      <c r="EPZ190" s="414"/>
      <c r="EQA190" s="414"/>
      <c r="EQB190" s="413"/>
      <c r="EQC190" s="322"/>
      <c r="EQD190" s="322"/>
      <c r="EQE190" s="322"/>
      <c r="EQF190" s="323"/>
      <c r="EQG190" s="413"/>
      <c r="EQH190" s="413"/>
      <c r="EQI190" s="413"/>
      <c r="EQJ190" s="414"/>
      <c r="EQK190" s="414"/>
      <c r="EQL190" s="414"/>
      <c r="EQM190" s="413"/>
      <c r="EQN190" s="414"/>
      <c r="EQO190" s="414"/>
      <c r="EQP190" s="414"/>
      <c r="EQQ190" s="414"/>
      <c r="EQR190" s="413"/>
      <c r="EQS190" s="322"/>
      <c r="EQT190" s="322"/>
      <c r="EQU190" s="322"/>
      <c r="EQV190" s="323"/>
      <c r="EQW190" s="413"/>
      <c r="EQX190" s="413"/>
      <c r="EQY190" s="413"/>
      <c r="EQZ190" s="414"/>
      <c r="ERA190" s="414"/>
      <c r="ERB190" s="414"/>
      <c r="ERC190" s="413"/>
      <c r="ERD190" s="414"/>
      <c r="ERE190" s="414"/>
      <c r="ERF190" s="414"/>
      <c r="ERG190" s="414"/>
      <c r="ERH190" s="413"/>
      <c r="ERI190" s="322"/>
      <c r="ERJ190" s="322"/>
      <c r="ERK190" s="322"/>
      <c r="ERL190" s="323"/>
      <c r="ERM190" s="413"/>
      <c r="ERN190" s="413"/>
      <c r="ERO190" s="413"/>
      <c r="ERP190" s="414"/>
      <c r="ERQ190" s="414"/>
      <c r="ERR190" s="414"/>
      <c r="ERS190" s="413"/>
      <c r="ERT190" s="414"/>
      <c r="ERU190" s="414"/>
      <c r="ERV190" s="414"/>
      <c r="ERW190" s="414"/>
      <c r="ERX190" s="413"/>
      <c r="ERY190" s="322"/>
      <c r="ERZ190" s="322"/>
      <c r="ESA190" s="322"/>
      <c r="ESB190" s="323"/>
      <c r="ESC190" s="413"/>
      <c r="ESD190" s="413"/>
      <c r="ESE190" s="413"/>
      <c r="ESF190" s="414"/>
      <c r="ESG190" s="414"/>
      <c r="ESH190" s="414"/>
      <c r="ESI190" s="413"/>
      <c r="ESJ190" s="414"/>
      <c r="ESK190" s="414"/>
      <c r="ESL190" s="414"/>
      <c r="ESM190" s="414"/>
      <c r="ESN190" s="413"/>
      <c r="ESO190" s="322"/>
      <c r="ESP190" s="322"/>
      <c r="ESQ190" s="322"/>
      <c r="ESR190" s="323"/>
      <c r="ESS190" s="413"/>
      <c r="EST190" s="413"/>
      <c r="ESU190" s="413"/>
      <c r="ESV190" s="414"/>
      <c r="ESW190" s="414"/>
      <c r="ESX190" s="414"/>
      <c r="ESY190" s="413"/>
      <c r="ESZ190" s="414"/>
      <c r="ETA190" s="414"/>
      <c r="ETB190" s="414"/>
      <c r="ETC190" s="414"/>
      <c r="ETD190" s="413"/>
      <c r="ETE190" s="322"/>
      <c r="ETF190" s="322"/>
      <c r="ETG190" s="322"/>
      <c r="ETH190" s="323"/>
      <c r="ETI190" s="413"/>
      <c r="ETJ190" s="413"/>
      <c r="ETK190" s="413"/>
      <c r="ETL190" s="414"/>
      <c r="ETM190" s="414"/>
      <c r="ETN190" s="414"/>
      <c r="ETO190" s="413"/>
      <c r="ETP190" s="414"/>
      <c r="ETQ190" s="414"/>
      <c r="ETR190" s="414"/>
      <c r="ETS190" s="414"/>
      <c r="ETT190" s="413"/>
      <c r="ETU190" s="322"/>
      <c r="ETV190" s="322"/>
      <c r="ETW190" s="322"/>
      <c r="ETX190" s="323"/>
      <c r="ETY190" s="413"/>
      <c r="ETZ190" s="413"/>
      <c r="EUA190" s="413"/>
      <c r="EUB190" s="414"/>
      <c r="EUC190" s="414"/>
      <c r="EUD190" s="414"/>
      <c r="EUE190" s="413"/>
      <c r="EUF190" s="414"/>
      <c r="EUG190" s="414"/>
      <c r="EUH190" s="414"/>
      <c r="EUI190" s="414"/>
      <c r="EUJ190" s="413"/>
      <c r="EUK190" s="322"/>
      <c r="EUL190" s="322"/>
      <c r="EUM190" s="322"/>
      <c r="EUN190" s="323"/>
      <c r="EUO190" s="413"/>
      <c r="EUP190" s="413"/>
      <c r="EUQ190" s="413"/>
      <c r="EUR190" s="414"/>
      <c r="EUS190" s="414"/>
      <c r="EUT190" s="414"/>
      <c r="EUU190" s="413"/>
      <c r="EUV190" s="414"/>
      <c r="EUW190" s="414"/>
      <c r="EUX190" s="414"/>
      <c r="EUY190" s="414"/>
      <c r="EUZ190" s="413"/>
      <c r="EVA190" s="322"/>
      <c r="EVB190" s="322"/>
      <c r="EVC190" s="322"/>
      <c r="EVD190" s="323"/>
      <c r="EVE190" s="413"/>
      <c r="EVF190" s="413"/>
      <c r="EVG190" s="413"/>
      <c r="EVH190" s="414"/>
      <c r="EVI190" s="414"/>
      <c r="EVJ190" s="414"/>
      <c r="EVK190" s="413"/>
      <c r="EVL190" s="414"/>
      <c r="EVM190" s="414"/>
      <c r="EVN190" s="414"/>
      <c r="EVO190" s="414"/>
      <c r="EVP190" s="413"/>
      <c r="EVQ190" s="322"/>
      <c r="EVR190" s="322"/>
      <c r="EVS190" s="322"/>
      <c r="EVT190" s="323"/>
      <c r="EVU190" s="413"/>
      <c r="EVV190" s="413"/>
      <c r="EVW190" s="413"/>
      <c r="EVX190" s="414"/>
      <c r="EVY190" s="414"/>
      <c r="EVZ190" s="414"/>
      <c r="EWA190" s="413"/>
      <c r="EWB190" s="414"/>
      <c r="EWC190" s="414"/>
      <c r="EWD190" s="414"/>
      <c r="EWE190" s="414"/>
      <c r="EWF190" s="413"/>
      <c r="EWG190" s="322"/>
      <c r="EWH190" s="322"/>
      <c r="EWI190" s="322"/>
      <c r="EWJ190" s="323"/>
      <c r="EWK190" s="413"/>
      <c r="EWL190" s="413"/>
      <c r="EWM190" s="413"/>
      <c r="EWN190" s="414"/>
      <c r="EWO190" s="414"/>
      <c r="EWP190" s="414"/>
      <c r="EWQ190" s="413"/>
      <c r="EWR190" s="414"/>
      <c r="EWS190" s="414"/>
      <c r="EWT190" s="414"/>
      <c r="EWU190" s="414"/>
      <c r="EWV190" s="413"/>
      <c r="EWW190" s="322"/>
      <c r="EWX190" s="322"/>
      <c r="EWY190" s="322"/>
      <c r="EWZ190" s="323"/>
      <c r="EXA190" s="413"/>
      <c r="EXB190" s="413"/>
      <c r="EXC190" s="413"/>
      <c r="EXD190" s="414"/>
      <c r="EXE190" s="414"/>
      <c r="EXF190" s="414"/>
      <c r="EXG190" s="413"/>
      <c r="EXH190" s="414"/>
      <c r="EXI190" s="414"/>
      <c r="EXJ190" s="414"/>
      <c r="EXK190" s="414"/>
      <c r="EXL190" s="413"/>
      <c r="EXM190" s="322"/>
      <c r="EXN190" s="322"/>
      <c r="EXO190" s="322"/>
      <c r="EXP190" s="323"/>
      <c r="EXQ190" s="413"/>
      <c r="EXR190" s="413"/>
      <c r="EXS190" s="413"/>
      <c r="EXT190" s="414"/>
      <c r="EXU190" s="414"/>
      <c r="EXV190" s="414"/>
      <c r="EXW190" s="413"/>
      <c r="EXX190" s="414"/>
      <c r="EXY190" s="414"/>
      <c r="EXZ190" s="414"/>
      <c r="EYA190" s="414"/>
      <c r="EYB190" s="413"/>
      <c r="EYC190" s="322"/>
      <c r="EYD190" s="322"/>
      <c r="EYE190" s="322"/>
      <c r="EYF190" s="323"/>
      <c r="EYG190" s="413"/>
      <c r="EYH190" s="413"/>
      <c r="EYI190" s="413"/>
      <c r="EYJ190" s="414"/>
      <c r="EYK190" s="414"/>
      <c r="EYL190" s="414"/>
      <c r="EYM190" s="413"/>
      <c r="EYN190" s="414"/>
      <c r="EYO190" s="414"/>
      <c r="EYP190" s="414"/>
      <c r="EYQ190" s="414"/>
      <c r="EYR190" s="413"/>
      <c r="EYS190" s="322"/>
      <c r="EYT190" s="322"/>
      <c r="EYU190" s="322"/>
      <c r="EYV190" s="323"/>
      <c r="EYW190" s="413"/>
      <c r="EYX190" s="413"/>
      <c r="EYY190" s="413"/>
      <c r="EYZ190" s="414"/>
      <c r="EZA190" s="414"/>
      <c r="EZB190" s="414"/>
      <c r="EZC190" s="413"/>
      <c r="EZD190" s="414"/>
      <c r="EZE190" s="414"/>
      <c r="EZF190" s="414"/>
      <c r="EZG190" s="414"/>
      <c r="EZH190" s="413"/>
      <c r="EZI190" s="322"/>
      <c r="EZJ190" s="322"/>
      <c r="EZK190" s="322"/>
      <c r="EZL190" s="323"/>
      <c r="EZM190" s="413"/>
      <c r="EZN190" s="413"/>
      <c r="EZO190" s="413"/>
      <c r="EZP190" s="414"/>
      <c r="EZQ190" s="414"/>
      <c r="EZR190" s="414"/>
      <c r="EZS190" s="413"/>
      <c r="EZT190" s="414"/>
      <c r="EZU190" s="414"/>
      <c r="EZV190" s="414"/>
      <c r="EZW190" s="414"/>
      <c r="EZX190" s="413"/>
      <c r="EZY190" s="322"/>
      <c r="EZZ190" s="322"/>
      <c r="FAA190" s="322"/>
      <c r="FAB190" s="323"/>
      <c r="FAC190" s="413"/>
      <c r="FAD190" s="413"/>
      <c r="FAE190" s="413"/>
      <c r="FAF190" s="414"/>
      <c r="FAG190" s="414"/>
      <c r="FAH190" s="414"/>
      <c r="FAI190" s="413"/>
      <c r="FAJ190" s="414"/>
      <c r="FAK190" s="414"/>
      <c r="FAL190" s="414"/>
      <c r="FAM190" s="414"/>
      <c r="FAN190" s="413"/>
      <c r="FAO190" s="322"/>
      <c r="FAP190" s="322"/>
      <c r="FAQ190" s="322"/>
      <c r="FAR190" s="323"/>
      <c r="FAS190" s="413"/>
      <c r="FAT190" s="413"/>
      <c r="FAU190" s="413"/>
      <c r="FAV190" s="414"/>
      <c r="FAW190" s="414"/>
      <c r="FAX190" s="414"/>
      <c r="FAY190" s="413"/>
      <c r="FAZ190" s="414"/>
      <c r="FBA190" s="414"/>
      <c r="FBB190" s="414"/>
      <c r="FBC190" s="414"/>
      <c r="FBD190" s="413"/>
      <c r="FBE190" s="322"/>
      <c r="FBF190" s="322"/>
      <c r="FBG190" s="322"/>
      <c r="FBH190" s="323"/>
      <c r="FBI190" s="413"/>
      <c r="FBJ190" s="413"/>
      <c r="FBK190" s="413"/>
      <c r="FBL190" s="414"/>
      <c r="FBM190" s="414"/>
      <c r="FBN190" s="414"/>
      <c r="FBO190" s="413"/>
      <c r="FBP190" s="414"/>
      <c r="FBQ190" s="414"/>
      <c r="FBR190" s="414"/>
      <c r="FBS190" s="414"/>
      <c r="FBT190" s="413"/>
      <c r="FBU190" s="322"/>
      <c r="FBV190" s="322"/>
      <c r="FBW190" s="322"/>
      <c r="FBX190" s="323"/>
      <c r="FBY190" s="413"/>
      <c r="FBZ190" s="413"/>
      <c r="FCA190" s="413"/>
      <c r="FCB190" s="414"/>
      <c r="FCC190" s="414"/>
      <c r="FCD190" s="414"/>
      <c r="FCE190" s="413"/>
      <c r="FCF190" s="414"/>
      <c r="FCG190" s="414"/>
      <c r="FCH190" s="414"/>
      <c r="FCI190" s="414"/>
      <c r="FCJ190" s="413"/>
      <c r="FCK190" s="322"/>
      <c r="FCL190" s="322"/>
      <c r="FCM190" s="322"/>
      <c r="FCN190" s="323"/>
      <c r="FCO190" s="413"/>
      <c r="FCP190" s="413"/>
      <c r="FCQ190" s="413"/>
      <c r="FCR190" s="414"/>
      <c r="FCS190" s="414"/>
      <c r="FCT190" s="414"/>
      <c r="FCU190" s="413"/>
      <c r="FCV190" s="414"/>
      <c r="FCW190" s="414"/>
      <c r="FCX190" s="414"/>
      <c r="FCY190" s="414"/>
      <c r="FCZ190" s="413"/>
      <c r="FDA190" s="322"/>
      <c r="FDB190" s="322"/>
      <c r="FDC190" s="322"/>
      <c r="FDD190" s="323"/>
      <c r="FDE190" s="413"/>
      <c r="FDF190" s="413"/>
      <c r="FDG190" s="413"/>
      <c r="FDH190" s="414"/>
      <c r="FDI190" s="414"/>
      <c r="FDJ190" s="414"/>
      <c r="FDK190" s="413"/>
      <c r="FDL190" s="414"/>
      <c r="FDM190" s="414"/>
      <c r="FDN190" s="414"/>
      <c r="FDO190" s="414"/>
      <c r="FDP190" s="413"/>
      <c r="FDQ190" s="322"/>
      <c r="FDR190" s="322"/>
      <c r="FDS190" s="322"/>
      <c r="FDT190" s="323"/>
      <c r="FDU190" s="413"/>
      <c r="FDV190" s="413"/>
      <c r="FDW190" s="413"/>
      <c r="FDX190" s="414"/>
      <c r="FDY190" s="414"/>
      <c r="FDZ190" s="414"/>
      <c r="FEA190" s="413"/>
      <c r="FEB190" s="414"/>
      <c r="FEC190" s="414"/>
      <c r="FED190" s="414"/>
      <c r="FEE190" s="414"/>
      <c r="FEF190" s="413"/>
      <c r="FEG190" s="322"/>
      <c r="FEH190" s="322"/>
      <c r="FEI190" s="322"/>
      <c r="FEJ190" s="323"/>
      <c r="FEK190" s="413"/>
      <c r="FEL190" s="413"/>
      <c r="FEM190" s="413"/>
      <c r="FEN190" s="414"/>
      <c r="FEO190" s="414"/>
      <c r="FEP190" s="414"/>
      <c r="FEQ190" s="413"/>
      <c r="FER190" s="414"/>
      <c r="FES190" s="414"/>
      <c r="FET190" s="414"/>
      <c r="FEU190" s="414"/>
      <c r="FEV190" s="413"/>
      <c r="FEW190" s="322"/>
      <c r="FEX190" s="322"/>
      <c r="FEY190" s="322"/>
      <c r="FEZ190" s="323"/>
      <c r="FFA190" s="413"/>
      <c r="FFB190" s="413"/>
      <c r="FFC190" s="413"/>
      <c r="FFD190" s="414"/>
      <c r="FFE190" s="414"/>
      <c r="FFF190" s="414"/>
      <c r="FFG190" s="413"/>
      <c r="FFH190" s="414"/>
      <c r="FFI190" s="414"/>
      <c r="FFJ190" s="414"/>
      <c r="FFK190" s="414"/>
      <c r="FFL190" s="413"/>
      <c r="FFM190" s="322"/>
      <c r="FFN190" s="322"/>
      <c r="FFO190" s="322"/>
      <c r="FFP190" s="323"/>
      <c r="FFQ190" s="413"/>
      <c r="FFR190" s="413"/>
      <c r="FFS190" s="413"/>
      <c r="FFT190" s="414"/>
      <c r="FFU190" s="414"/>
      <c r="FFV190" s="414"/>
      <c r="FFW190" s="413"/>
      <c r="FFX190" s="414"/>
      <c r="FFY190" s="414"/>
      <c r="FFZ190" s="414"/>
      <c r="FGA190" s="414"/>
      <c r="FGB190" s="413"/>
      <c r="FGC190" s="322"/>
      <c r="FGD190" s="322"/>
      <c r="FGE190" s="322"/>
      <c r="FGF190" s="323"/>
      <c r="FGG190" s="413"/>
      <c r="FGH190" s="413"/>
      <c r="FGI190" s="413"/>
      <c r="FGJ190" s="414"/>
      <c r="FGK190" s="414"/>
      <c r="FGL190" s="414"/>
      <c r="FGM190" s="413"/>
      <c r="FGN190" s="414"/>
      <c r="FGO190" s="414"/>
      <c r="FGP190" s="414"/>
      <c r="FGQ190" s="414"/>
      <c r="FGR190" s="413"/>
      <c r="FGS190" s="322"/>
      <c r="FGT190" s="322"/>
      <c r="FGU190" s="322"/>
      <c r="FGV190" s="323"/>
      <c r="FGW190" s="413"/>
      <c r="FGX190" s="413"/>
      <c r="FGY190" s="413"/>
      <c r="FGZ190" s="414"/>
      <c r="FHA190" s="414"/>
      <c r="FHB190" s="414"/>
      <c r="FHC190" s="413"/>
      <c r="FHD190" s="414"/>
      <c r="FHE190" s="414"/>
      <c r="FHF190" s="414"/>
      <c r="FHG190" s="414"/>
      <c r="FHH190" s="413"/>
      <c r="FHI190" s="322"/>
      <c r="FHJ190" s="322"/>
      <c r="FHK190" s="322"/>
      <c r="FHL190" s="323"/>
      <c r="FHM190" s="413"/>
      <c r="FHN190" s="413"/>
      <c r="FHO190" s="413"/>
      <c r="FHP190" s="414"/>
      <c r="FHQ190" s="414"/>
      <c r="FHR190" s="414"/>
      <c r="FHS190" s="413"/>
      <c r="FHT190" s="414"/>
      <c r="FHU190" s="414"/>
      <c r="FHV190" s="414"/>
      <c r="FHW190" s="414"/>
      <c r="FHX190" s="413"/>
      <c r="FHY190" s="322"/>
      <c r="FHZ190" s="322"/>
      <c r="FIA190" s="322"/>
      <c r="FIB190" s="323"/>
      <c r="FIC190" s="413"/>
      <c r="FID190" s="413"/>
      <c r="FIE190" s="413"/>
      <c r="FIF190" s="414"/>
      <c r="FIG190" s="414"/>
      <c r="FIH190" s="414"/>
      <c r="FII190" s="413"/>
      <c r="FIJ190" s="414"/>
      <c r="FIK190" s="414"/>
      <c r="FIL190" s="414"/>
      <c r="FIM190" s="414"/>
      <c r="FIN190" s="413"/>
      <c r="FIO190" s="322"/>
      <c r="FIP190" s="322"/>
      <c r="FIQ190" s="322"/>
      <c r="FIR190" s="323"/>
      <c r="FIS190" s="413"/>
      <c r="FIT190" s="413"/>
      <c r="FIU190" s="413"/>
      <c r="FIV190" s="414"/>
      <c r="FIW190" s="414"/>
      <c r="FIX190" s="414"/>
      <c r="FIY190" s="413"/>
      <c r="FIZ190" s="414"/>
      <c r="FJA190" s="414"/>
      <c r="FJB190" s="414"/>
      <c r="FJC190" s="414"/>
      <c r="FJD190" s="413"/>
      <c r="FJE190" s="322"/>
      <c r="FJF190" s="322"/>
      <c r="FJG190" s="322"/>
      <c r="FJH190" s="323"/>
      <c r="FJI190" s="413"/>
      <c r="FJJ190" s="413"/>
      <c r="FJK190" s="413"/>
      <c r="FJL190" s="414"/>
      <c r="FJM190" s="414"/>
      <c r="FJN190" s="414"/>
      <c r="FJO190" s="413"/>
      <c r="FJP190" s="414"/>
      <c r="FJQ190" s="414"/>
      <c r="FJR190" s="414"/>
      <c r="FJS190" s="414"/>
      <c r="FJT190" s="413"/>
      <c r="FJU190" s="322"/>
      <c r="FJV190" s="322"/>
      <c r="FJW190" s="322"/>
      <c r="FJX190" s="323"/>
      <c r="FJY190" s="413"/>
      <c r="FJZ190" s="413"/>
      <c r="FKA190" s="413"/>
      <c r="FKB190" s="414"/>
      <c r="FKC190" s="414"/>
      <c r="FKD190" s="414"/>
      <c r="FKE190" s="413"/>
      <c r="FKF190" s="414"/>
      <c r="FKG190" s="414"/>
      <c r="FKH190" s="414"/>
      <c r="FKI190" s="414"/>
      <c r="FKJ190" s="413"/>
      <c r="FKK190" s="322"/>
      <c r="FKL190" s="322"/>
      <c r="FKM190" s="322"/>
      <c r="FKN190" s="323"/>
      <c r="FKO190" s="413"/>
      <c r="FKP190" s="413"/>
      <c r="FKQ190" s="413"/>
      <c r="FKR190" s="414"/>
      <c r="FKS190" s="414"/>
      <c r="FKT190" s="414"/>
      <c r="FKU190" s="413"/>
      <c r="FKV190" s="414"/>
      <c r="FKW190" s="414"/>
      <c r="FKX190" s="414"/>
      <c r="FKY190" s="414"/>
      <c r="FKZ190" s="413"/>
      <c r="FLA190" s="322"/>
      <c r="FLB190" s="322"/>
      <c r="FLC190" s="322"/>
      <c r="FLD190" s="323"/>
      <c r="FLE190" s="413"/>
      <c r="FLF190" s="413"/>
      <c r="FLG190" s="413"/>
      <c r="FLH190" s="414"/>
      <c r="FLI190" s="414"/>
      <c r="FLJ190" s="414"/>
      <c r="FLK190" s="413"/>
      <c r="FLL190" s="414"/>
      <c r="FLM190" s="414"/>
      <c r="FLN190" s="414"/>
      <c r="FLO190" s="414"/>
      <c r="FLP190" s="413"/>
      <c r="FLQ190" s="322"/>
      <c r="FLR190" s="322"/>
      <c r="FLS190" s="322"/>
      <c r="FLT190" s="323"/>
      <c r="FLU190" s="413"/>
      <c r="FLV190" s="413"/>
      <c r="FLW190" s="413"/>
      <c r="FLX190" s="414"/>
      <c r="FLY190" s="414"/>
      <c r="FLZ190" s="414"/>
      <c r="FMA190" s="413"/>
      <c r="FMB190" s="414"/>
      <c r="FMC190" s="414"/>
      <c r="FMD190" s="414"/>
      <c r="FME190" s="414"/>
      <c r="FMF190" s="413"/>
      <c r="FMG190" s="322"/>
      <c r="FMH190" s="322"/>
      <c r="FMI190" s="322"/>
      <c r="FMJ190" s="323"/>
      <c r="FMK190" s="413"/>
      <c r="FML190" s="413"/>
      <c r="FMM190" s="413"/>
      <c r="FMN190" s="414"/>
      <c r="FMO190" s="414"/>
      <c r="FMP190" s="414"/>
      <c r="FMQ190" s="413"/>
      <c r="FMR190" s="414"/>
      <c r="FMS190" s="414"/>
      <c r="FMT190" s="414"/>
      <c r="FMU190" s="414"/>
      <c r="FMV190" s="413"/>
      <c r="FMW190" s="322"/>
      <c r="FMX190" s="322"/>
      <c r="FMY190" s="322"/>
      <c r="FMZ190" s="323"/>
      <c r="FNA190" s="413"/>
      <c r="FNB190" s="413"/>
      <c r="FNC190" s="413"/>
      <c r="FND190" s="414"/>
      <c r="FNE190" s="414"/>
      <c r="FNF190" s="414"/>
      <c r="FNG190" s="413"/>
      <c r="FNH190" s="414"/>
      <c r="FNI190" s="414"/>
      <c r="FNJ190" s="414"/>
      <c r="FNK190" s="414"/>
      <c r="FNL190" s="413"/>
      <c r="FNM190" s="322"/>
      <c r="FNN190" s="322"/>
      <c r="FNO190" s="322"/>
      <c r="FNP190" s="323"/>
      <c r="FNQ190" s="413"/>
      <c r="FNR190" s="413"/>
      <c r="FNS190" s="413"/>
      <c r="FNT190" s="414"/>
      <c r="FNU190" s="414"/>
      <c r="FNV190" s="414"/>
      <c r="FNW190" s="413"/>
      <c r="FNX190" s="414"/>
      <c r="FNY190" s="414"/>
      <c r="FNZ190" s="414"/>
      <c r="FOA190" s="414"/>
      <c r="FOB190" s="413"/>
      <c r="FOC190" s="322"/>
      <c r="FOD190" s="322"/>
      <c r="FOE190" s="322"/>
      <c r="FOF190" s="323"/>
      <c r="FOG190" s="413"/>
      <c r="FOH190" s="413"/>
      <c r="FOI190" s="413"/>
      <c r="FOJ190" s="414"/>
      <c r="FOK190" s="414"/>
      <c r="FOL190" s="414"/>
      <c r="FOM190" s="413"/>
      <c r="FON190" s="414"/>
      <c r="FOO190" s="414"/>
      <c r="FOP190" s="414"/>
      <c r="FOQ190" s="414"/>
      <c r="FOR190" s="413"/>
      <c r="FOS190" s="322"/>
      <c r="FOT190" s="322"/>
      <c r="FOU190" s="322"/>
      <c r="FOV190" s="323"/>
      <c r="FOW190" s="413"/>
      <c r="FOX190" s="413"/>
      <c r="FOY190" s="413"/>
      <c r="FOZ190" s="414"/>
      <c r="FPA190" s="414"/>
      <c r="FPB190" s="414"/>
      <c r="FPC190" s="413"/>
      <c r="FPD190" s="414"/>
      <c r="FPE190" s="414"/>
      <c r="FPF190" s="414"/>
      <c r="FPG190" s="414"/>
      <c r="FPH190" s="413"/>
      <c r="FPI190" s="322"/>
      <c r="FPJ190" s="322"/>
      <c r="FPK190" s="322"/>
      <c r="FPL190" s="323"/>
      <c r="FPM190" s="413"/>
      <c r="FPN190" s="413"/>
      <c r="FPO190" s="413"/>
      <c r="FPP190" s="414"/>
      <c r="FPQ190" s="414"/>
      <c r="FPR190" s="414"/>
      <c r="FPS190" s="413"/>
      <c r="FPT190" s="414"/>
      <c r="FPU190" s="414"/>
      <c r="FPV190" s="414"/>
      <c r="FPW190" s="414"/>
      <c r="FPX190" s="413"/>
      <c r="FPY190" s="322"/>
      <c r="FPZ190" s="322"/>
      <c r="FQA190" s="322"/>
      <c r="FQB190" s="323"/>
      <c r="FQC190" s="413"/>
      <c r="FQD190" s="413"/>
      <c r="FQE190" s="413"/>
      <c r="FQF190" s="414"/>
      <c r="FQG190" s="414"/>
      <c r="FQH190" s="414"/>
      <c r="FQI190" s="413"/>
      <c r="FQJ190" s="414"/>
      <c r="FQK190" s="414"/>
      <c r="FQL190" s="414"/>
      <c r="FQM190" s="414"/>
      <c r="FQN190" s="413"/>
      <c r="FQO190" s="322"/>
      <c r="FQP190" s="322"/>
      <c r="FQQ190" s="322"/>
      <c r="FQR190" s="323"/>
      <c r="FQS190" s="413"/>
      <c r="FQT190" s="413"/>
      <c r="FQU190" s="413"/>
      <c r="FQV190" s="414"/>
      <c r="FQW190" s="414"/>
      <c r="FQX190" s="414"/>
      <c r="FQY190" s="413"/>
      <c r="FQZ190" s="414"/>
      <c r="FRA190" s="414"/>
      <c r="FRB190" s="414"/>
      <c r="FRC190" s="414"/>
      <c r="FRD190" s="413"/>
      <c r="FRE190" s="322"/>
      <c r="FRF190" s="322"/>
      <c r="FRG190" s="322"/>
      <c r="FRH190" s="323"/>
      <c r="FRI190" s="413"/>
      <c r="FRJ190" s="413"/>
      <c r="FRK190" s="413"/>
      <c r="FRL190" s="414"/>
      <c r="FRM190" s="414"/>
      <c r="FRN190" s="414"/>
      <c r="FRO190" s="413"/>
      <c r="FRP190" s="414"/>
      <c r="FRQ190" s="414"/>
      <c r="FRR190" s="414"/>
      <c r="FRS190" s="414"/>
      <c r="FRT190" s="413"/>
      <c r="FRU190" s="322"/>
      <c r="FRV190" s="322"/>
      <c r="FRW190" s="322"/>
      <c r="FRX190" s="323"/>
      <c r="FRY190" s="413"/>
      <c r="FRZ190" s="413"/>
      <c r="FSA190" s="413"/>
      <c r="FSB190" s="414"/>
      <c r="FSC190" s="414"/>
      <c r="FSD190" s="414"/>
      <c r="FSE190" s="413"/>
      <c r="FSF190" s="414"/>
      <c r="FSG190" s="414"/>
      <c r="FSH190" s="414"/>
      <c r="FSI190" s="414"/>
      <c r="FSJ190" s="413"/>
      <c r="FSK190" s="322"/>
      <c r="FSL190" s="322"/>
      <c r="FSM190" s="322"/>
      <c r="FSN190" s="323"/>
      <c r="FSO190" s="413"/>
      <c r="FSP190" s="413"/>
      <c r="FSQ190" s="413"/>
      <c r="FSR190" s="414"/>
      <c r="FSS190" s="414"/>
      <c r="FST190" s="414"/>
      <c r="FSU190" s="413"/>
      <c r="FSV190" s="414"/>
      <c r="FSW190" s="414"/>
      <c r="FSX190" s="414"/>
      <c r="FSY190" s="414"/>
      <c r="FSZ190" s="413"/>
      <c r="FTA190" s="322"/>
      <c r="FTB190" s="322"/>
      <c r="FTC190" s="322"/>
      <c r="FTD190" s="323"/>
      <c r="FTE190" s="413"/>
      <c r="FTF190" s="413"/>
      <c r="FTG190" s="413"/>
      <c r="FTH190" s="414"/>
      <c r="FTI190" s="414"/>
      <c r="FTJ190" s="414"/>
      <c r="FTK190" s="413"/>
      <c r="FTL190" s="414"/>
      <c r="FTM190" s="414"/>
      <c r="FTN190" s="414"/>
      <c r="FTO190" s="414"/>
      <c r="FTP190" s="413"/>
      <c r="FTQ190" s="322"/>
      <c r="FTR190" s="322"/>
      <c r="FTS190" s="322"/>
      <c r="FTT190" s="323"/>
      <c r="FTU190" s="413"/>
      <c r="FTV190" s="413"/>
      <c r="FTW190" s="413"/>
      <c r="FTX190" s="414"/>
      <c r="FTY190" s="414"/>
      <c r="FTZ190" s="414"/>
      <c r="FUA190" s="413"/>
      <c r="FUB190" s="414"/>
      <c r="FUC190" s="414"/>
      <c r="FUD190" s="414"/>
      <c r="FUE190" s="414"/>
      <c r="FUF190" s="413"/>
      <c r="FUG190" s="322"/>
      <c r="FUH190" s="322"/>
      <c r="FUI190" s="322"/>
      <c r="FUJ190" s="323"/>
      <c r="FUK190" s="413"/>
      <c r="FUL190" s="413"/>
      <c r="FUM190" s="413"/>
      <c r="FUN190" s="414"/>
      <c r="FUO190" s="414"/>
      <c r="FUP190" s="414"/>
      <c r="FUQ190" s="413"/>
      <c r="FUR190" s="414"/>
      <c r="FUS190" s="414"/>
      <c r="FUT190" s="414"/>
      <c r="FUU190" s="414"/>
      <c r="FUV190" s="413"/>
      <c r="FUW190" s="322"/>
      <c r="FUX190" s="322"/>
      <c r="FUY190" s="322"/>
      <c r="FUZ190" s="323"/>
      <c r="FVA190" s="413"/>
      <c r="FVB190" s="413"/>
      <c r="FVC190" s="413"/>
      <c r="FVD190" s="414"/>
      <c r="FVE190" s="414"/>
      <c r="FVF190" s="414"/>
      <c r="FVG190" s="413"/>
      <c r="FVH190" s="414"/>
      <c r="FVI190" s="414"/>
      <c r="FVJ190" s="414"/>
      <c r="FVK190" s="414"/>
      <c r="FVL190" s="413"/>
      <c r="FVM190" s="322"/>
      <c r="FVN190" s="322"/>
      <c r="FVO190" s="322"/>
      <c r="FVP190" s="323"/>
      <c r="FVQ190" s="413"/>
      <c r="FVR190" s="413"/>
      <c r="FVS190" s="413"/>
      <c r="FVT190" s="414"/>
      <c r="FVU190" s="414"/>
      <c r="FVV190" s="414"/>
      <c r="FVW190" s="413"/>
      <c r="FVX190" s="414"/>
      <c r="FVY190" s="414"/>
      <c r="FVZ190" s="414"/>
      <c r="FWA190" s="414"/>
      <c r="FWB190" s="413"/>
      <c r="FWC190" s="322"/>
      <c r="FWD190" s="322"/>
      <c r="FWE190" s="322"/>
      <c r="FWF190" s="323"/>
      <c r="FWG190" s="413"/>
      <c r="FWH190" s="413"/>
      <c r="FWI190" s="413"/>
      <c r="FWJ190" s="414"/>
      <c r="FWK190" s="414"/>
      <c r="FWL190" s="414"/>
      <c r="FWM190" s="413"/>
      <c r="FWN190" s="414"/>
      <c r="FWO190" s="414"/>
      <c r="FWP190" s="414"/>
      <c r="FWQ190" s="414"/>
      <c r="FWR190" s="413"/>
      <c r="FWS190" s="322"/>
      <c r="FWT190" s="322"/>
      <c r="FWU190" s="322"/>
      <c r="FWV190" s="323"/>
      <c r="FWW190" s="413"/>
      <c r="FWX190" s="413"/>
      <c r="FWY190" s="413"/>
      <c r="FWZ190" s="414"/>
      <c r="FXA190" s="414"/>
      <c r="FXB190" s="414"/>
      <c r="FXC190" s="413"/>
      <c r="FXD190" s="414"/>
      <c r="FXE190" s="414"/>
      <c r="FXF190" s="414"/>
      <c r="FXG190" s="414"/>
      <c r="FXH190" s="413"/>
      <c r="FXI190" s="322"/>
      <c r="FXJ190" s="322"/>
      <c r="FXK190" s="322"/>
      <c r="FXL190" s="323"/>
      <c r="FXM190" s="413"/>
      <c r="FXN190" s="413"/>
      <c r="FXO190" s="413"/>
      <c r="FXP190" s="414"/>
      <c r="FXQ190" s="414"/>
      <c r="FXR190" s="414"/>
      <c r="FXS190" s="413"/>
      <c r="FXT190" s="414"/>
      <c r="FXU190" s="414"/>
      <c r="FXV190" s="414"/>
      <c r="FXW190" s="414"/>
      <c r="FXX190" s="413"/>
      <c r="FXY190" s="322"/>
      <c r="FXZ190" s="322"/>
      <c r="FYA190" s="322"/>
      <c r="FYB190" s="323"/>
      <c r="FYC190" s="413"/>
      <c r="FYD190" s="413"/>
      <c r="FYE190" s="413"/>
      <c r="FYF190" s="414"/>
      <c r="FYG190" s="414"/>
      <c r="FYH190" s="414"/>
      <c r="FYI190" s="413"/>
      <c r="FYJ190" s="414"/>
      <c r="FYK190" s="414"/>
      <c r="FYL190" s="414"/>
      <c r="FYM190" s="414"/>
      <c r="FYN190" s="413"/>
      <c r="FYO190" s="322"/>
      <c r="FYP190" s="322"/>
      <c r="FYQ190" s="322"/>
      <c r="FYR190" s="323"/>
      <c r="FYS190" s="413"/>
      <c r="FYT190" s="413"/>
      <c r="FYU190" s="413"/>
      <c r="FYV190" s="414"/>
      <c r="FYW190" s="414"/>
      <c r="FYX190" s="414"/>
      <c r="FYY190" s="413"/>
      <c r="FYZ190" s="414"/>
      <c r="FZA190" s="414"/>
      <c r="FZB190" s="414"/>
      <c r="FZC190" s="414"/>
      <c r="FZD190" s="413"/>
      <c r="FZE190" s="322"/>
      <c r="FZF190" s="322"/>
      <c r="FZG190" s="322"/>
      <c r="FZH190" s="323"/>
      <c r="FZI190" s="413"/>
      <c r="FZJ190" s="413"/>
      <c r="FZK190" s="413"/>
      <c r="FZL190" s="414"/>
      <c r="FZM190" s="414"/>
      <c r="FZN190" s="414"/>
      <c r="FZO190" s="413"/>
      <c r="FZP190" s="414"/>
      <c r="FZQ190" s="414"/>
      <c r="FZR190" s="414"/>
      <c r="FZS190" s="414"/>
      <c r="FZT190" s="413"/>
      <c r="FZU190" s="322"/>
      <c r="FZV190" s="322"/>
      <c r="FZW190" s="322"/>
      <c r="FZX190" s="323"/>
      <c r="FZY190" s="413"/>
      <c r="FZZ190" s="413"/>
      <c r="GAA190" s="413"/>
      <c r="GAB190" s="414"/>
      <c r="GAC190" s="414"/>
      <c r="GAD190" s="414"/>
      <c r="GAE190" s="413"/>
      <c r="GAF190" s="414"/>
      <c r="GAG190" s="414"/>
      <c r="GAH190" s="414"/>
      <c r="GAI190" s="414"/>
      <c r="GAJ190" s="413"/>
      <c r="GAK190" s="322"/>
      <c r="GAL190" s="322"/>
      <c r="GAM190" s="322"/>
      <c r="GAN190" s="323"/>
      <c r="GAO190" s="413"/>
      <c r="GAP190" s="413"/>
      <c r="GAQ190" s="413"/>
      <c r="GAR190" s="414"/>
      <c r="GAS190" s="414"/>
      <c r="GAT190" s="414"/>
      <c r="GAU190" s="413"/>
      <c r="GAV190" s="414"/>
      <c r="GAW190" s="414"/>
      <c r="GAX190" s="414"/>
      <c r="GAY190" s="414"/>
      <c r="GAZ190" s="413"/>
      <c r="GBA190" s="322"/>
      <c r="GBB190" s="322"/>
      <c r="GBC190" s="322"/>
      <c r="GBD190" s="323"/>
      <c r="GBE190" s="413"/>
      <c r="GBF190" s="413"/>
      <c r="GBG190" s="413"/>
      <c r="GBH190" s="414"/>
      <c r="GBI190" s="414"/>
      <c r="GBJ190" s="414"/>
      <c r="GBK190" s="413"/>
      <c r="GBL190" s="414"/>
      <c r="GBM190" s="414"/>
      <c r="GBN190" s="414"/>
      <c r="GBO190" s="414"/>
      <c r="GBP190" s="413"/>
      <c r="GBQ190" s="322"/>
      <c r="GBR190" s="322"/>
      <c r="GBS190" s="322"/>
      <c r="GBT190" s="323"/>
      <c r="GBU190" s="413"/>
      <c r="GBV190" s="413"/>
      <c r="GBW190" s="413"/>
      <c r="GBX190" s="414"/>
      <c r="GBY190" s="414"/>
      <c r="GBZ190" s="414"/>
      <c r="GCA190" s="413"/>
      <c r="GCB190" s="414"/>
      <c r="GCC190" s="414"/>
      <c r="GCD190" s="414"/>
      <c r="GCE190" s="414"/>
      <c r="GCF190" s="413"/>
      <c r="GCG190" s="322"/>
      <c r="GCH190" s="322"/>
      <c r="GCI190" s="322"/>
      <c r="GCJ190" s="323"/>
      <c r="GCK190" s="413"/>
      <c r="GCL190" s="413"/>
      <c r="GCM190" s="413"/>
      <c r="GCN190" s="414"/>
      <c r="GCO190" s="414"/>
      <c r="GCP190" s="414"/>
      <c r="GCQ190" s="413"/>
      <c r="GCR190" s="414"/>
      <c r="GCS190" s="414"/>
      <c r="GCT190" s="414"/>
      <c r="GCU190" s="414"/>
      <c r="GCV190" s="413"/>
      <c r="GCW190" s="322"/>
      <c r="GCX190" s="322"/>
      <c r="GCY190" s="322"/>
      <c r="GCZ190" s="323"/>
      <c r="GDA190" s="413"/>
      <c r="GDB190" s="413"/>
      <c r="GDC190" s="413"/>
      <c r="GDD190" s="414"/>
      <c r="GDE190" s="414"/>
      <c r="GDF190" s="414"/>
      <c r="GDG190" s="413"/>
      <c r="GDH190" s="414"/>
      <c r="GDI190" s="414"/>
      <c r="GDJ190" s="414"/>
      <c r="GDK190" s="414"/>
      <c r="GDL190" s="413"/>
      <c r="GDM190" s="322"/>
      <c r="GDN190" s="322"/>
      <c r="GDO190" s="322"/>
      <c r="GDP190" s="323"/>
      <c r="GDQ190" s="413"/>
      <c r="GDR190" s="413"/>
      <c r="GDS190" s="413"/>
      <c r="GDT190" s="414"/>
      <c r="GDU190" s="414"/>
      <c r="GDV190" s="414"/>
      <c r="GDW190" s="413"/>
      <c r="GDX190" s="414"/>
      <c r="GDY190" s="414"/>
      <c r="GDZ190" s="414"/>
      <c r="GEA190" s="414"/>
      <c r="GEB190" s="413"/>
      <c r="GEC190" s="322"/>
      <c r="GED190" s="322"/>
      <c r="GEE190" s="322"/>
      <c r="GEF190" s="323"/>
      <c r="GEG190" s="413"/>
      <c r="GEH190" s="413"/>
      <c r="GEI190" s="413"/>
      <c r="GEJ190" s="414"/>
      <c r="GEK190" s="414"/>
      <c r="GEL190" s="414"/>
      <c r="GEM190" s="413"/>
      <c r="GEN190" s="414"/>
      <c r="GEO190" s="414"/>
      <c r="GEP190" s="414"/>
      <c r="GEQ190" s="414"/>
      <c r="GER190" s="413"/>
      <c r="GES190" s="322"/>
      <c r="GET190" s="322"/>
      <c r="GEU190" s="322"/>
      <c r="GEV190" s="323"/>
      <c r="GEW190" s="413"/>
      <c r="GEX190" s="413"/>
      <c r="GEY190" s="413"/>
      <c r="GEZ190" s="414"/>
      <c r="GFA190" s="414"/>
      <c r="GFB190" s="414"/>
      <c r="GFC190" s="413"/>
      <c r="GFD190" s="414"/>
      <c r="GFE190" s="414"/>
      <c r="GFF190" s="414"/>
      <c r="GFG190" s="414"/>
      <c r="GFH190" s="413"/>
      <c r="GFI190" s="322"/>
      <c r="GFJ190" s="322"/>
      <c r="GFK190" s="322"/>
      <c r="GFL190" s="323"/>
      <c r="GFM190" s="413"/>
      <c r="GFN190" s="413"/>
      <c r="GFO190" s="413"/>
      <c r="GFP190" s="414"/>
      <c r="GFQ190" s="414"/>
      <c r="GFR190" s="414"/>
      <c r="GFS190" s="413"/>
      <c r="GFT190" s="414"/>
      <c r="GFU190" s="414"/>
      <c r="GFV190" s="414"/>
      <c r="GFW190" s="414"/>
      <c r="GFX190" s="413"/>
      <c r="GFY190" s="322"/>
      <c r="GFZ190" s="322"/>
      <c r="GGA190" s="322"/>
      <c r="GGB190" s="323"/>
      <c r="GGC190" s="413"/>
      <c r="GGD190" s="413"/>
      <c r="GGE190" s="413"/>
      <c r="GGF190" s="414"/>
      <c r="GGG190" s="414"/>
      <c r="GGH190" s="414"/>
      <c r="GGI190" s="413"/>
      <c r="GGJ190" s="414"/>
      <c r="GGK190" s="414"/>
      <c r="GGL190" s="414"/>
      <c r="GGM190" s="414"/>
      <c r="GGN190" s="413"/>
      <c r="GGO190" s="322"/>
      <c r="GGP190" s="322"/>
      <c r="GGQ190" s="322"/>
      <c r="GGR190" s="323"/>
      <c r="GGS190" s="413"/>
      <c r="GGT190" s="413"/>
      <c r="GGU190" s="413"/>
      <c r="GGV190" s="414"/>
      <c r="GGW190" s="414"/>
      <c r="GGX190" s="414"/>
      <c r="GGY190" s="413"/>
      <c r="GGZ190" s="414"/>
      <c r="GHA190" s="414"/>
      <c r="GHB190" s="414"/>
      <c r="GHC190" s="414"/>
      <c r="GHD190" s="413"/>
      <c r="GHE190" s="322"/>
      <c r="GHF190" s="322"/>
      <c r="GHG190" s="322"/>
      <c r="GHH190" s="323"/>
      <c r="GHI190" s="413"/>
      <c r="GHJ190" s="413"/>
      <c r="GHK190" s="413"/>
      <c r="GHL190" s="414"/>
      <c r="GHM190" s="414"/>
      <c r="GHN190" s="414"/>
      <c r="GHO190" s="413"/>
      <c r="GHP190" s="414"/>
      <c r="GHQ190" s="414"/>
      <c r="GHR190" s="414"/>
      <c r="GHS190" s="414"/>
      <c r="GHT190" s="413"/>
      <c r="GHU190" s="322"/>
      <c r="GHV190" s="322"/>
      <c r="GHW190" s="322"/>
      <c r="GHX190" s="323"/>
      <c r="GHY190" s="413"/>
      <c r="GHZ190" s="413"/>
      <c r="GIA190" s="413"/>
      <c r="GIB190" s="414"/>
      <c r="GIC190" s="414"/>
      <c r="GID190" s="414"/>
      <c r="GIE190" s="413"/>
      <c r="GIF190" s="414"/>
      <c r="GIG190" s="414"/>
      <c r="GIH190" s="414"/>
      <c r="GII190" s="414"/>
      <c r="GIJ190" s="413"/>
      <c r="GIK190" s="322"/>
      <c r="GIL190" s="322"/>
      <c r="GIM190" s="322"/>
      <c r="GIN190" s="323"/>
      <c r="GIO190" s="413"/>
      <c r="GIP190" s="413"/>
      <c r="GIQ190" s="413"/>
      <c r="GIR190" s="414"/>
      <c r="GIS190" s="414"/>
      <c r="GIT190" s="414"/>
      <c r="GIU190" s="413"/>
      <c r="GIV190" s="414"/>
      <c r="GIW190" s="414"/>
      <c r="GIX190" s="414"/>
      <c r="GIY190" s="414"/>
      <c r="GIZ190" s="413"/>
      <c r="GJA190" s="322"/>
      <c r="GJB190" s="322"/>
      <c r="GJC190" s="322"/>
      <c r="GJD190" s="323"/>
      <c r="GJE190" s="413"/>
      <c r="GJF190" s="413"/>
      <c r="GJG190" s="413"/>
      <c r="GJH190" s="414"/>
      <c r="GJI190" s="414"/>
      <c r="GJJ190" s="414"/>
      <c r="GJK190" s="413"/>
      <c r="GJL190" s="414"/>
      <c r="GJM190" s="414"/>
      <c r="GJN190" s="414"/>
      <c r="GJO190" s="414"/>
      <c r="GJP190" s="413"/>
      <c r="GJQ190" s="322"/>
      <c r="GJR190" s="322"/>
      <c r="GJS190" s="322"/>
      <c r="GJT190" s="323"/>
      <c r="GJU190" s="413"/>
      <c r="GJV190" s="413"/>
      <c r="GJW190" s="413"/>
      <c r="GJX190" s="414"/>
      <c r="GJY190" s="414"/>
      <c r="GJZ190" s="414"/>
      <c r="GKA190" s="413"/>
      <c r="GKB190" s="414"/>
      <c r="GKC190" s="414"/>
      <c r="GKD190" s="414"/>
      <c r="GKE190" s="414"/>
      <c r="GKF190" s="413"/>
      <c r="GKG190" s="322"/>
      <c r="GKH190" s="322"/>
      <c r="GKI190" s="322"/>
      <c r="GKJ190" s="323"/>
      <c r="GKK190" s="413"/>
      <c r="GKL190" s="413"/>
      <c r="GKM190" s="413"/>
      <c r="GKN190" s="414"/>
      <c r="GKO190" s="414"/>
      <c r="GKP190" s="414"/>
      <c r="GKQ190" s="413"/>
      <c r="GKR190" s="414"/>
      <c r="GKS190" s="414"/>
      <c r="GKT190" s="414"/>
      <c r="GKU190" s="414"/>
      <c r="GKV190" s="413"/>
      <c r="GKW190" s="322"/>
      <c r="GKX190" s="322"/>
      <c r="GKY190" s="322"/>
      <c r="GKZ190" s="323"/>
      <c r="GLA190" s="413"/>
      <c r="GLB190" s="413"/>
      <c r="GLC190" s="413"/>
      <c r="GLD190" s="414"/>
      <c r="GLE190" s="414"/>
      <c r="GLF190" s="414"/>
      <c r="GLG190" s="413"/>
      <c r="GLH190" s="414"/>
      <c r="GLI190" s="414"/>
      <c r="GLJ190" s="414"/>
      <c r="GLK190" s="414"/>
      <c r="GLL190" s="413"/>
      <c r="GLM190" s="322"/>
      <c r="GLN190" s="322"/>
      <c r="GLO190" s="322"/>
      <c r="GLP190" s="323"/>
      <c r="GLQ190" s="413"/>
      <c r="GLR190" s="413"/>
      <c r="GLS190" s="413"/>
      <c r="GLT190" s="414"/>
      <c r="GLU190" s="414"/>
      <c r="GLV190" s="414"/>
      <c r="GLW190" s="413"/>
      <c r="GLX190" s="414"/>
      <c r="GLY190" s="414"/>
      <c r="GLZ190" s="414"/>
      <c r="GMA190" s="414"/>
      <c r="GMB190" s="413"/>
      <c r="GMC190" s="322"/>
      <c r="GMD190" s="322"/>
      <c r="GME190" s="322"/>
      <c r="GMF190" s="323"/>
      <c r="GMG190" s="413"/>
      <c r="GMH190" s="413"/>
      <c r="GMI190" s="413"/>
      <c r="GMJ190" s="414"/>
      <c r="GMK190" s="414"/>
      <c r="GML190" s="414"/>
      <c r="GMM190" s="413"/>
      <c r="GMN190" s="414"/>
      <c r="GMO190" s="414"/>
      <c r="GMP190" s="414"/>
      <c r="GMQ190" s="414"/>
      <c r="GMR190" s="413"/>
      <c r="GMS190" s="322"/>
      <c r="GMT190" s="322"/>
      <c r="GMU190" s="322"/>
      <c r="GMV190" s="323"/>
      <c r="GMW190" s="413"/>
      <c r="GMX190" s="413"/>
      <c r="GMY190" s="413"/>
      <c r="GMZ190" s="414"/>
      <c r="GNA190" s="414"/>
      <c r="GNB190" s="414"/>
      <c r="GNC190" s="413"/>
      <c r="GND190" s="414"/>
      <c r="GNE190" s="414"/>
      <c r="GNF190" s="414"/>
      <c r="GNG190" s="414"/>
      <c r="GNH190" s="413"/>
      <c r="GNI190" s="322"/>
      <c r="GNJ190" s="322"/>
      <c r="GNK190" s="322"/>
      <c r="GNL190" s="323"/>
      <c r="GNM190" s="413"/>
      <c r="GNN190" s="413"/>
      <c r="GNO190" s="413"/>
      <c r="GNP190" s="414"/>
      <c r="GNQ190" s="414"/>
      <c r="GNR190" s="414"/>
      <c r="GNS190" s="413"/>
      <c r="GNT190" s="414"/>
      <c r="GNU190" s="414"/>
      <c r="GNV190" s="414"/>
      <c r="GNW190" s="414"/>
      <c r="GNX190" s="413"/>
      <c r="GNY190" s="322"/>
      <c r="GNZ190" s="322"/>
      <c r="GOA190" s="322"/>
      <c r="GOB190" s="323"/>
      <c r="GOC190" s="413"/>
      <c r="GOD190" s="413"/>
      <c r="GOE190" s="413"/>
      <c r="GOF190" s="414"/>
      <c r="GOG190" s="414"/>
      <c r="GOH190" s="414"/>
      <c r="GOI190" s="413"/>
      <c r="GOJ190" s="414"/>
      <c r="GOK190" s="414"/>
      <c r="GOL190" s="414"/>
      <c r="GOM190" s="414"/>
      <c r="GON190" s="413"/>
      <c r="GOO190" s="322"/>
      <c r="GOP190" s="322"/>
      <c r="GOQ190" s="322"/>
      <c r="GOR190" s="323"/>
      <c r="GOS190" s="413"/>
      <c r="GOT190" s="413"/>
      <c r="GOU190" s="413"/>
      <c r="GOV190" s="414"/>
      <c r="GOW190" s="414"/>
      <c r="GOX190" s="414"/>
      <c r="GOY190" s="413"/>
      <c r="GOZ190" s="414"/>
      <c r="GPA190" s="414"/>
      <c r="GPB190" s="414"/>
      <c r="GPC190" s="414"/>
      <c r="GPD190" s="413"/>
      <c r="GPE190" s="322"/>
      <c r="GPF190" s="322"/>
      <c r="GPG190" s="322"/>
      <c r="GPH190" s="323"/>
      <c r="GPI190" s="413"/>
      <c r="GPJ190" s="413"/>
      <c r="GPK190" s="413"/>
      <c r="GPL190" s="414"/>
      <c r="GPM190" s="414"/>
      <c r="GPN190" s="414"/>
      <c r="GPO190" s="413"/>
      <c r="GPP190" s="414"/>
      <c r="GPQ190" s="414"/>
      <c r="GPR190" s="414"/>
      <c r="GPS190" s="414"/>
      <c r="GPT190" s="413"/>
      <c r="GPU190" s="322"/>
      <c r="GPV190" s="322"/>
      <c r="GPW190" s="322"/>
      <c r="GPX190" s="323"/>
      <c r="GPY190" s="413"/>
      <c r="GPZ190" s="413"/>
      <c r="GQA190" s="413"/>
      <c r="GQB190" s="414"/>
      <c r="GQC190" s="414"/>
      <c r="GQD190" s="414"/>
      <c r="GQE190" s="413"/>
      <c r="GQF190" s="414"/>
      <c r="GQG190" s="414"/>
      <c r="GQH190" s="414"/>
      <c r="GQI190" s="414"/>
      <c r="GQJ190" s="413"/>
      <c r="GQK190" s="322"/>
      <c r="GQL190" s="322"/>
      <c r="GQM190" s="322"/>
      <c r="GQN190" s="323"/>
      <c r="GQO190" s="413"/>
      <c r="GQP190" s="413"/>
      <c r="GQQ190" s="413"/>
      <c r="GQR190" s="414"/>
      <c r="GQS190" s="414"/>
      <c r="GQT190" s="414"/>
      <c r="GQU190" s="413"/>
      <c r="GQV190" s="414"/>
      <c r="GQW190" s="414"/>
      <c r="GQX190" s="414"/>
      <c r="GQY190" s="414"/>
      <c r="GQZ190" s="413"/>
      <c r="GRA190" s="322"/>
      <c r="GRB190" s="322"/>
      <c r="GRC190" s="322"/>
      <c r="GRD190" s="323"/>
      <c r="GRE190" s="413"/>
      <c r="GRF190" s="413"/>
      <c r="GRG190" s="413"/>
      <c r="GRH190" s="414"/>
      <c r="GRI190" s="414"/>
      <c r="GRJ190" s="414"/>
      <c r="GRK190" s="413"/>
      <c r="GRL190" s="414"/>
      <c r="GRM190" s="414"/>
      <c r="GRN190" s="414"/>
      <c r="GRO190" s="414"/>
      <c r="GRP190" s="413"/>
      <c r="GRQ190" s="322"/>
      <c r="GRR190" s="322"/>
      <c r="GRS190" s="322"/>
      <c r="GRT190" s="323"/>
      <c r="GRU190" s="413"/>
      <c r="GRV190" s="413"/>
      <c r="GRW190" s="413"/>
      <c r="GRX190" s="414"/>
      <c r="GRY190" s="414"/>
      <c r="GRZ190" s="414"/>
      <c r="GSA190" s="413"/>
      <c r="GSB190" s="414"/>
      <c r="GSC190" s="414"/>
      <c r="GSD190" s="414"/>
      <c r="GSE190" s="414"/>
      <c r="GSF190" s="413"/>
      <c r="GSG190" s="322"/>
      <c r="GSH190" s="322"/>
      <c r="GSI190" s="322"/>
      <c r="GSJ190" s="323"/>
      <c r="GSK190" s="413"/>
      <c r="GSL190" s="413"/>
      <c r="GSM190" s="413"/>
      <c r="GSN190" s="414"/>
      <c r="GSO190" s="414"/>
      <c r="GSP190" s="414"/>
      <c r="GSQ190" s="413"/>
      <c r="GSR190" s="414"/>
      <c r="GSS190" s="414"/>
      <c r="GST190" s="414"/>
      <c r="GSU190" s="414"/>
      <c r="GSV190" s="413"/>
      <c r="GSW190" s="322"/>
      <c r="GSX190" s="322"/>
      <c r="GSY190" s="322"/>
      <c r="GSZ190" s="323"/>
      <c r="GTA190" s="413"/>
      <c r="GTB190" s="413"/>
      <c r="GTC190" s="413"/>
      <c r="GTD190" s="414"/>
      <c r="GTE190" s="414"/>
      <c r="GTF190" s="414"/>
      <c r="GTG190" s="413"/>
      <c r="GTH190" s="414"/>
      <c r="GTI190" s="414"/>
      <c r="GTJ190" s="414"/>
      <c r="GTK190" s="414"/>
      <c r="GTL190" s="413"/>
      <c r="GTM190" s="322"/>
      <c r="GTN190" s="322"/>
      <c r="GTO190" s="322"/>
      <c r="GTP190" s="323"/>
      <c r="GTQ190" s="413"/>
      <c r="GTR190" s="413"/>
      <c r="GTS190" s="413"/>
      <c r="GTT190" s="414"/>
      <c r="GTU190" s="414"/>
      <c r="GTV190" s="414"/>
      <c r="GTW190" s="413"/>
      <c r="GTX190" s="414"/>
      <c r="GTY190" s="414"/>
      <c r="GTZ190" s="414"/>
      <c r="GUA190" s="414"/>
      <c r="GUB190" s="413"/>
      <c r="GUC190" s="322"/>
      <c r="GUD190" s="322"/>
      <c r="GUE190" s="322"/>
      <c r="GUF190" s="323"/>
      <c r="GUG190" s="413"/>
      <c r="GUH190" s="413"/>
      <c r="GUI190" s="413"/>
      <c r="GUJ190" s="414"/>
      <c r="GUK190" s="414"/>
      <c r="GUL190" s="414"/>
      <c r="GUM190" s="413"/>
      <c r="GUN190" s="414"/>
      <c r="GUO190" s="414"/>
      <c r="GUP190" s="414"/>
      <c r="GUQ190" s="414"/>
      <c r="GUR190" s="413"/>
      <c r="GUS190" s="322"/>
      <c r="GUT190" s="322"/>
      <c r="GUU190" s="322"/>
      <c r="GUV190" s="323"/>
      <c r="GUW190" s="413"/>
      <c r="GUX190" s="413"/>
      <c r="GUY190" s="413"/>
      <c r="GUZ190" s="414"/>
      <c r="GVA190" s="414"/>
      <c r="GVB190" s="414"/>
      <c r="GVC190" s="413"/>
      <c r="GVD190" s="414"/>
      <c r="GVE190" s="414"/>
      <c r="GVF190" s="414"/>
      <c r="GVG190" s="414"/>
      <c r="GVH190" s="413"/>
      <c r="GVI190" s="322"/>
      <c r="GVJ190" s="322"/>
      <c r="GVK190" s="322"/>
      <c r="GVL190" s="323"/>
      <c r="GVM190" s="413"/>
      <c r="GVN190" s="413"/>
      <c r="GVO190" s="413"/>
      <c r="GVP190" s="414"/>
      <c r="GVQ190" s="414"/>
      <c r="GVR190" s="414"/>
      <c r="GVS190" s="413"/>
      <c r="GVT190" s="414"/>
      <c r="GVU190" s="414"/>
      <c r="GVV190" s="414"/>
      <c r="GVW190" s="414"/>
      <c r="GVX190" s="413"/>
      <c r="GVY190" s="322"/>
      <c r="GVZ190" s="322"/>
      <c r="GWA190" s="322"/>
      <c r="GWB190" s="323"/>
      <c r="GWC190" s="413"/>
      <c r="GWD190" s="413"/>
      <c r="GWE190" s="413"/>
      <c r="GWF190" s="414"/>
      <c r="GWG190" s="414"/>
      <c r="GWH190" s="414"/>
      <c r="GWI190" s="413"/>
      <c r="GWJ190" s="414"/>
      <c r="GWK190" s="414"/>
      <c r="GWL190" s="414"/>
      <c r="GWM190" s="414"/>
      <c r="GWN190" s="413"/>
      <c r="GWO190" s="322"/>
      <c r="GWP190" s="322"/>
      <c r="GWQ190" s="322"/>
      <c r="GWR190" s="323"/>
      <c r="GWS190" s="413"/>
      <c r="GWT190" s="413"/>
      <c r="GWU190" s="413"/>
      <c r="GWV190" s="414"/>
      <c r="GWW190" s="414"/>
      <c r="GWX190" s="414"/>
      <c r="GWY190" s="413"/>
      <c r="GWZ190" s="414"/>
      <c r="GXA190" s="414"/>
      <c r="GXB190" s="414"/>
      <c r="GXC190" s="414"/>
      <c r="GXD190" s="413"/>
      <c r="GXE190" s="322"/>
      <c r="GXF190" s="322"/>
      <c r="GXG190" s="322"/>
      <c r="GXH190" s="323"/>
      <c r="GXI190" s="413"/>
      <c r="GXJ190" s="413"/>
      <c r="GXK190" s="413"/>
      <c r="GXL190" s="414"/>
      <c r="GXM190" s="414"/>
      <c r="GXN190" s="414"/>
      <c r="GXO190" s="413"/>
      <c r="GXP190" s="414"/>
      <c r="GXQ190" s="414"/>
      <c r="GXR190" s="414"/>
      <c r="GXS190" s="414"/>
      <c r="GXT190" s="413"/>
      <c r="GXU190" s="322"/>
      <c r="GXV190" s="322"/>
      <c r="GXW190" s="322"/>
      <c r="GXX190" s="323"/>
      <c r="GXY190" s="413"/>
      <c r="GXZ190" s="413"/>
      <c r="GYA190" s="413"/>
      <c r="GYB190" s="414"/>
      <c r="GYC190" s="414"/>
      <c r="GYD190" s="414"/>
      <c r="GYE190" s="413"/>
      <c r="GYF190" s="414"/>
      <c r="GYG190" s="414"/>
      <c r="GYH190" s="414"/>
      <c r="GYI190" s="414"/>
      <c r="GYJ190" s="413"/>
      <c r="GYK190" s="322"/>
      <c r="GYL190" s="322"/>
      <c r="GYM190" s="322"/>
      <c r="GYN190" s="323"/>
      <c r="GYO190" s="413"/>
      <c r="GYP190" s="413"/>
      <c r="GYQ190" s="413"/>
      <c r="GYR190" s="414"/>
      <c r="GYS190" s="414"/>
      <c r="GYT190" s="414"/>
      <c r="GYU190" s="413"/>
      <c r="GYV190" s="414"/>
      <c r="GYW190" s="414"/>
      <c r="GYX190" s="414"/>
      <c r="GYY190" s="414"/>
      <c r="GYZ190" s="413"/>
      <c r="GZA190" s="322"/>
      <c r="GZB190" s="322"/>
      <c r="GZC190" s="322"/>
      <c r="GZD190" s="323"/>
      <c r="GZE190" s="413"/>
      <c r="GZF190" s="413"/>
      <c r="GZG190" s="413"/>
      <c r="GZH190" s="414"/>
      <c r="GZI190" s="414"/>
      <c r="GZJ190" s="414"/>
      <c r="GZK190" s="413"/>
      <c r="GZL190" s="414"/>
      <c r="GZM190" s="414"/>
      <c r="GZN190" s="414"/>
      <c r="GZO190" s="414"/>
      <c r="GZP190" s="413"/>
      <c r="GZQ190" s="322"/>
      <c r="GZR190" s="322"/>
      <c r="GZS190" s="322"/>
      <c r="GZT190" s="323"/>
      <c r="GZU190" s="413"/>
      <c r="GZV190" s="413"/>
      <c r="GZW190" s="413"/>
      <c r="GZX190" s="414"/>
      <c r="GZY190" s="414"/>
      <c r="GZZ190" s="414"/>
      <c r="HAA190" s="413"/>
      <c r="HAB190" s="414"/>
      <c r="HAC190" s="414"/>
      <c r="HAD190" s="414"/>
      <c r="HAE190" s="414"/>
      <c r="HAF190" s="413"/>
      <c r="HAG190" s="322"/>
      <c r="HAH190" s="322"/>
      <c r="HAI190" s="322"/>
      <c r="HAJ190" s="323"/>
      <c r="HAK190" s="413"/>
      <c r="HAL190" s="413"/>
      <c r="HAM190" s="413"/>
      <c r="HAN190" s="414"/>
      <c r="HAO190" s="414"/>
      <c r="HAP190" s="414"/>
      <c r="HAQ190" s="413"/>
      <c r="HAR190" s="414"/>
      <c r="HAS190" s="414"/>
      <c r="HAT190" s="414"/>
      <c r="HAU190" s="414"/>
      <c r="HAV190" s="413"/>
      <c r="HAW190" s="322"/>
      <c r="HAX190" s="322"/>
      <c r="HAY190" s="322"/>
      <c r="HAZ190" s="323"/>
      <c r="HBA190" s="413"/>
      <c r="HBB190" s="413"/>
      <c r="HBC190" s="413"/>
      <c r="HBD190" s="414"/>
      <c r="HBE190" s="414"/>
      <c r="HBF190" s="414"/>
      <c r="HBG190" s="413"/>
      <c r="HBH190" s="414"/>
      <c r="HBI190" s="414"/>
      <c r="HBJ190" s="414"/>
      <c r="HBK190" s="414"/>
      <c r="HBL190" s="413"/>
      <c r="HBM190" s="322"/>
      <c r="HBN190" s="322"/>
      <c r="HBO190" s="322"/>
      <c r="HBP190" s="323"/>
      <c r="HBQ190" s="413"/>
      <c r="HBR190" s="413"/>
      <c r="HBS190" s="413"/>
      <c r="HBT190" s="414"/>
      <c r="HBU190" s="414"/>
      <c r="HBV190" s="414"/>
      <c r="HBW190" s="413"/>
      <c r="HBX190" s="414"/>
      <c r="HBY190" s="414"/>
      <c r="HBZ190" s="414"/>
      <c r="HCA190" s="414"/>
      <c r="HCB190" s="413"/>
      <c r="HCC190" s="322"/>
      <c r="HCD190" s="322"/>
      <c r="HCE190" s="322"/>
      <c r="HCF190" s="323"/>
      <c r="HCG190" s="413"/>
      <c r="HCH190" s="413"/>
      <c r="HCI190" s="413"/>
      <c r="HCJ190" s="414"/>
      <c r="HCK190" s="414"/>
      <c r="HCL190" s="414"/>
      <c r="HCM190" s="413"/>
      <c r="HCN190" s="414"/>
      <c r="HCO190" s="414"/>
      <c r="HCP190" s="414"/>
      <c r="HCQ190" s="414"/>
      <c r="HCR190" s="413"/>
      <c r="HCS190" s="322"/>
      <c r="HCT190" s="322"/>
      <c r="HCU190" s="322"/>
      <c r="HCV190" s="323"/>
      <c r="HCW190" s="413"/>
      <c r="HCX190" s="413"/>
      <c r="HCY190" s="413"/>
      <c r="HCZ190" s="414"/>
      <c r="HDA190" s="414"/>
      <c r="HDB190" s="414"/>
      <c r="HDC190" s="413"/>
      <c r="HDD190" s="414"/>
      <c r="HDE190" s="414"/>
      <c r="HDF190" s="414"/>
      <c r="HDG190" s="414"/>
      <c r="HDH190" s="413"/>
      <c r="HDI190" s="322"/>
      <c r="HDJ190" s="322"/>
      <c r="HDK190" s="322"/>
      <c r="HDL190" s="323"/>
      <c r="HDM190" s="413"/>
      <c r="HDN190" s="413"/>
      <c r="HDO190" s="413"/>
      <c r="HDP190" s="414"/>
      <c r="HDQ190" s="414"/>
      <c r="HDR190" s="414"/>
      <c r="HDS190" s="413"/>
      <c r="HDT190" s="414"/>
      <c r="HDU190" s="414"/>
      <c r="HDV190" s="414"/>
      <c r="HDW190" s="414"/>
      <c r="HDX190" s="413"/>
      <c r="HDY190" s="322"/>
      <c r="HDZ190" s="322"/>
      <c r="HEA190" s="322"/>
      <c r="HEB190" s="323"/>
      <c r="HEC190" s="413"/>
      <c r="HED190" s="413"/>
      <c r="HEE190" s="413"/>
      <c r="HEF190" s="414"/>
      <c r="HEG190" s="414"/>
      <c r="HEH190" s="414"/>
      <c r="HEI190" s="413"/>
      <c r="HEJ190" s="414"/>
      <c r="HEK190" s="414"/>
      <c r="HEL190" s="414"/>
      <c r="HEM190" s="414"/>
      <c r="HEN190" s="413"/>
      <c r="HEO190" s="322"/>
      <c r="HEP190" s="322"/>
      <c r="HEQ190" s="322"/>
      <c r="HER190" s="323"/>
      <c r="HES190" s="413"/>
      <c r="HET190" s="413"/>
      <c r="HEU190" s="413"/>
      <c r="HEV190" s="414"/>
      <c r="HEW190" s="414"/>
      <c r="HEX190" s="414"/>
      <c r="HEY190" s="413"/>
      <c r="HEZ190" s="414"/>
      <c r="HFA190" s="414"/>
      <c r="HFB190" s="414"/>
      <c r="HFC190" s="414"/>
      <c r="HFD190" s="413"/>
      <c r="HFE190" s="322"/>
      <c r="HFF190" s="322"/>
      <c r="HFG190" s="322"/>
      <c r="HFH190" s="323"/>
      <c r="HFI190" s="413"/>
      <c r="HFJ190" s="413"/>
      <c r="HFK190" s="413"/>
      <c r="HFL190" s="414"/>
      <c r="HFM190" s="414"/>
      <c r="HFN190" s="414"/>
      <c r="HFO190" s="413"/>
      <c r="HFP190" s="414"/>
      <c r="HFQ190" s="414"/>
      <c r="HFR190" s="414"/>
      <c r="HFS190" s="414"/>
      <c r="HFT190" s="413"/>
      <c r="HFU190" s="322"/>
      <c r="HFV190" s="322"/>
      <c r="HFW190" s="322"/>
      <c r="HFX190" s="323"/>
      <c r="HFY190" s="413"/>
      <c r="HFZ190" s="413"/>
      <c r="HGA190" s="413"/>
      <c r="HGB190" s="414"/>
      <c r="HGC190" s="414"/>
      <c r="HGD190" s="414"/>
      <c r="HGE190" s="413"/>
      <c r="HGF190" s="414"/>
      <c r="HGG190" s="414"/>
      <c r="HGH190" s="414"/>
      <c r="HGI190" s="414"/>
      <c r="HGJ190" s="413"/>
      <c r="HGK190" s="322"/>
      <c r="HGL190" s="322"/>
      <c r="HGM190" s="322"/>
      <c r="HGN190" s="323"/>
      <c r="HGO190" s="413"/>
      <c r="HGP190" s="413"/>
      <c r="HGQ190" s="413"/>
      <c r="HGR190" s="414"/>
      <c r="HGS190" s="414"/>
      <c r="HGT190" s="414"/>
      <c r="HGU190" s="413"/>
      <c r="HGV190" s="414"/>
      <c r="HGW190" s="414"/>
      <c r="HGX190" s="414"/>
      <c r="HGY190" s="414"/>
      <c r="HGZ190" s="413"/>
      <c r="HHA190" s="322"/>
      <c r="HHB190" s="322"/>
      <c r="HHC190" s="322"/>
      <c r="HHD190" s="323"/>
      <c r="HHE190" s="413"/>
      <c r="HHF190" s="413"/>
      <c r="HHG190" s="413"/>
      <c r="HHH190" s="414"/>
      <c r="HHI190" s="414"/>
      <c r="HHJ190" s="414"/>
      <c r="HHK190" s="413"/>
      <c r="HHL190" s="414"/>
      <c r="HHM190" s="414"/>
      <c r="HHN190" s="414"/>
      <c r="HHO190" s="414"/>
      <c r="HHP190" s="413"/>
      <c r="HHQ190" s="322"/>
      <c r="HHR190" s="322"/>
      <c r="HHS190" s="322"/>
      <c r="HHT190" s="323"/>
      <c r="HHU190" s="413"/>
      <c r="HHV190" s="413"/>
      <c r="HHW190" s="413"/>
      <c r="HHX190" s="414"/>
      <c r="HHY190" s="414"/>
      <c r="HHZ190" s="414"/>
      <c r="HIA190" s="413"/>
      <c r="HIB190" s="414"/>
      <c r="HIC190" s="414"/>
      <c r="HID190" s="414"/>
      <c r="HIE190" s="414"/>
      <c r="HIF190" s="413"/>
      <c r="HIG190" s="322"/>
      <c r="HIH190" s="322"/>
      <c r="HII190" s="322"/>
      <c r="HIJ190" s="323"/>
      <c r="HIK190" s="413"/>
      <c r="HIL190" s="413"/>
      <c r="HIM190" s="413"/>
      <c r="HIN190" s="414"/>
      <c r="HIO190" s="414"/>
      <c r="HIP190" s="414"/>
      <c r="HIQ190" s="413"/>
      <c r="HIR190" s="414"/>
      <c r="HIS190" s="414"/>
      <c r="HIT190" s="414"/>
      <c r="HIU190" s="414"/>
      <c r="HIV190" s="413"/>
      <c r="HIW190" s="322"/>
      <c r="HIX190" s="322"/>
      <c r="HIY190" s="322"/>
      <c r="HIZ190" s="323"/>
      <c r="HJA190" s="413"/>
      <c r="HJB190" s="413"/>
      <c r="HJC190" s="413"/>
      <c r="HJD190" s="414"/>
      <c r="HJE190" s="414"/>
      <c r="HJF190" s="414"/>
      <c r="HJG190" s="413"/>
      <c r="HJH190" s="414"/>
      <c r="HJI190" s="414"/>
      <c r="HJJ190" s="414"/>
      <c r="HJK190" s="414"/>
      <c r="HJL190" s="413"/>
      <c r="HJM190" s="322"/>
      <c r="HJN190" s="322"/>
      <c r="HJO190" s="322"/>
      <c r="HJP190" s="323"/>
      <c r="HJQ190" s="413"/>
      <c r="HJR190" s="413"/>
      <c r="HJS190" s="413"/>
      <c r="HJT190" s="414"/>
      <c r="HJU190" s="414"/>
      <c r="HJV190" s="414"/>
      <c r="HJW190" s="413"/>
      <c r="HJX190" s="414"/>
      <c r="HJY190" s="414"/>
      <c r="HJZ190" s="414"/>
      <c r="HKA190" s="414"/>
      <c r="HKB190" s="413"/>
      <c r="HKC190" s="322"/>
      <c r="HKD190" s="322"/>
      <c r="HKE190" s="322"/>
      <c r="HKF190" s="323"/>
      <c r="HKG190" s="413"/>
      <c r="HKH190" s="413"/>
      <c r="HKI190" s="413"/>
      <c r="HKJ190" s="414"/>
      <c r="HKK190" s="414"/>
      <c r="HKL190" s="414"/>
      <c r="HKM190" s="413"/>
      <c r="HKN190" s="414"/>
      <c r="HKO190" s="414"/>
      <c r="HKP190" s="414"/>
      <c r="HKQ190" s="414"/>
      <c r="HKR190" s="413"/>
      <c r="HKS190" s="322"/>
      <c r="HKT190" s="322"/>
      <c r="HKU190" s="322"/>
      <c r="HKV190" s="323"/>
      <c r="HKW190" s="413"/>
      <c r="HKX190" s="413"/>
      <c r="HKY190" s="413"/>
      <c r="HKZ190" s="414"/>
      <c r="HLA190" s="414"/>
      <c r="HLB190" s="414"/>
      <c r="HLC190" s="413"/>
      <c r="HLD190" s="414"/>
      <c r="HLE190" s="414"/>
      <c r="HLF190" s="414"/>
      <c r="HLG190" s="414"/>
      <c r="HLH190" s="413"/>
      <c r="HLI190" s="322"/>
      <c r="HLJ190" s="322"/>
      <c r="HLK190" s="322"/>
      <c r="HLL190" s="323"/>
      <c r="HLM190" s="413"/>
      <c r="HLN190" s="413"/>
      <c r="HLO190" s="413"/>
      <c r="HLP190" s="414"/>
      <c r="HLQ190" s="414"/>
      <c r="HLR190" s="414"/>
      <c r="HLS190" s="413"/>
      <c r="HLT190" s="414"/>
      <c r="HLU190" s="414"/>
      <c r="HLV190" s="414"/>
      <c r="HLW190" s="414"/>
      <c r="HLX190" s="413"/>
      <c r="HLY190" s="322"/>
      <c r="HLZ190" s="322"/>
      <c r="HMA190" s="322"/>
      <c r="HMB190" s="323"/>
      <c r="HMC190" s="413"/>
      <c r="HMD190" s="413"/>
      <c r="HME190" s="413"/>
      <c r="HMF190" s="414"/>
      <c r="HMG190" s="414"/>
      <c r="HMH190" s="414"/>
      <c r="HMI190" s="413"/>
      <c r="HMJ190" s="414"/>
      <c r="HMK190" s="414"/>
      <c r="HML190" s="414"/>
      <c r="HMM190" s="414"/>
      <c r="HMN190" s="413"/>
      <c r="HMO190" s="322"/>
      <c r="HMP190" s="322"/>
      <c r="HMQ190" s="322"/>
      <c r="HMR190" s="323"/>
      <c r="HMS190" s="413"/>
      <c r="HMT190" s="413"/>
      <c r="HMU190" s="413"/>
      <c r="HMV190" s="414"/>
      <c r="HMW190" s="414"/>
      <c r="HMX190" s="414"/>
      <c r="HMY190" s="413"/>
      <c r="HMZ190" s="414"/>
      <c r="HNA190" s="414"/>
      <c r="HNB190" s="414"/>
      <c r="HNC190" s="414"/>
      <c r="HND190" s="413"/>
      <c r="HNE190" s="322"/>
      <c r="HNF190" s="322"/>
      <c r="HNG190" s="322"/>
      <c r="HNH190" s="323"/>
      <c r="HNI190" s="413"/>
      <c r="HNJ190" s="413"/>
      <c r="HNK190" s="413"/>
      <c r="HNL190" s="414"/>
      <c r="HNM190" s="414"/>
      <c r="HNN190" s="414"/>
      <c r="HNO190" s="413"/>
      <c r="HNP190" s="414"/>
      <c r="HNQ190" s="414"/>
      <c r="HNR190" s="414"/>
      <c r="HNS190" s="414"/>
      <c r="HNT190" s="413"/>
      <c r="HNU190" s="322"/>
      <c r="HNV190" s="322"/>
      <c r="HNW190" s="322"/>
      <c r="HNX190" s="323"/>
      <c r="HNY190" s="413"/>
      <c r="HNZ190" s="413"/>
      <c r="HOA190" s="413"/>
      <c r="HOB190" s="414"/>
      <c r="HOC190" s="414"/>
      <c r="HOD190" s="414"/>
      <c r="HOE190" s="413"/>
      <c r="HOF190" s="414"/>
      <c r="HOG190" s="414"/>
      <c r="HOH190" s="414"/>
      <c r="HOI190" s="414"/>
      <c r="HOJ190" s="413"/>
      <c r="HOK190" s="322"/>
      <c r="HOL190" s="322"/>
      <c r="HOM190" s="322"/>
      <c r="HON190" s="323"/>
      <c r="HOO190" s="413"/>
      <c r="HOP190" s="413"/>
      <c r="HOQ190" s="413"/>
      <c r="HOR190" s="414"/>
      <c r="HOS190" s="414"/>
      <c r="HOT190" s="414"/>
      <c r="HOU190" s="413"/>
      <c r="HOV190" s="414"/>
      <c r="HOW190" s="414"/>
      <c r="HOX190" s="414"/>
      <c r="HOY190" s="414"/>
      <c r="HOZ190" s="413"/>
      <c r="HPA190" s="322"/>
      <c r="HPB190" s="322"/>
      <c r="HPC190" s="322"/>
      <c r="HPD190" s="323"/>
      <c r="HPE190" s="413"/>
      <c r="HPF190" s="413"/>
      <c r="HPG190" s="413"/>
      <c r="HPH190" s="414"/>
      <c r="HPI190" s="414"/>
      <c r="HPJ190" s="414"/>
      <c r="HPK190" s="413"/>
      <c r="HPL190" s="414"/>
      <c r="HPM190" s="414"/>
      <c r="HPN190" s="414"/>
      <c r="HPO190" s="414"/>
      <c r="HPP190" s="413"/>
      <c r="HPQ190" s="322"/>
      <c r="HPR190" s="322"/>
      <c r="HPS190" s="322"/>
      <c r="HPT190" s="323"/>
      <c r="HPU190" s="413"/>
      <c r="HPV190" s="413"/>
      <c r="HPW190" s="413"/>
      <c r="HPX190" s="414"/>
      <c r="HPY190" s="414"/>
      <c r="HPZ190" s="414"/>
      <c r="HQA190" s="413"/>
      <c r="HQB190" s="414"/>
      <c r="HQC190" s="414"/>
      <c r="HQD190" s="414"/>
      <c r="HQE190" s="414"/>
      <c r="HQF190" s="413"/>
      <c r="HQG190" s="322"/>
      <c r="HQH190" s="322"/>
      <c r="HQI190" s="322"/>
      <c r="HQJ190" s="323"/>
      <c r="HQK190" s="413"/>
      <c r="HQL190" s="413"/>
      <c r="HQM190" s="413"/>
      <c r="HQN190" s="414"/>
      <c r="HQO190" s="414"/>
      <c r="HQP190" s="414"/>
      <c r="HQQ190" s="413"/>
      <c r="HQR190" s="414"/>
      <c r="HQS190" s="414"/>
      <c r="HQT190" s="414"/>
      <c r="HQU190" s="414"/>
      <c r="HQV190" s="413"/>
      <c r="HQW190" s="322"/>
      <c r="HQX190" s="322"/>
      <c r="HQY190" s="322"/>
      <c r="HQZ190" s="323"/>
      <c r="HRA190" s="413"/>
      <c r="HRB190" s="413"/>
      <c r="HRC190" s="413"/>
      <c r="HRD190" s="414"/>
      <c r="HRE190" s="414"/>
      <c r="HRF190" s="414"/>
      <c r="HRG190" s="413"/>
      <c r="HRH190" s="414"/>
      <c r="HRI190" s="414"/>
      <c r="HRJ190" s="414"/>
      <c r="HRK190" s="414"/>
      <c r="HRL190" s="413"/>
      <c r="HRM190" s="322"/>
      <c r="HRN190" s="322"/>
      <c r="HRO190" s="322"/>
      <c r="HRP190" s="323"/>
      <c r="HRQ190" s="413"/>
      <c r="HRR190" s="413"/>
      <c r="HRS190" s="413"/>
      <c r="HRT190" s="414"/>
      <c r="HRU190" s="414"/>
      <c r="HRV190" s="414"/>
      <c r="HRW190" s="413"/>
      <c r="HRX190" s="414"/>
      <c r="HRY190" s="414"/>
      <c r="HRZ190" s="414"/>
      <c r="HSA190" s="414"/>
      <c r="HSB190" s="413"/>
      <c r="HSC190" s="322"/>
      <c r="HSD190" s="322"/>
      <c r="HSE190" s="322"/>
      <c r="HSF190" s="323"/>
      <c r="HSG190" s="413"/>
      <c r="HSH190" s="413"/>
      <c r="HSI190" s="413"/>
      <c r="HSJ190" s="414"/>
      <c r="HSK190" s="414"/>
      <c r="HSL190" s="414"/>
      <c r="HSM190" s="413"/>
      <c r="HSN190" s="414"/>
      <c r="HSO190" s="414"/>
      <c r="HSP190" s="414"/>
      <c r="HSQ190" s="414"/>
      <c r="HSR190" s="413"/>
      <c r="HSS190" s="322"/>
      <c r="HST190" s="322"/>
      <c r="HSU190" s="322"/>
      <c r="HSV190" s="323"/>
      <c r="HSW190" s="413"/>
      <c r="HSX190" s="413"/>
      <c r="HSY190" s="413"/>
      <c r="HSZ190" s="414"/>
      <c r="HTA190" s="414"/>
      <c r="HTB190" s="414"/>
      <c r="HTC190" s="413"/>
      <c r="HTD190" s="414"/>
      <c r="HTE190" s="414"/>
      <c r="HTF190" s="414"/>
      <c r="HTG190" s="414"/>
      <c r="HTH190" s="413"/>
      <c r="HTI190" s="322"/>
      <c r="HTJ190" s="322"/>
      <c r="HTK190" s="322"/>
      <c r="HTL190" s="323"/>
      <c r="HTM190" s="413"/>
      <c r="HTN190" s="413"/>
      <c r="HTO190" s="413"/>
      <c r="HTP190" s="414"/>
      <c r="HTQ190" s="414"/>
      <c r="HTR190" s="414"/>
      <c r="HTS190" s="413"/>
      <c r="HTT190" s="414"/>
      <c r="HTU190" s="414"/>
      <c r="HTV190" s="414"/>
      <c r="HTW190" s="414"/>
      <c r="HTX190" s="413"/>
      <c r="HTY190" s="322"/>
      <c r="HTZ190" s="322"/>
      <c r="HUA190" s="322"/>
      <c r="HUB190" s="323"/>
      <c r="HUC190" s="413"/>
      <c r="HUD190" s="413"/>
      <c r="HUE190" s="413"/>
      <c r="HUF190" s="414"/>
      <c r="HUG190" s="414"/>
      <c r="HUH190" s="414"/>
      <c r="HUI190" s="413"/>
      <c r="HUJ190" s="414"/>
      <c r="HUK190" s="414"/>
      <c r="HUL190" s="414"/>
      <c r="HUM190" s="414"/>
      <c r="HUN190" s="413"/>
      <c r="HUO190" s="322"/>
      <c r="HUP190" s="322"/>
      <c r="HUQ190" s="322"/>
      <c r="HUR190" s="323"/>
      <c r="HUS190" s="413"/>
      <c r="HUT190" s="413"/>
      <c r="HUU190" s="413"/>
      <c r="HUV190" s="414"/>
      <c r="HUW190" s="414"/>
      <c r="HUX190" s="414"/>
      <c r="HUY190" s="413"/>
      <c r="HUZ190" s="414"/>
      <c r="HVA190" s="414"/>
      <c r="HVB190" s="414"/>
      <c r="HVC190" s="414"/>
      <c r="HVD190" s="413"/>
      <c r="HVE190" s="322"/>
      <c r="HVF190" s="322"/>
      <c r="HVG190" s="322"/>
      <c r="HVH190" s="323"/>
      <c r="HVI190" s="413"/>
      <c r="HVJ190" s="413"/>
      <c r="HVK190" s="413"/>
      <c r="HVL190" s="414"/>
      <c r="HVM190" s="414"/>
      <c r="HVN190" s="414"/>
      <c r="HVO190" s="413"/>
      <c r="HVP190" s="414"/>
      <c r="HVQ190" s="414"/>
      <c r="HVR190" s="414"/>
      <c r="HVS190" s="414"/>
      <c r="HVT190" s="413"/>
      <c r="HVU190" s="322"/>
      <c r="HVV190" s="322"/>
      <c r="HVW190" s="322"/>
      <c r="HVX190" s="323"/>
      <c r="HVY190" s="413"/>
      <c r="HVZ190" s="413"/>
      <c r="HWA190" s="413"/>
      <c r="HWB190" s="414"/>
      <c r="HWC190" s="414"/>
      <c r="HWD190" s="414"/>
      <c r="HWE190" s="413"/>
      <c r="HWF190" s="414"/>
      <c r="HWG190" s="414"/>
      <c r="HWH190" s="414"/>
      <c r="HWI190" s="414"/>
      <c r="HWJ190" s="413"/>
      <c r="HWK190" s="322"/>
      <c r="HWL190" s="322"/>
      <c r="HWM190" s="322"/>
      <c r="HWN190" s="323"/>
      <c r="HWO190" s="413"/>
      <c r="HWP190" s="413"/>
      <c r="HWQ190" s="413"/>
      <c r="HWR190" s="414"/>
      <c r="HWS190" s="414"/>
      <c r="HWT190" s="414"/>
      <c r="HWU190" s="413"/>
      <c r="HWV190" s="414"/>
      <c r="HWW190" s="414"/>
      <c r="HWX190" s="414"/>
      <c r="HWY190" s="414"/>
      <c r="HWZ190" s="413"/>
      <c r="HXA190" s="322"/>
      <c r="HXB190" s="322"/>
      <c r="HXC190" s="322"/>
      <c r="HXD190" s="323"/>
      <c r="HXE190" s="413"/>
      <c r="HXF190" s="413"/>
      <c r="HXG190" s="413"/>
      <c r="HXH190" s="414"/>
      <c r="HXI190" s="414"/>
      <c r="HXJ190" s="414"/>
      <c r="HXK190" s="413"/>
      <c r="HXL190" s="414"/>
      <c r="HXM190" s="414"/>
      <c r="HXN190" s="414"/>
      <c r="HXO190" s="414"/>
      <c r="HXP190" s="413"/>
      <c r="HXQ190" s="322"/>
      <c r="HXR190" s="322"/>
      <c r="HXS190" s="322"/>
      <c r="HXT190" s="323"/>
      <c r="HXU190" s="413"/>
      <c r="HXV190" s="413"/>
      <c r="HXW190" s="413"/>
      <c r="HXX190" s="414"/>
      <c r="HXY190" s="414"/>
      <c r="HXZ190" s="414"/>
      <c r="HYA190" s="413"/>
      <c r="HYB190" s="414"/>
      <c r="HYC190" s="414"/>
      <c r="HYD190" s="414"/>
      <c r="HYE190" s="414"/>
      <c r="HYF190" s="413"/>
      <c r="HYG190" s="322"/>
      <c r="HYH190" s="322"/>
      <c r="HYI190" s="322"/>
      <c r="HYJ190" s="323"/>
      <c r="HYK190" s="413"/>
      <c r="HYL190" s="413"/>
      <c r="HYM190" s="413"/>
      <c r="HYN190" s="414"/>
      <c r="HYO190" s="414"/>
      <c r="HYP190" s="414"/>
      <c r="HYQ190" s="413"/>
      <c r="HYR190" s="414"/>
      <c r="HYS190" s="414"/>
      <c r="HYT190" s="414"/>
      <c r="HYU190" s="414"/>
      <c r="HYV190" s="413"/>
      <c r="HYW190" s="322"/>
      <c r="HYX190" s="322"/>
      <c r="HYY190" s="322"/>
      <c r="HYZ190" s="323"/>
      <c r="HZA190" s="413"/>
      <c r="HZB190" s="413"/>
      <c r="HZC190" s="413"/>
      <c r="HZD190" s="414"/>
      <c r="HZE190" s="414"/>
      <c r="HZF190" s="414"/>
      <c r="HZG190" s="413"/>
      <c r="HZH190" s="414"/>
      <c r="HZI190" s="414"/>
      <c r="HZJ190" s="414"/>
      <c r="HZK190" s="414"/>
      <c r="HZL190" s="413"/>
      <c r="HZM190" s="322"/>
      <c r="HZN190" s="322"/>
      <c r="HZO190" s="322"/>
      <c r="HZP190" s="323"/>
      <c r="HZQ190" s="413"/>
      <c r="HZR190" s="413"/>
      <c r="HZS190" s="413"/>
      <c r="HZT190" s="414"/>
      <c r="HZU190" s="414"/>
      <c r="HZV190" s="414"/>
      <c r="HZW190" s="413"/>
      <c r="HZX190" s="414"/>
      <c r="HZY190" s="414"/>
      <c r="HZZ190" s="414"/>
      <c r="IAA190" s="414"/>
      <c r="IAB190" s="413"/>
      <c r="IAC190" s="322"/>
      <c r="IAD190" s="322"/>
      <c r="IAE190" s="322"/>
      <c r="IAF190" s="323"/>
      <c r="IAG190" s="413"/>
      <c r="IAH190" s="413"/>
      <c r="IAI190" s="413"/>
      <c r="IAJ190" s="414"/>
      <c r="IAK190" s="414"/>
      <c r="IAL190" s="414"/>
      <c r="IAM190" s="413"/>
      <c r="IAN190" s="414"/>
      <c r="IAO190" s="414"/>
      <c r="IAP190" s="414"/>
      <c r="IAQ190" s="414"/>
      <c r="IAR190" s="413"/>
      <c r="IAS190" s="322"/>
      <c r="IAT190" s="322"/>
      <c r="IAU190" s="322"/>
      <c r="IAV190" s="323"/>
      <c r="IAW190" s="413"/>
      <c r="IAX190" s="413"/>
      <c r="IAY190" s="413"/>
      <c r="IAZ190" s="414"/>
      <c r="IBA190" s="414"/>
      <c r="IBB190" s="414"/>
      <c r="IBC190" s="413"/>
      <c r="IBD190" s="414"/>
      <c r="IBE190" s="414"/>
      <c r="IBF190" s="414"/>
      <c r="IBG190" s="414"/>
      <c r="IBH190" s="413"/>
      <c r="IBI190" s="322"/>
      <c r="IBJ190" s="322"/>
      <c r="IBK190" s="322"/>
      <c r="IBL190" s="323"/>
      <c r="IBM190" s="413"/>
      <c r="IBN190" s="413"/>
      <c r="IBO190" s="413"/>
      <c r="IBP190" s="414"/>
      <c r="IBQ190" s="414"/>
      <c r="IBR190" s="414"/>
      <c r="IBS190" s="413"/>
      <c r="IBT190" s="414"/>
      <c r="IBU190" s="414"/>
      <c r="IBV190" s="414"/>
      <c r="IBW190" s="414"/>
      <c r="IBX190" s="413"/>
      <c r="IBY190" s="322"/>
      <c r="IBZ190" s="322"/>
      <c r="ICA190" s="322"/>
      <c r="ICB190" s="323"/>
      <c r="ICC190" s="413"/>
      <c r="ICD190" s="413"/>
      <c r="ICE190" s="413"/>
      <c r="ICF190" s="414"/>
      <c r="ICG190" s="414"/>
      <c r="ICH190" s="414"/>
      <c r="ICI190" s="413"/>
      <c r="ICJ190" s="414"/>
      <c r="ICK190" s="414"/>
      <c r="ICL190" s="414"/>
      <c r="ICM190" s="414"/>
      <c r="ICN190" s="413"/>
      <c r="ICO190" s="322"/>
      <c r="ICP190" s="322"/>
      <c r="ICQ190" s="322"/>
      <c r="ICR190" s="323"/>
      <c r="ICS190" s="413"/>
      <c r="ICT190" s="413"/>
      <c r="ICU190" s="413"/>
      <c r="ICV190" s="414"/>
      <c r="ICW190" s="414"/>
      <c r="ICX190" s="414"/>
      <c r="ICY190" s="413"/>
      <c r="ICZ190" s="414"/>
      <c r="IDA190" s="414"/>
      <c r="IDB190" s="414"/>
      <c r="IDC190" s="414"/>
      <c r="IDD190" s="413"/>
      <c r="IDE190" s="322"/>
      <c r="IDF190" s="322"/>
      <c r="IDG190" s="322"/>
      <c r="IDH190" s="323"/>
      <c r="IDI190" s="413"/>
      <c r="IDJ190" s="413"/>
      <c r="IDK190" s="413"/>
      <c r="IDL190" s="414"/>
      <c r="IDM190" s="414"/>
      <c r="IDN190" s="414"/>
      <c r="IDO190" s="413"/>
      <c r="IDP190" s="414"/>
      <c r="IDQ190" s="414"/>
      <c r="IDR190" s="414"/>
      <c r="IDS190" s="414"/>
      <c r="IDT190" s="413"/>
      <c r="IDU190" s="322"/>
      <c r="IDV190" s="322"/>
      <c r="IDW190" s="322"/>
      <c r="IDX190" s="323"/>
      <c r="IDY190" s="413"/>
      <c r="IDZ190" s="413"/>
      <c r="IEA190" s="413"/>
      <c r="IEB190" s="414"/>
      <c r="IEC190" s="414"/>
      <c r="IED190" s="414"/>
      <c r="IEE190" s="413"/>
      <c r="IEF190" s="414"/>
      <c r="IEG190" s="414"/>
      <c r="IEH190" s="414"/>
      <c r="IEI190" s="414"/>
      <c r="IEJ190" s="413"/>
      <c r="IEK190" s="322"/>
      <c r="IEL190" s="322"/>
      <c r="IEM190" s="322"/>
      <c r="IEN190" s="323"/>
      <c r="IEO190" s="413"/>
      <c r="IEP190" s="413"/>
      <c r="IEQ190" s="413"/>
      <c r="IER190" s="414"/>
      <c r="IES190" s="414"/>
      <c r="IET190" s="414"/>
      <c r="IEU190" s="413"/>
      <c r="IEV190" s="414"/>
      <c r="IEW190" s="414"/>
      <c r="IEX190" s="414"/>
      <c r="IEY190" s="414"/>
      <c r="IEZ190" s="413"/>
      <c r="IFA190" s="322"/>
      <c r="IFB190" s="322"/>
      <c r="IFC190" s="322"/>
      <c r="IFD190" s="323"/>
      <c r="IFE190" s="413"/>
      <c r="IFF190" s="413"/>
      <c r="IFG190" s="413"/>
      <c r="IFH190" s="414"/>
      <c r="IFI190" s="414"/>
      <c r="IFJ190" s="414"/>
      <c r="IFK190" s="413"/>
      <c r="IFL190" s="414"/>
      <c r="IFM190" s="414"/>
      <c r="IFN190" s="414"/>
      <c r="IFO190" s="414"/>
      <c r="IFP190" s="413"/>
      <c r="IFQ190" s="322"/>
      <c r="IFR190" s="322"/>
      <c r="IFS190" s="322"/>
      <c r="IFT190" s="323"/>
      <c r="IFU190" s="413"/>
      <c r="IFV190" s="413"/>
      <c r="IFW190" s="413"/>
      <c r="IFX190" s="414"/>
      <c r="IFY190" s="414"/>
      <c r="IFZ190" s="414"/>
      <c r="IGA190" s="413"/>
      <c r="IGB190" s="414"/>
      <c r="IGC190" s="414"/>
      <c r="IGD190" s="414"/>
      <c r="IGE190" s="414"/>
      <c r="IGF190" s="413"/>
      <c r="IGG190" s="322"/>
      <c r="IGH190" s="322"/>
      <c r="IGI190" s="322"/>
      <c r="IGJ190" s="323"/>
      <c r="IGK190" s="413"/>
      <c r="IGL190" s="413"/>
      <c r="IGM190" s="413"/>
      <c r="IGN190" s="414"/>
      <c r="IGO190" s="414"/>
      <c r="IGP190" s="414"/>
      <c r="IGQ190" s="413"/>
      <c r="IGR190" s="414"/>
      <c r="IGS190" s="414"/>
      <c r="IGT190" s="414"/>
      <c r="IGU190" s="414"/>
      <c r="IGV190" s="413"/>
      <c r="IGW190" s="322"/>
      <c r="IGX190" s="322"/>
      <c r="IGY190" s="322"/>
      <c r="IGZ190" s="323"/>
      <c r="IHA190" s="413"/>
      <c r="IHB190" s="413"/>
      <c r="IHC190" s="413"/>
      <c r="IHD190" s="414"/>
      <c r="IHE190" s="414"/>
      <c r="IHF190" s="414"/>
      <c r="IHG190" s="413"/>
      <c r="IHH190" s="414"/>
      <c r="IHI190" s="414"/>
      <c r="IHJ190" s="414"/>
      <c r="IHK190" s="414"/>
      <c r="IHL190" s="413"/>
      <c r="IHM190" s="322"/>
      <c r="IHN190" s="322"/>
      <c r="IHO190" s="322"/>
      <c r="IHP190" s="323"/>
      <c r="IHQ190" s="413"/>
      <c r="IHR190" s="413"/>
      <c r="IHS190" s="413"/>
      <c r="IHT190" s="414"/>
      <c r="IHU190" s="414"/>
      <c r="IHV190" s="414"/>
      <c r="IHW190" s="413"/>
      <c r="IHX190" s="414"/>
      <c r="IHY190" s="414"/>
      <c r="IHZ190" s="414"/>
      <c r="IIA190" s="414"/>
      <c r="IIB190" s="413"/>
      <c r="IIC190" s="322"/>
      <c r="IID190" s="322"/>
      <c r="IIE190" s="322"/>
      <c r="IIF190" s="323"/>
      <c r="IIG190" s="413"/>
      <c r="IIH190" s="413"/>
      <c r="III190" s="413"/>
      <c r="IIJ190" s="414"/>
      <c r="IIK190" s="414"/>
      <c r="IIL190" s="414"/>
      <c r="IIM190" s="413"/>
      <c r="IIN190" s="414"/>
      <c r="IIO190" s="414"/>
      <c r="IIP190" s="414"/>
      <c r="IIQ190" s="414"/>
      <c r="IIR190" s="413"/>
      <c r="IIS190" s="322"/>
      <c r="IIT190" s="322"/>
      <c r="IIU190" s="322"/>
      <c r="IIV190" s="323"/>
      <c r="IIW190" s="413"/>
      <c r="IIX190" s="413"/>
      <c r="IIY190" s="413"/>
      <c r="IIZ190" s="414"/>
      <c r="IJA190" s="414"/>
      <c r="IJB190" s="414"/>
      <c r="IJC190" s="413"/>
      <c r="IJD190" s="414"/>
      <c r="IJE190" s="414"/>
      <c r="IJF190" s="414"/>
      <c r="IJG190" s="414"/>
      <c r="IJH190" s="413"/>
      <c r="IJI190" s="322"/>
      <c r="IJJ190" s="322"/>
      <c r="IJK190" s="322"/>
      <c r="IJL190" s="323"/>
      <c r="IJM190" s="413"/>
      <c r="IJN190" s="413"/>
      <c r="IJO190" s="413"/>
      <c r="IJP190" s="414"/>
      <c r="IJQ190" s="414"/>
      <c r="IJR190" s="414"/>
      <c r="IJS190" s="413"/>
      <c r="IJT190" s="414"/>
      <c r="IJU190" s="414"/>
      <c r="IJV190" s="414"/>
      <c r="IJW190" s="414"/>
      <c r="IJX190" s="413"/>
      <c r="IJY190" s="322"/>
      <c r="IJZ190" s="322"/>
      <c r="IKA190" s="322"/>
      <c r="IKB190" s="323"/>
      <c r="IKC190" s="413"/>
      <c r="IKD190" s="413"/>
      <c r="IKE190" s="413"/>
      <c r="IKF190" s="414"/>
      <c r="IKG190" s="414"/>
      <c r="IKH190" s="414"/>
      <c r="IKI190" s="413"/>
      <c r="IKJ190" s="414"/>
      <c r="IKK190" s="414"/>
      <c r="IKL190" s="414"/>
      <c r="IKM190" s="414"/>
      <c r="IKN190" s="413"/>
      <c r="IKO190" s="322"/>
      <c r="IKP190" s="322"/>
      <c r="IKQ190" s="322"/>
      <c r="IKR190" s="323"/>
      <c r="IKS190" s="413"/>
      <c r="IKT190" s="413"/>
      <c r="IKU190" s="413"/>
      <c r="IKV190" s="414"/>
      <c r="IKW190" s="414"/>
      <c r="IKX190" s="414"/>
      <c r="IKY190" s="413"/>
      <c r="IKZ190" s="414"/>
      <c r="ILA190" s="414"/>
      <c r="ILB190" s="414"/>
      <c r="ILC190" s="414"/>
      <c r="ILD190" s="413"/>
      <c r="ILE190" s="322"/>
      <c r="ILF190" s="322"/>
      <c r="ILG190" s="322"/>
      <c r="ILH190" s="323"/>
      <c r="ILI190" s="413"/>
      <c r="ILJ190" s="413"/>
      <c r="ILK190" s="413"/>
      <c r="ILL190" s="414"/>
      <c r="ILM190" s="414"/>
      <c r="ILN190" s="414"/>
      <c r="ILO190" s="413"/>
      <c r="ILP190" s="414"/>
      <c r="ILQ190" s="414"/>
      <c r="ILR190" s="414"/>
      <c r="ILS190" s="414"/>
      <c r="ILT190" s="413"/>
      <c r="ILU190" s="322"/>
      <c r="ILV190" s="322"/>
      <c r="ILW190" s="322"/>
      <c r="ILX190" s="323"/>
      <c r="ILY190" s="413"/>
      <c r="ILZ190" s="413"/>
      <c r="IMA190" s="413"/>
      <c r="IMB190" s="414"/>
      <c r="IMC190" s="414"/>
      <c r="IMD190" s="414"/>
      <c r="IME190" s="413"/>
      <c r="IMF190" s="414"/>
      <c r="IMG190" s="414"/>
      <c r="IMH190" s="414"/>
      <c r="IMI190" s="414"/>
      <c r="IMJ190" s="413"/>
      <c r="IMK190" s="322"/>
      <c r="IML190" s="322"/>
      <c r="IMM190" s="322"/>
      <c r="IMN190" s="323"/>
      <c r="IMO190" s="413"/>
      <c r="IMP190" s="413"/>
      <c r="IMQ190" s="413"/>
      <c r="IMR190" s="414"/>
      <c r="IMS190" s="414"/>
      <c r="IMT190" s="414"/>
      <c r="IMU190" s="413"/>
      <c r="IMV190" s="414"/>
      <c r="IMW190" s="414"/>
      <c r="IMX190" s="414"/>
      <c r="IMY190" s="414"/>
      <c r="IMZ190" s="413"/>
      <c r="INA190" s="322"/>
      <c r="INB190" s="322"/>
      <c r="INC190" s="322"/>
      <c r="IND190" s="323"/>
      <c r="INE190" s="413"/>
      <c r="INF190" s="413"/>
      <c r="ING190" s="413"/>
      <c r="INH190" s="414"/>
      <c r="INI190" s="414"/>
      <c r="INJ190" s="414"/>
      <c r="INK190" s="413"/>
      <c r="INL190" s="414"/>
      <c r="INM190" s="414"/>
      <c r="INN190" s="414"/>
      <c r="INO190" s="414"/>
      <c r="INP190" s="413"/>
      <c r="INQ190" s="322"/>
      <c r="INR190" s="322"/>
      <c r="INS190" s="322"/>
      <c r="INT190" s="323"/>
      <c r="INU190" s="413"/>
      <c r="INV190" s="413"/>
      <c r="INW190" s="413"/>
      <c r="INX190" s="414"/>
      <c r="INY190" s="414"/>
      <c r="INZ190" s="414"/>
      <c r="IOA190" s="413"/>
      <c r="IOB190" s="414"/>
      <c r="IOC190" s="414"/>
      <c r="IOD190" s="414"/>
      <c r="IOE190" s="414"/>
      <c r="IOF190" s="413"/>
      <c r="IOG190" s="322"/>
      <c r="IOH190" s="322"/>
      <c r="IOI190" s="322"/>
      <c r="IOJ190" s="323"/>
      <c r="IOK190" s="413"/>
      <c r="IOL190" s="413"/>
      <c r="IOM190" s="413"/>
      <c r="ION190" s="414"/>
      <c r="IOO190" s="414"/>
      <c r="IOP190" s="414"/>
      <c r="IOQ190" s="413"/>
      <c r="IOR190" s="414"/>
      <c r="IOS190" s="414"/>
      <c r="IOT190" s="414"/>
      <c r="IOU190" s="414"/>
      <c r="IOV190" s="413"/>
      <c r="IOW190" s="322"/>
      <c r="IOX190" s="322"/>
      <c r="IOY190" s="322"/>
      <c r="IOZ190" s="323"/>
      <c r="IPA190" s="413"/>
      <c r="IPB190" s="413"/>
      <c r="IPC190" s="413"/>
      <c r="IPD190" s="414"/>
      <c r="IPE190" s="414"/>
      <c r="IPF190" s="414"/>
      <c r="IPG190" s="413"/>
      <c r="IPH190" s="414"/>
      <c r="IPI190" s="414"/>
      <c r="IPJ190" s="414"/>
      <c r="IPK190" s="414"/>
      <c r="IPL190" s="413"/>
      <c r="IPM190" s="322"/>
      <c r="IPN190" s="322"/>
      <c r="IPO190" s="322"/>
      <c r="IPP190" s="323"/>
      <c r="IPQ190" s="413"/>
      <c r="IPR190" s="413"/>
      <c r="IPS190" s="413"/>
      <c r="IPT190" s="414"/>
      <c r="IPU190" s="414"/>
      <c r="IPV190" s="414"/>
      <c r="IPW190" s="413"/>
      <c r="IPX190" s="414"/>
      <c r="IPY190" s="414"/>
      <c r="IPZ190" s="414"/>
      <c r="IQA190" s="414"/>
      <c r="IQB190" s="413"/>
      <c r="IQC190" s="322"/>
      <c r="IQD190" s="322"/>
      <c r="IQE190" s="322"/>
      <c r="IQF190" s="323"/>
      <c r="IQG190" s="413"/>
      <c r="IQH190" s="413"/>
      <c r="IQI190" s="413"/>
      <c r="IQJ190" s="414"/>
      <c r="IQK190" s="414"/>
      <c r="IQL190" s="414"/>
      <c r="IQM190" s="413"/>
      <c r="IQN190" s="414"/>
      <c r="IQO190" s="414"/>
      <c r="IQP190" s="414"/>
      <c r="IQQ190" s="414"/>
      <c r="IQR190" s="413"/>
      <c r="IQS190" s="322"/>
      <c r="IQT190" s="322"/>
      <c r="IQU190" s="322"/>
      <c r="IQV190" s="323"/>
      <c r="IQW190" s="413"/>
      <c r="IQX190" s="413"/>
      <c r="IQY190" s="413"/>
      <c r="IQZ190" s="414"/>
      <c r="IRA190" s="414"/>
      <c r="IRB190" s="414"/>
      <c r="IRC190" s="413"/>
      <c r="IRD190" s="414"/>
      <c r="IRE190" s="414"/>
      <c r="IRF190" s="414"/>
      <c r="IRG190" s="414"/>
      <c r="IRH190" s="413"/>
      <c r="IRI190" s="322"/>
      <c r="IRJ190" s="322"/>
      <c r="IRK190" s="322"/>
      <c r="IRL190" s="323"/>
      <c r="IRM190" s="413"/>
      <c r="IRN190" s="413"/>
      <c r="IRO190" s="413"/>
      <c r="IRP190" s="414"/>
      <c r="IRQ190" s="414"/>
      <c r="IRR190" s="414"/>
      <c r="IRS190" s="413"/>
      <c r="IRT190" s="414"/>
      <c r="IRU190" s="414"/>
      <c r="IRV190" s="414"/>
      <c r="IRW190" s="414"/>
      <c r="IRX190" s="413"/>
      <c r="IRY190" s="322"/>
      <c r="IRZ190" s="322"/>
      <c r="ISA190" s="322"/>
      <c r="ISB190" s="323"/>
      <c r="ISC190" s="413"/>
      <c r="ISD190" s="413"/>
      <c r="ISE190" s="413"/>
      <c r="ISF190" s="414"/>
      <c r="ISG190" s="414"/>
      <c r="ISH190" s="414"/>
      <c r="ISI190" s="413"/>
      <c r="ISJ190" s="414"/>
      <c r="ISK190" s="414"/>
      <c r="ISL190" s="414"/>
      <c r="ISM190" s="414"/>
      <c r="ISN190" s="413"/>
      <c r="ISO190" s="322"/>
      <c r="ISP190" s="322"/>
      <c r="ISQ190" s="322"/>
      <c r="ISR190" s="323"/>
      <c r="ISS190" s="413"/>
      <c r="IST190" s="413"/>
      <c r="ISU190" s="413"/>
      <c r="ISV190" s="414"/>
      <c r="ISW190" s="414"/>
      <c r="ISX190" s="414"/>
      <c r="ISY190" s="413"/>
      <c r="ISZ190" s="414"/>
      <c r="ITA190" s="414"/>
      <c r="ITB190" s="414"/>
      <c r="ITC190" s="414"/>
      <c r="ITD190" s="413"/>
      <c r="ITE190" s="322"/>
      <c r="ITF190" s="322"/>
      <c r="ITG190" s="322"/>
      <c r="ITH190" s="323"/>
      <c r="ITI190" s="413"/>
      <c r="ITJ190" s="413"/>
      <c r="ITK190" s="413"/>
      <c r="ITL190" s="414"/>
      <c r="ITM190" s="414"/>
      <c r="ITN190" s="414"/>
      <c r="ITO190" s="413"/>
      <c r="ITP190" s="414"/>
      <c r="ITQ190" s="414"/>
      <c r="ITR190" s="414"/>
      <c r="ITS190" s="414"/>
      <c r="ITT190" s="413"/>
      <c r="ITU190" s="322"/>
      <c r="ITV190" s="322"/>
      <c r="ITW190" s="322"/>
      <c r="ITX190" s="323"/>
      <c r="ITY190" s="413"/>
      <c r="ITZ190" s="413"/>
      <c r="IUA190" s="413"/>
      <c r="IUB190" s="414"/>
      <c r="IUC190" s="414"/>
      <c r="IUD190" s="414"/>
      <c r="IUE190" s="413"/>
      <c r="IUF190" s="414"/>
      <c r="IUG190" s="414"/>
      <c r="IUH190" s="414"/>
      <c r="IUI190" s="414"/>
      <c r="IUJ190" s="413"/>
      <c r="IUK190" s="322"/>
      <c r="IUL190" s="322"/>
      <c r="IUM190" s="322"/>
      <c r="IUN190" s="323"/>
      <c r="IUO190" s="413"/>
      <c r="IUP190" s="413"/>
      <c r="IUQ190" s="413"/>
      <c r="IUR190" s="414"/>
      <c r="IUS190" s="414"/>
      <c r="IUT190" s="414"/>
      <c r="IUU190" s="413"/>
      <c r="IUV190" s="414"/>
      <c r="IUW190" s="414"/>
      <c r="IUX190" s="414"/>
      <c r="IUY190" s="414"/>
      <c r="IUZ190" s="413"/>
      <c r="IVA190" s="322"/>
      <c r="IVB190" s="322"/>
      <c r="IVC190" s="322"/>
      <c r="IVD190" s="323"/>
      <c r="IVE190" s="413"/>
      <c r="IVF190" s="413"/>
      <c r="IVG190" s="413"/>
      <c r="IVH190" s="414"/>
      <c r="IVI190" s="414"/>
      <c r="IVJ190" s="414"/>
      <c r="IVK190" s="413"/>
      <c r="IVL190" s="414"/>
      <c r="IVM190" s="414"/>
      <c r="IVN190" s="414"/>
      <c r="IVO190" s="414"/>
      <c r="IVP190" s="413"/>
      <c r="IVQ190" s="322"/>
      <c r="IVR190" s="322"/>
      <c r="IVS190" s="322"/>
      <c r="IVT190" s="323"/>
      <c r="IVU190" s="413"/>
      <c r="IVV190" s="413"/>
      <c r="IVW190" s="413"/>
      <c r="IVX190" s="414"/>
      <c r="IVY190" s="414"/>
      <c r="IVZ190" s="414"/>
      <c r="IWA190" s="413"/>
      <c r="IWB190" s="414"/>
      <c r="IWC190" s="414"/>
      <c r="IWD190" s="414"/>
      <c r="IWE190" s="414"/>
      <c r="IWF190" s="413"/>
      <c r="IWG190" s="322"/>
      <c r="IWH190" s="322"/>
      <c r="IWI190" s="322"/>
      <c r="IWJ190" s="323"/>
      <c r="IWK190" s="413"/>
      <c r="IWL190" s="413"/>
      <c r="IWM190" s="413"/>
      <c r="IWN190" s="414"/>
      <c r="IWO190" s="414"/>
      <c r="IWP190" s="414"/>
      <c r="IWQ190" s="413"/>
      <c r="IWR190" s="414"/>
      <c r="IWS190" s="414"/>
      <c r="IWT190" s="414"/>
      <c r="IWU190" s="414"/>
      <c r="IWV190" s="413"/>
      <c r="IWW190" s="322"/>
      <c r="IWX190" s="322"/>
      <c r="IWY190" s="322"/>
      <c r="IWZ190" s="323"/>
      <c r="IXA190" s="413"/>
      <c r="IXB190" s="413"/>
      <c r="IXC190" s="413"/>
      <c r="IXD190" s="414"/>
      <c r="IXE190" s="414"/>
      <c r="IXF190" s="414"/>
      <c r="IXG190" s="413"/>
      <c r="IXH190" s="414"/>
      <c r="IXI190" s="414"/>
      <c r="IXJ190" s="414"/>
      <c r="IXK190" s="414"/>
      <c r="IXL190" s="413"/>
      <c r="IXM190" s="322"/>
      <c r="IXN190" s="322"/>
      <c r="IXO190" s="322"/>
      <c r="IXP190" s="323"/>
      <c r="IXQ190" s="413"/>
      <c r="IXR190" s="413"/>
      <c r="IXS190" s="413"/>
      <c r="IXT190" s="414"/>
      <c r="IXU190" s="414"/>
      <c r="IXV190" s="414"/>
      <c r="IXW190" s="413"/>
      <c r="IXX190" s="414"/>
      <c r="IXY190" s="414"/>
      <c r="IXZ190" s="414"/>
      <c r="IYA190" s="414"/>
      <c r="IYB190" s="413"/>
      <c r="IYC190" s="322"/>
      <c r="IYD190" s="322"/>
      <c r="IYE190" s="322"/>
      <c r="IYF190" s="323"/>
      <c r="IYG190" s="413"/>
      <c r="IYH190" s="413"/>
      <c r="IYI190" s="413"/>
      <c r="IYJ190" s="414"/>
      <c r="IYK190" s="414"/>
      <c r="IYL190" s="414"/>
      <c r="IYM190" s="413"/>
      <c r="IYN190" s="414"/>
      <c r="IYO190" s="414"/>
      <c r="IYP190" s="414"/>
      <c r="IYQ190" s="414"/>
      <c r="IYR190" s="413"/>
      <c r="IYS190" s="322"/>
      <c r="IYT190" s="322"/>
      <c r="IYU190" s="322"/>
      <c r="IYV190" s="323"/>
      <c r="IYW190" s="413"/>
      <c r="IYX190" s="413"/>
      <c r="IYY190" s="413"/>
      <c r="IYZ190" s="414"/>
      <c r="IZA190" s="414"/>
      <c r="IZB190" s="414"/>
      <c r="IZC190" s="413"/>
      <c r="IZD190" s="414"/>
      <c r="IZE190" s="414"/>
      <c r="IZF190" s="414"/>
      <c r="IZG190" s="414"/>
      <c r="IZH190" s="413"/>
      <c r="IZI190" s="322"/>
      <c r="IZJ190" s="322"/>
      <c r="IZK190" s="322"/>
      <c r="IZL190" s="323"/>
      <c r="IZM190" s="413"/>
      <c r="IZN190" s="413"/>
      <c r="IZO190" s="413"/>
      <c r="IZP190" s="414"/>
      <c r="IZQ190" s="414"/>
      <c r="IZR190" s="414"/>
      <c r="IZS190" s="413"/>
      <c r="IZT190" s="414"/>
      <c r="IZU190" s="414"/>
      <c r="IZV190" s="414"/>
      <c r="IZW190" s="414"/>
      <c r="IZX190" s="413"/>
      <c r="IZY190" s="322"/>
      <c r="IZZ190" s="322"/>
      <c r="JAA190" s="322"/>
      <c r="JAB190" s="323"/>
      <c r="JAC190" s="413"/>
      <c r="JAD190" s="413"/>
      <c r="JAE190" s="413"/>
      <c r="JAF190" s="414"/>
      <c r="JAG190" s="414"/>
      <c r="JAH190" s="414"/>
      <c r="JAI190" s="413"/>
      <c r="JAJ190" s="414"/>
      <c r="JAK190" s="414"/>
      <c r="JAL190" s="414"/>
      <c r="JAM190" s="414"/>
      <c r="JAN190" s="413"/>
      <c r="JAO190" s="322"/>
      <c r="JAP190" s="322"/>
      <c r="JAQ190" s="322"/>
      <c r="JAR190" s="323"/>
      <c r="JAS190" s="413"/>
      <c r="JAT190" s="413"/>
      <c r="JAU190" s="413"/>
      <c r="JAV190" s="414"/>
      <c r="JAW190" s="414"/>
      <c r="JAX190" s="414"/>
      <c r="JAY190" s="413"/>
      <c r="JAZ190" s="414"/>
      <c r="JBA190" s="414"/>
      <c r="JBB190" s="414"/>
      <c r="JBC190" s="414"/>
      <c r="JBD190" s="413"/>
      <c r="JBE190" s="322"/>
      <c r="JBF190" s="322"/>
      <c r="JBG190" s="322"/>
      <c r="JBH190" s="323"/>
      <c r="JBI190" s="413"/>
      <c r="JBJ190" s="413"/>
      <c r="JBK190" s="413"/>
      <c r="JBL190" s="414"/>
      <c r="JBM190" s="414"/>
      <c r="JBN190" s="414"/>
      <c r="JBO190" s="413"/>
      <c r="JBP190" s="414"/>
      <c r="JBQ190" s="414"/>
      <c r="JBR190" s="414"/>
      <c r="JBS190" s="414"/>
      <c r="JBT190" s="413"/>
      <c r="JBU190" s="322"/>
      <c r="JBV190" s="322"/>
      <c r="JBW190" s="322"/>
      <c r="JBX190" s="323"/>
      <c r="JBY190" s="413"/>
      <c r="JBZ190" s="413"/>
      <c r="JCA190" s="413"/>
      <c r="JCB190" s="414"/>
      <c r="JCC190" s="414"/>
      <c r="JCD190" s="414"/>
      <c r="JCE190" s="413"/>
      <c r="JCF190" s="414"/>
      <c r="JCG190" s="414"/>
      <c r="JCH190" s="414"/>
      <c r="JCI190" s="414"/>
      <c r="JCJ190" s="413"/>
      <c r="JCK190" s="322"/>
      <c r="JCL190" s="322"/>
      <c r="JCM190" s="322"/>
      <c r="JCN190" s="323"/>
      <c r="JCO190" s="413"/>
      <c r="JCP190" s="413"/>
      <c r="JCQ190" s="413"/>
      <c r="JCR190" s="414"/>
      <c r="JCS190" s="414"/>
      <c r="JCT190" s="414"/>
      <c r="JCU190" s="413"/>
      <c r="JCV190" s="414"/>
      <c r="JCW190" s="414"/>
      <c r="JCX190" s="414"/>
      <c r="JCY190" s="414"/>
      <c r="JCZ190" s="413"/>
      <c r="JDA190" s="322"/>
      <c r="JDB190" s="322"/>
      <c r="JDC190" s="322"/>
      <c r="JDD190" s="323"/>
      <c r="JDE190" s="413"/>
      <c r="JDF190" s="413"/>
      <c r="JDG190" s="413"/>
      <c r="JDH190" s="414"/>
      <c r="JDI190" s="414"/>
      <c r="JDJ190" s="414"/>
      <c r="JDK190" s="413"/>
      <c r="JDL190" s="414"/>
      <c r="JDM190" s="414"/>
      <c r="JDN190" s="414"/>
      <c r="JDO190" s="414"/>
      <c r="JDP190" s="413"/>
      <c r="JDQ190" s="322"/>
      <c r="JDR190" s="322"/>
      <c r="JDS190" s="322"/>
      <c r="JDT190" s="323"/>
      <c r="JDU190" s="413"/>
      <c r="JDV190" s="413"/>
      <c r="JDW190" s="413"/>
      <c r="JDX190" s="414"/>
      <c r="JDY190" s="414"/>
      <c r="JDZ190" s="414"/>
      <c r="JEA190" s="413"/>
      <c r="JEB190" s="414"/>
      <c r="JEC190" s="414"/>
      <c r="JED190" s="414"/>
      <c r="JEE190" s="414"/>
      <c r="JEF190" s="413"/>
      <c r="JEG190" s="322"/>
      <c r="JEH190" s="322"/>
      <c r="JEI190" s="322"/>
      <c r="JEJ190" s="323"/>
      <c r="JEK190" s="413"/>
      <c r="JEL190" s="413"/>
      <c r="JEM190" s="413"/>
      <c r="JEN190" s="414"/>
      <c r="JEO190" s="414"/>
      <c r="JEP190" s="414"/>
      <c r="JEQ190" s="413"/>
      <c r="JER190" s="414"/>
      <c r="JES190" s="414"/>
      <c r="JET190" s="414"/>
      <c r="JEU190" s="414"/>
      <c r="JEV190" s="413"/>
      <c r="JEW190" s="322"/>
      <c r="JEX190" s="322"/>
      <c r="JEY190" s="322"/>
      <c r="JEZ190" s="323"/>
      <c r="JFA190" s="413"/>
      <c r="JFB190" s="413"/>
      <c r="JFC190" s="413"/>
      <c r="JFD190" s="414"/>
      <c r="JFE190" s="414"/>
      <c r="JFF190" s="414"/>
      <c r="JFG190" s="413"/>
      <c r="JFH190" s="414"/>
      <c r="JFI190" s="414"/>
      <c r="JFJ190" s="414"/>
      <c r="JFK190" s="414"/>
      <c r="JFL190" s="413"/>
      <c r="JFM190" s="322"/>
      <c r="JFN190" s="322"/>
      <c r="JFO190" s="322"/>
      <c r="JFP190" s="323"/>
      <c r="JFQ190" s="413"/>
      <c r="JFR190" s="413"/>
      <c r="JFS190" s="413"/>
      <c r="JFT190" s="414"/>
      <c r="JFU190" s="414"/>
      <c r="JFV190" s="414"/>
      <c r="JFW190" s="413"/>
      <c r="JFX190" s="414"/>
      <c r="JFY190" s="414"/>
      <c r="JFZ190" s="414"/>
      <c r="JGA190" s="414"/>
      <c r="JGB190" s="413"/>
      <c r="JGC190" s="322"/>
      <c r="JGD190" s="322"/>
      <c r="JGE190" s="322"/>
      <c r="JGF190" s="323"/>
      <c r="JGG190" s="413"/>
      <c r="JGH190" s="413"/>
      <c r="JGI190" s="413"/>
      <c r="JGJ190" s="414"/>
      <c r="JGK190" s="414"/>
      <c r="JGL190" s="414"/>
      <c r="JGM190" s="413"/>
      <c r="JGN190" s="414"/>
      <c r="JGO190" s="414"/>
      <c r="JGP190" s="414"/>
      <c r="JGQ190" s="414"/>
      <c r="JGR190" s="413"/>
      <c r="JGS190" s="322"/>
      <c r="JGT190" s="322"/>
      <c r="JGU190" s="322"/>
      <c r="JGV190" s="323"/>
      <c r="JGW190" s="413"/>
      <c r="JGX190" s="413"/>
      <c r="JGY190" s="413"/>
      <c r="JGZ190" s="414"/>
      <c r="JHA190" s="414"/>
      <c r="JHB190" s="414"/>
      <c r="JHC190" s="413"/>
      <c r="JHD190" s="414"/>
      <c r="JHE190" s="414"/>
      <c r="JHF190" s="414"/>
      <c r="JHG190" s="414"/>
      <c r="JHH190" s="413"/>
      <c r="JHI190" s="322"/>
      <c r="JHJ190" s="322"/>
      <c r="JHK190" s="322"/>
      <c r="JHL190" s="323"/>
      <c r="JHM190" s="413"/>
      <c r="JHN190" s="413"/>
      <c r="JHO190" s="413"/>
      <c r="JHP190" s="414"/>
      <c r="JHQ190" s="414"/>
      <c r="JHR190" s="414"/>
      <c r="JHS190" s="413"/>
      <c r="JHT190" s="414"/>
      <c r="JHU190" s="414"/>
      <c r="JHV190" s="414"/>
      <c r="JHW190" s="414"/>
      <c r="JHX190" s="413"/>
      <c r="JHY190" s="322"/>
      <c r="JHZ190" s="322"/>
      <c r="JIA190" s="322"/>
      <c r="JIB190" s="323"/>
      <c r="JIC190" s="413"/>
      <c r="JID190" s="413"/>
      <c r="JIE190" s="413"/>
      <c r="JIF190" s="414"/>
      <c r="JIG190" s="414"/>
      <c r="JIH190" s="414"/>
      <c r="JII190" s="413"/>
      <c r="JIJ190" s="414"/>
      <c r="JIK190" s="414"/>
      <c r="JIL190" s="414"/>
      <c r="JIM190" s="414"/>
      <c r="JIN190" s="413"/>
      <c r="JIO190" s="322"/>
      <c r="JIP190" s="322"/>
      <c r="JIQ190" s="322"/>
      <c r="JIR190" s="323"/>
      <c r="JIS190" s="413"/>
      <c r="JIT190" s="413"/>
      <c r="JIU190" s="413"/>
      <c r="JIV190" s="414"/>
      <c r="JIW190" s="414"/>
      <c r="JIX190" s="414"/>
      <c r="JIY190" s="413"/>
      <c r="JIZ190" s="414"/>
      <c r="JJA190" s="414"/>
      <c r="JJB190" s="414"/>
      <c r="JJC190" s="414"/>
      <c r="JJD190" s="413"/>
      <c r="JJE190" s="322"/>
      <c r="JJF190" s="322"/>
      <c r="JJG190" s="322"/>
      <c r="JJH190" s="323"/>
      <c r="JJI190" s="413"/>
      <c r="JJJ190" s="413"/>
      <c r="JJK190" s="413"/>
      <c r="JJL190" s="414"/>
      <c r="JJM190" s="414"/>
      <c r="JJN190" s="414"/>
      <c r="JJO190" s="413"/>
      <c r="JJP190" s="414"/>
      <c r="JJQ190" s="414"/>
      <c r="JJR190" s="414"/>
      <c r="JJS190" s="414"/>
      <c r="JJT190" s="413"/>
      <c r="JJU190" s="322"/>
      <c r="JJV190" s="322"/>
      <c r="JJW190" s="322"/>
      <c r="JJX190" s="323"/>
      <c r="JJY190" s="413"/>
      <c r="JJZ190" s="413"/>
      <c r="JKA190" s="413"/>
      <c r="JKB190" s="414"/>
      <c r="JKC190" s="414"/>
      <c r="JKD190" s="414"/>
      <c r="JKE190" s="413"/>
      <c r="JKF190" s="414"/>
      <c r="JKG190" s="414"/>
      <c r="JKH190" s="414"/>
      <c r="JKI190" s="414"/>
      <c r="JKJ190" s="413"/>
      <c r="JKK190" s="322"/>
      <c r="JKL190" s="322"/>
      <c r="JKM190" s="322"/>
      <c r="JKN190" s="323"/>
      <c r="JKO190" s="413"/>
      <c r="JKP190" s="413"/>
      <c r="JKQ190" s="413"/>
      <c r="JKR190" s="414"/>
      <c r="JKS190" s="414"/>
      <c r="JKT190" s="414"/>
      <c r="JKU190" s="413"/>
      <c r="JKV190" s="414"/>
      <c r="JKW190" s="414"/>
      <c r="JKX190" s="414"/>
      <c r="JKY190" s="414"/>
      <c r="JKZ190" s="413"/>
      <c r="JLA190" s="322"/>
      <c r="JLB190" s="322"/>
      <c r="JLC190" s="322"/>
      <c r="JLD190" s="323"/>
      <c r="JLE190" s="413"/>
      <c r="JLF190" s="413"/>
      <c r="JLG190" s="413"/>
      <c r="JLH190" s="414"/>
      <c r="JLI190" s="414"/>
      <c r="JLJ190" s="414"/>
      <c r="JLK190" s="413"/>
      <c r="JLL190" s="414"/>
      <c r="JLM190" s="414"/>
      <c r="JLN190" s="414"/>
      <c r="JLO190" s="414"/>
      <c r="JLP190" s="413"/>
      <c r="JLQ190" s="322"/>
      <c r="JLR190" s="322"/>
      <c r="JLS190" s="322"/>
      <c r="JLT190" s="323"/>
      <c r="JLU190" s="413"/>
      <c r="JLV190" s="413"/>
      <c r="JLW190" s="413"/>
      <c r="JLX190" s="414"/>
      <c r="JLY190" s="414"/>
      <c r="JLZ190" s="414"/>
      <c r="JMA190" s="413"/>
      <c r="JMB190" s="414"/>
      <c r="JMC190" s="414"/>
      <c r="JMD190" s="414"/>
      <c r="JME190" s="414"/>
      <c r="JMF190" s="413"/>
      <c r="JMG190" s="322"/>
      <c r="JMH190" s="322"/>
      <c r="JMI190" s="322"/>
      <c r="JMJ190" s="323"/>
      <c r="JMK190" s="413"/>
      <c r="JML190" s="413"/>
      <c r="JMM190" s="413"/>
      <c r="JMN190" s="414"/>
      <c r="JMO190" s="414"/>
      <c r="JMP190" s="414"/>
      <c r="JMQ190" s="413"/>
      <c r="JMR190" s="414"/>
      <c r="JMS190" s="414"/>
      <c r="JMT190" s="414"/>
      <c r="JMU190" s="414"/>
      <c r="JMV190" s="413"/>
      <c r="JMW190" s="322"/>
      <c r="JMX190" s="322"/>
      <c r="JMY190" s="322"/>
      <c r="JMZ190" s="323"/>
      <c r="JNA190" s="413"/>
      <c r="JNB190" s="413"/>
      <c r="JNC190" s="413"/>
      <c r="JND190" s="414"/>
      <c r="JNE190" s="414"/>
      <c r="JNF190" s="414"/>
      <c r="JNG190" s="413"/>
      <c r="JNH190" s="414"/>
      <c r="JNI190" s="414"/>
      <c r="JNJ190" s="414"/>
      <c r="JNK190" s="414"/>
      <c r="JNL190" s="413"/>
      <c r="JNM190" s="322"/>
      <c r="JNN190" s="322"/>
      <c r="JNO190" s="322"/>
      <c r="JNP190" s="323"/>
      <c r="JNQ190" s="413"/>
      <c r="JNR190" s="413"/>
      <c r="JNS190" s="413"/>
      <c r="JNT190" s="414"/>
      <c r="JNU190" s="414"/>
      <c r="JNV190" s="414"/>
      <c r="JNW190" s="413"/>
      <c r="JNX190" s="414"/>
      <c r="JNY190" s="414"/>
      <c r="JNZ190" s="414"/>
      <c r="JOA190" s="414"/>
      <c r="JOB190" s="413"/>
      <c r="JOC190" s="322"/>
      <c r="JOD190" s="322"/>
      <c r="JOE190" s="322"/>
      <c r="JOF190" s="323"/>
      <c r="JOG190" s="413"/>
      <c r="JOH190" s="413"/>
      <c r="JOI190" s="413"/>
      <c r="JOJ190" s="414"/>
      <c r="JOK190" s="414"/>
      <c r="JOL190" s="414"/>
      <c r="JOM190" s="413"/>
      <c r="JON190" s="414"/>
      <c r="JOO190" s="414"/>
      <c r="JOP190" s="414"/>
      <c r="JOQ190" s="414"/>
      <c r="JOR190" s="413"/>
      <c r="JOS190" s="322"/>
      <c r="JOT190" s="322"/>
      <c r="JOU190" s="322"/>
      <c r="JOV190" s="323"/>
      <c r="JOW190" s="413"/>
      <c r="JOX190" s="413"/>
      <c r="JOY190" s="413"/>
      <c r="JOZ190" s="414"/>
      <c r="JPA190" s="414"/>
      <c r="JPB190" s="414"/>
      <c r="JPC190" s="413"/>
      <c r="JPD190" s="414"/>
      <c r="JPE190" s="414"/>
      <c r="JPF190" s="414"/>
      <c r="JPG190" s="414"/>
      <c r="JPH190" s="413"/>
      <c r="JPI190" s="322"/>
      <c r="JPJ190" s="322"/>
      <c r="JPK190" s="322"/>
      <c r="JPL190" s="323"/>
      <c r="JPM190" s="413"/>
      <c r="JPN190" s="413"/>
      <c r="JPO190" s="413"/>
      <c r="JPP190" s="414"/>
      <c r="JPQ190" s="414"/>
      <c r="JPR190" s="414"/>
      <c r="JPS190" s="413"/>
      <c r="JPT190" s="414"/>
      <c r="JPU190" s="414"/>
      <c r="JPV190" s="414"/>
      <c r="JPW190" s="414"/>
      <c r="JPX190" s="413"/>
      <c r="JPY190" s="322"/>
      <c r="JPZ190" s="322"/>
      <c r="JQA190" s="322"/>
      <c r="JQB190" s="323"/>
      <c r="JQC190" s="413"/>
      <c r="JQD190" s="413"/>
      <c r="JQE190" s="413"/>
      <c r="JQF190" s="414"/>
      <c r="JQG190" s="414"/>
      <c r="JQH190" s="414"/>
      <c r="JQI190" s="413"/>
      <c r="JQJ190" s="414"/>
      <c r="JQK190" s="414"/>
      <c r="JQL190" s="414"/>
      <c r="JQM190" s="414"/>
      <c r="JQN190" s="413"/>
      <c r="JQO190" s="322"/>
      <c r="JQP190" s="322"/>
      <c r="JQQ190" s="322"/>
      <c r="JQR190" s="323"/>
      <c r="JQS190" s="413"/>
      <c r="JQT190" s="413"/>
      <c r="JQU190" s="413"/>
      <c r="JQV190" s="414"/>
      <c r="JQW190" s="414"/>
      <c r="JQX190" s="414"/>
      <c r="JQY190" s="413"/>
      <c r="JQZ190" s="414"/>
      <c r="JRA190" s="414"/>
      <c r="JRB190" s="414"/>
      <c r="JRC190" s="414"/>
      <c r="JRD190" s="413"/>
      <c r="JRE190" s="322"/>
      <c r="JRF190" s="322"/>
      <c r="JRG190" s="322"/>
      <c r="JRH190" s="323"/>
      <c r="JRI190" s="413"/>
      <c r="JRJ190" s="413"/>
      <c r="JRK190" s="413"/>
      <c r="JRL190" s="414"/>
      <c r="JRM190" s="414"/>
      <c r="JRN190" s="414"/>
      <c r="JRO190" s="413"/>
      <c r="JRP190" s="414"/>
      <c r="JRQ190" s="414"/>
      <c r="JRR190" s="414"/>
      <c r="JRS190" s="414"/>
      <c r="JRT190" s="413"/>
      <c r="JRU190" s="322"/>
      <c r="JRV190" s="322"/>
      <c r="JRW190" s="322"/>
      <c r="JRX190" s="323"/>
      <c r="JRY190" s="413"/>
      <c r="JRZ190" s="413"/>
      <c r="JSA190" s="413"/>
      <c r="JSB190" s="414"/>
      <c r="JSC190" s="414"/>
      <c r="JSD190" s="414"/>
      <c r="JSE190" s="413"/>
      <c r="JSF190" s="414"/>
      <c r="JSG190" s="414"/>
      <c r="JSH190" s="414"/>
      <c r="JSI190" s="414"/>
      <c r="JSJ190" s="413"/>
      <c r="JSK190" s="322"/>
      <c r="JSL190" s="322"/>
      <c r="JSM190" s="322"/>
      <c r="JSN190" s="323"/>
      <c r="JSO190" s="413"/>
      <c r="JSP190" s="413"/>
      <c r="JSQ190" s="413"/>
      <c r="JSR190" s="414"/>
      <c r="JSS190" s="414"/>
      <c r="JST190" s="414"/>
      <c r="JSU190" s="413"/>
      <c r="JSV190" s="414"/>
      <c r="JSW190" s="414"/>
      <c r="JSX190" s="414"/>
      <c r="JSY190" s="414"/>
      <c r="JSZ190" s="413"/>
      <c r="JTA190" s="322"/>
      <c r="JTB190" s="322"/>
      <c r="JTC190" s="322"/>
      <c r="JTD190" s="323"/>
      <c r="JTE190" s="413"/>
      <c r="JTF190" s="413"/>
      <c r="JTG190" s="413"/>
      <c r="JTH190" s="414"/>
      <c r="JTI190" s="414"/>
      <c r="JTJ190" s="414"/>
      <c r="JTK190" s="413"/>
      <c r="JTL190" s="414"/>
      <c r="JTM190" s="414"/>
      <c r="JTN190" s="414"/>
      <c r="JTO190" s="414"/>
      <c r="JTP190" s="413"/>
      <c r="JTQ190" s="322"/>
      <c r="JTR190" s="322"/>
      <c r="JTS190" s="322"/>
      <c r="JTT190" s="323"/>
      <c r="JTU190" s="413"/>
      <c r="JTV190" s="413"/>
      <c r="JTW190" s="413"/>
      <c r="JTX190" s="414"/>
      <c r="JTY190" s="414"/>
      <c r="JTZ190" s="414"/>
      <c r="JUA190" s="413"/>
      <c r="JUB190" s="414"/>
      <c r="JUC190" s="414"/>
      <c r="JUD190" s="414"/>
      <c r="JUE190" s="414"/>
      <c r="JUF190" s="413"/>
      <c r="JUG190" s="322"/>
      <c r="JUH190" s="322"/>
      <c r="JUI190" s="322"/>
      <c r="JUJ190" s="323"/>
      <c r="JUK190" s="413"/>
      <c r="JUL190" s="413"/>
      <c r="JUM190" s="413"/>
      <c r="JUN190" s="414"/>
      <c r="JUO190" s="414"/>
      <c r="JUP190" s="414"/>
      <c r="JUQ190" s="413"/>
      <c r="JUR190" s="414"/>
      <c r="JUS190" s="414"/>
      <c r="JUT190" s="414"/>
      <c r="JUU190" s="414"/>
      <c r="JUV190" s="413"/>
      <c r="JUW190" s="322"/>
      <c r="JUX190" s="322"/>
      <c r="JUY190" s="322"/>
      <c r="JUZ190" s="323"/>
      <c r="JVA190" s="413"/>
      <c r="JVB190" s="413"/>
      <c r="JVC190" s="413"/>
      <c r="JVD190" s="414"/>
      <c r="JVE190" s="414"/>
      <c r="JVF190" s="414"/>
      <c r="JVG190" s="413"/>
      <c r="JVH190" s="414"/>
      <c r="JVI190" s="414"/>
      <c r="JVJ190" s="414"/>
      <c r="JVK190" s="414"/>
      <c r="JVL190" s="413"/>
      <c r="JVM190" s="322"/>
      <c r="JVN190" s="322"/>
      <c r="JVO190" s="322"/>
      <c r="JVP190" s="323"/>
      <c r="JVQ190" s="413"/>
      <c r="JVR190" s="413"/>
      <c r="JVS190" s="413"/>
      <c r="JVT190" s="414"/>
      <c r="JVU190" s="414"/>
      <c r="JVV190" s="414"/>
      <c r="JVW190" s="413"/>
      <c r="JVX190" s="414"/>
      <c r="JVY190" s="414"/>
      <c r="JVZ190" s="414"/>
      <c r="JWA190" s="414"/>
      <c r="JWB190" s="413"/>
      <c r="JWC190" s="322"/>
      <c r="JWD190" s="322"/>
      <c r="JWE190" s="322"/>
      <c r="JWF190" s="323"/>
      <c r="JWG190" s="413"/>
      <c r="JWH190" s="413"/>
      <c r="JWI190" s="413"/>
      <c r="JWJ190" s="414"/>
      <c r="JWK190" s="414"/>
      <c r="JWL190" s="414"/>
      <c r="JWM190" s="413"/>
      <c r="JWN190" s="414"/>
      <c r="JWO190" s="414"/>
      <c r="JWP190" s="414"/>
      <c r="JWQ190" s="414"/>
      <c r="JWR190" s="413"/>
      <c r="JWS190" s="322"/>
      <c r="JWT190" s="322"/>
      <c r="JWU190" s="322"/>
      <c r="JWV190" s="323"/>
      <c r="JWW190" s="413"/>
      <c r="JWX190" s="413"/>
      <c r="JWY190" s="413"/>
      <c r="JWZ190" s="414"/>
      <c r="JXA190" s="414"/>
      <c r="JXB190" s="414"/>
      <c r="JXC190" s="413"/>
      <c r="JXD190" s="414"/>
      <c r="JXE190" s="414"/>
      <c r="JXF190" s="414"/>
      <c r="JXG190" s="414"/>
      <c r="JXH190" s="413"/>
      <c r="JXI190" s="322"/>
      <c r="JXJ190" s="322"/>
      <c r="JXK190" s="322"/>
      <c r="JXL190" s="323"/>
      <c r="JXM190" s="413"/>
      <c r="JXN190" s="413"/>
      <c r="JXO190" s="413"/>
      <c r="JXP190" s="414"/>
      <c r="JXQ190" s="414"/>
      <c r="JXR190" s="414"/>
      <c r="JXS190" s="413"/>
      <c r="JXT190" s="414"/>
      <c r="JXU190" s="414"/>
      <c r="JXV190" s="414"/>
      <c r="JXW190" s="414"/>
      <c r="JXX190" s="413"/>
      <c r="JXY190" s="322"/>
      <c r="JXZ190" s="322"/>
      <c r="JYA190" s="322"/>
      <c r="JYB190" s="323"/>
      <c r="JYC190" s="413"/>
      <c r="JYD190" s="413"/>
      <c r="JYE190" s="413"/>
      <c r="JYF190" s="414"/>
      <c r="JYG190" s="414"/>
      <c r="JYH190" s="414"/>
      <c r="JYI190" s="413"/>
      <c r="JYJ190" s="414"/>
      <c r="JYK190" s="414"/>
      <c r="JYL190" s="414"/>
      <c r="JYM190" s="414"/>
      <c r="JYN190" s="413"/>
      <c r="JYO190" s="322"/>
      <c r="JYP190" s="322"/>
      <c r="JYQ190" s="322"/>
      <c r="JYR190" s="323"/>
      <c r="JYS190" s="413"/>
      <c r="JYT190" s="413"/>
      <c r="JYU190" s="413"/>
      <c r="JYV190" s="414"/>
      <c r="JYW190" s="414"/>
      <c r="JYX190" s="414"/>
      <c r="JYY190" s="413"/>
      <c r="JYZ190" s="414"/>
      <c r="JZA190" s="414"/>
      <c r="JZB190" s="414"/>
      <c r="JZC190" s="414"/>
      <c r="JZD190" s="413"/>
      <c r="JZE190" s="322"/>
      <c r="JZF190" s="322"/>
      <c r="JZG190" s="322"/>
      <c r="JZH190" s="323"/>
      <c r="JZI190" s="413"/>
      <c r="JZJ190" s="413"/>
      <c r="JZK190" s="413"/>
      <c r="JZL190" s="414"/>
      <c r="JZM190" s="414"/>
      <c r="JZN190" s="414"/>
      <c r="JZO190" s="413"/>
      <c r="JZP190" s="414"/>
      <c r="JZQ190" s="414"/>
      <c r="JZR190" s="414"/>
      <c r="JZS190" s="414"/>
      <c r="JZT190" s="413"/>
      <c r="JZU190" s="322"/>
      <c r="JZV190" s="322"/>
      <c r="JZW190" s="322"/>
      <c r="JZX190" s="323"/>
      <c r="JZY190" s="413"/>
      <c r="JZZ190" s="413"/>
      <c r="KAA190" s="413"/>
      <c r="KAB190" s="414"/>
      <c r="KAC190" s="414"/>
      <c r="KAD190" s="414"/>
      <c r="KAE190" s="413"/>
      <c r="KAF190" s="414"/>
      <c r="KAG190" s="414"/>
      <c r="KAH190" s="414"/>
      <c r="KAI190" s="414"/>
      <c r="KAJ190" s="413"/>
      <c r="KAK190" s="322"/>
      <c r="KAL190" s="322"/>
      <c r="KAM190" s="322"/>
      <c r="KAN190" s="323"/>
      <c r="KAO190" s="413"/>
      <c r="KAP190" s="413"/>
      <c r="KAQ190" s="413"/>
      <c r="KAR190" s="414"/>
      <c r="KAS190" s="414"/>
      <c r="KAT190" s="414"/>
      <c r="KAU190" s="413"/>
      <c r="KAV190" s="414"/>
      <c r="KAW190" s="414"/>
      <c r="KAX190" s="414"/>
      <c r="KAY190" s="414"/>
      <c r="KAZ190" s="413"/>
      <c r="KBA190" s="322"/>
      <c r="KBB190" s="322"/>
      <c r="KBC190" s="322"/>
      <c r="KBD190" s="323"/>
      <c r="KBE190" s="413"/>
      <c r="KBF190" s="413"/>
      <c r="KBG190" s="413"/>
      <c r="KBH190" s="414"/>
      <c r="KBI190" s="414"/>
      <c r="KBJ190" s="414"/>
      <c r="KBK190" s="413"/>
      <c r="KBL190" s="414"/>
      <c r="KBM190" s="414"/>
      <c r="KBN190" s="414"/>
      <c r="KBO190" s="414"/>
      <c r="KBP190" s="413"/>
      <c r="KBQ190" s="322"/>
      <c r="KBR190" s="322"/>
      <c r="KBS190" s="322"/>
      <c r="KBT190" s="323"/>
      <c r="KBU190" s="413"/>
      <c r="KBV190" s="413"/>
      <c r="KBW190" s="413"/>
      <c r="KBX190" s="414"/>
      <c r="KBY190" s="414"/>
      <c r="KBZ190" s="414"/>
      <c r="KCA190" s="413"/>
      <c r="KCB190" s="414"/>
      <c r="KCC190" s="414"/>
      <c r="KCD190" s="414"/>
      <c r="KCE190" s="414"/>
      <c r="KCF190" s="413"/>
      <c r="KCG190" s="322"/>
      <c r="KCH190" s="322"/>
      <c r="KCI190" s="322"/>
      <c r="KCJ190" s="323"/>
      <c r="KCK190" s="413"/>
      <c r="KCL190" s="413"/>
      <c r="KCM190" s="413"/>
      <c r="KCN190" s="414"/>
      <c r="KCO190" s="414"/>
      <c r="KCP190" s="414"/>
      <c r="KCQ190" s="413"/>
      <c r="KCR190" s="414"/>
      <c r="KCS190" s="414"/>
      <c r="KCT190" s="414"/>
      <c r="KCU190" s="414"/>
      <c r="KCV190" s="413"/>
      <c r="KCW190" s="322"/>
      <c r="KCX190" s="322"/>
      <c r="KCY190" s="322"/>
      <c r="KCZ190" s="323"/>
      <c r="KDA190" s="413"/>
      <c r="KDB190" s="413"/>
      <c r="KDC190" s="413"/>
      <c r="KDD190" s="414"/>
      <c r="KDE190" s="414"/>
      <c r="KDF190" s="414"/>
      <c r="KDG190" s="413"/>
      <c r="KDH190" s="414"/>
      <c r="KDI190" s="414"/>
      <c r="KDJ190" s="414"/>
      <c r="KDK190" s="414"/>
      <c r="KDL190" s="413"/>
      <c r="KDM190" s="322"/>
      <c r="KDN190" s="322"/>
      <c r="KDO190" s="322"/>
      <c r="KDP190" s="323"/>
      <c r="KDQ190" s="413"/>
      <c r="KDR190" s="413"/>
      <c r="KDS190" s="413"/>
      <c r="KDT190" s="414"/>
      <c r="KDU190" s="414"/>
      <c r="KDV190" s="414"/>
      <c r="KDW190" s="413"/>
      <c r="KDX190" s="414"/>
      <c r="KDY190" s="414"/>
      <c r="KDZ190" s="414"/>
      <c r="KEA190" s="414"/>
      <c r="KEB190" s="413"/>
      <c r="KEC190" s="322"/>
      <c r="KED190" s="322"/>
      <c r="KEE190" s="322"/>
      <c r="KEF190" s="323"/>
      <c r="KEG190" s="413"/>
      <c r="KEH190" s="413"/>
      <c r="KEI190" s="413"/>
      <c r="KEJ190" s="414"/>
      <c r="KEK190" s="414"/>
      <c r="KEL190" s="414"/>
      <c r="KEM190" s="413"/>
      <c r="KEN190" s="414"/>
      <c r="KEO190" s="414"/>
      <c r="KEP190" s="414"/>
      <c r="KEQ190" s="414"/>
      <c r="KER190" s="413"/>
      <c r="KES190" s="322"/>
      <c r="KET190" s="322"/>
      <c r="KEU190" s="322"/>
      <c r="KEV190" s="323"/>
      <c r="KEW190" s="413"/>
      <c r="KEX190" s="413"/>
      <c r="KEY190" s="413"/>
      <c r="KEZ190" s="414"/>
      <c r="KFA190" s="414"/>
      <c r="KFB190" s="414"/>
      <c r="KFC190" s="413"/>
      <c r="KFD190" s="414"/>
      <c r="KFE190" s="414"/>
      <c r="KFF190" s="414"/>
      <c r="KFG190" s="414"/>
      <c r="KFH190" s="413"/>
      <c r="KFI190" s="322"/>
      <c r="KFJ190" s="322"/>
      <c r="KFK190" s="322"/>
      <c r="KFL190" s="323"/>
      <c r="KFM190" s="413"/>
      <c r="KFN190" s="413"/>
      <c r="KFO190" s="413"/>
      <c r="KFP190" s="414"/>
      <c r="KFQ190" s="414"/>
      <c r="KFR190" s="414"/>
      <c r="KFS190" s="413"/>
      <c r="KFT190" s="414"/>
      <c r="KFU190" s="414"/>
      <c r="KFV190" s="414"/>
      <c r="KFW190" s="414"/>
      <c r="KFX190" s="413"/>
      <c r="KFY190" s="322"/>
      <c r="KFZ190" s="322"/>
      <c r="KGA190" s="322"/>
      <c r="KGB190" s="323"/>
      <c r="KGC190" s="413"/>
      <c r="KGD190" s="413"/>
      <c r="KGE190" s="413"/>
      <c r="KGF190" s="414"/>
      <c r="KGG190" s="414"/>
      <c r="KGH190" s="414"/>
      <c r="KGI190" s="413"/>
      <c r="KGJ190" s="414"/>
      <c r="KGK190" s="414"/>
      <c r="KGL190" s="414"/>
      <c r="KGM190" s="414"/>
      <c r="KGN190" s="413"/>
      <c r="KGO190" s="322"/>
      <c r="KGP190" s="322"/>
      <c r="KGQ190" s="322"/>
      <c r="KGR190" s="323"/>
      <c r="KGS190" s="413"/>
      <c r="KGT190" s="413"/>
      <c r="KGU190" s="413"/>
      <c r="KGV190" s="414"/>
      <c r="KGW190" s="414"/>
      <c r="KGX190" s="414"/>
      <c r="KGY190" s="413"/>
      <c r="KGZ190" s="414"/>
      <c r="KHA190" s="414"/>
      <c r="KHB190" s="414"/>
      <c r="KHC190" s="414"/>
      <c r="KHD190" s="413"/>
      <c r="KHE190" s="322"/>
      <c r="KHF190" s="322"/>
      <c r="KHG190" s="322"/>
      <c r="KHH190" s="323"/>
      <c r="KHI190" s="413"/>
      <c r="KHJ190" s="413"/>
      <c r="KHK190" s="413"/>
      <c r="KHL190" s="414"/>
      <c r="KHM190" s="414"/>
      <c r="KHN190" s="414"/>
      <c r="KHO190" s="413"/>
      <c r="KHP190" s="414"/>
      <c r="KHQ190" s="414"/>
      <c r="KHR190" s="414"/>
      <c r="KHS190" s="414"/>
      <c r="KHT190" s="413"/>
      <c r="KHU190" s="322"/>
      <c r="KHV190" s="322"/>
      <c r="KHW190" s="322"/>
      <c r="KHX190" s="323"/>
      <c r="KHY190" s="413"/>
      <c r="KHZ190" s="413"/>
      <c r="KIA190" s="413"/>
      <c r="KIB190" s="414"/>
      <c r="KIC190" s="414"/>
      <c r="KID190" s="414"/>
      <c r="KIE190" s="413"/>
      <c r="KIF190" s="414"/>
      <c r="KIG190" s="414"/>
      <c r="KIH190" s="414"/>
      <c r="KII190" s="414"/>
      <c r="KIJ190" s="413"/>
      <c r="KIK190" s="322"/>
      <c r="KIL190" s="322"/>
      <c r="KIM190" s="322"/>
      <c r="KIN190" s="323"/>
      <c r="KIO190" s="413"/>
      <c r="KIP190" s="413"/>
      <c r="KIQ190" s="413"/>
      <c r="KIR190" s="414"/>
      <c r="KIS190" s="414"/>
      <c r="KIT190" s="414"/>
      <c r="KIU190" s="413"/>
      <c r="KIV190" s="414"/>
      <c r="KIW190" s="414"/>
      <c r="KIX190" s="414"/>
      <c r="KIY190" s="414"/>
      <c r="KIZ190" s="413"/>
      <c r="KJA190" s="322"/>
      <c r="KJB190" s="322"/>
      <c r="KJC190" s="322"/>
      <c r="KJD190" s="323"/>
      <c r="KJE190" s="413"/>
      <c r="KJF190" s="413"/>
      <c r="KJG190" s="413"/>
      <c r="KJH190" s="414"/>
      <c r="KJI190" s="414"/>
      <c r="KJJ190" s="414"/>
      <c r="KJK190" s="413"/>
      <c r="KJL190" s="414"/>
      <c r="KJM190" s="414"/>
      <c r="KJN190" s="414"/>
      <c r="KJO190" s="414"/>
      <c r="KJP190" s="413"/>
      <c r="KJQ190" s="322"/>
      <c r="KJR190" s="322"/>
      <c r="KJS190" s="322"/>
      <c r="KJT190" s="323"/>
      <c r="KJU190" s="413"/>
      <c r="KJV190" s="413"/>
      <c r="KJW190" s="413"/>
      <c r="KJX190" s="414"/>
      <c r="KJY190" s="414"/>
      <c r="KJZ190" s="414"/>
      <c r="KKA190" s="413"/>
      <c r="KKB190" s="414"/>
      <c r="KKC190" s="414"/>
      <c r="KKD190" s="414"/>
      <c r="KKE190" s="414"/>
      <c r="KKF190" s="413"/>
      <c r="KKG190" s="322"/>
      <c r="KKH190" s="322"/>
      <c r="KKI190" s="322"/>
      <c r="KKJ190" s="323"/>
      <c r="KKK190" s="413"/>
      <c r="KKL190" s="413"/>
      <c r="KKM190" s="413"/>
      <c r="KKN190" s="414"/>
      <c r="KKO190" s="414"/>
      <c r="KKP190" s="414"/>
      <c r="KKQ190" s="413"/>
      <c r="KKR190" s="414"/>
      <c r="KKS190" s="414"/>
      <c r="KKT190" s="414"/>
      <c r="KKU190" s="414"/>
      <c r="KKV190" s="413"/>
      <c r="KKW190" s="322"/>
      <c r="KKX190" s="322"/>
      <c r="KKY190" s="322"/>
      <c r="KKZ190" s="323"/>
      <c r="KLA190" s="413"/>
      <c r="KLB190" s="413"/>
      <c r="KLC190" s="413"/>
      <c r="KLD190" s="414"/>
      <c r="KLE190" s="414"/>
      <c r="KLF190" s="414"/>
      <c r="KLG190" s="413"/>
      <c r="KLH190" s="414"/>
      <c r="KLI190" s="414"/>
      <c r="KLJ190" s="414"/>
      <c r="KLK190" s="414"/>
      <c r="KLL190" s="413"/>
      <c r="KLM190" s="322"/>
      <c r="KLN190" s="322"/>
      <c r="KLO190" s="322"/>
      <c r="KLP190" s="323"/>
      <c r="KLQ190" s="413"/>
      <c r="KLR190" s="413"/>
      <c r="KLS190" s="413"/>
      <c r="KLT190" s="414"/>
      <c r="KLU190" s="414"/>
      <c r="KLV190" s="414"/>
      <c r="KLW190" s="413"/>
      <c r="KLX190" s="414"/>
      <c r="KLY190" s="414"/>
      <c r="KLZ190" s="414"/>
      <c r="KMA190" s="414"/>
      <c r="KMB190" s="413"/>
      <c r="KMC190" s="322"/>
      <c r="KMD190" s="322"/>
      <c r="KME190" s="322"/>
      <c r="KMF190" s="323"/>
      <c r="KMG190" s="413"/>
      <c r="KMH190" s="413"/>
      <c r="KMI190" s="413"/>
      <c r="KMJ190" s="414"/>
      <c r="KMK190" s="414"/>
      <c r="KML190" s="414"/>
      <c r="KMM190" s="413"/>
      <c r="KMN190" s="414"/>
      <c r="KMO190" s="414"/>
      <c r="KMP190" s="414"/>
      <c r="KMQ190" s="414"/>
      <c r="KMR190" s="413"/>
      <c r="KMS190" s="322"/>
      <c r="KMT190" s="322"/>
      <c r="KMU190" s="322"/>
      <c r="KMV190" s="323"/>
      <c r="KMW190" s="413"/>
      <c r="KMX190" s="413"/>
      <c r="KMY190" s="413"/>
      <c r="KMZ190" s="414"/>
      <c r="KNA190" s="414"/>
      <c r="KNB190" s="414"/>
      <c r="KNC190" s="413"/>
      <c r="KND190" s="414"/>
      <c r="KNE190" s="414"/>
      <c r="KNF190" s="414"/>
      <c r="KNG190" s="414"/>
      <c r="KNH190" s="413"/>
      <c r="KNI190" s="322"/>
      <c r="KNJ190" s="322"/>
      <c r="KNK190" s="322"/>
      <c r="KNL190" s="323"/>
      <c r="KNM190" s="413"/>
      <c r="KNN190" s="413"/>
      <c r="KNO190" s="413"/>
      <c r="KNP190" s="414"/>
      <c r="KNQ190" s="414"/>
      <c r="KNR190" s="414"/>
      <c r="KNS190" s="413"/>
      <c r="KNT190" s="414"/>
      <c r="KNU190" s="414"/>
      <c r="KNV190" s="414"/>
      <c r="KNW190" s="414"/>
      <c r="KNX190" s="413"/>
      <c r="KNY190" s="322"/>
      <c r="KNZ190" s="322"/>
      <c r="KOA190" s="322"/>
      <c r="KOB190" s="323"/>
      <c r="KOC190" s="413"/>
      <c r="KOD190" s="413"/>
      <c r="KOE190" s="413"/>
      <c r="KOF190" s="414"/>
      <c r="KOG190" s="414"/>
      <c r="KOH190" s="414"/>
      <c r="KOI190" s="413"/>
      <c r="KOJ190" s="414"/>
      <c r="KOK190" s="414"/>
      <c r="KOL190" s="414"/>
      <c r="KOM190" s="414"/>
      <c r="KON190" s="413"/>
      <c r="KOO190" s="322"/>
      <c r="KOP190" s="322"/>
      <c r="KOQ190" s="322"/>
      <c r="KOR190" s="323"/>
      <c r="KOS190" s="413"/>
      <c r="KOT190" s="413"/>
      <c r="KOU190" s="413"/>
      <c r="KOV190" s="414"/>
      <c r="KOW190" s="414"/>
      <c r="KOX190" s="414"/>
      <c r="KOY190" s="413"/>
      <c r="KOZ190" s="414"/>
      <c r="KPA190" s="414"/>
      <c r="KPB190" s="414"/>
      <c r="KPC190" s="414"/>
      <c r="KPD190" s="413"/>
      <c r="KPE190" s="322"/>
      <c r="KPF190" s="322"/>
      <c r="KPG190" s="322"/>
      <c r="KPH190" s="323"/>
      <c r="KPI190" s="413"/>
      <c r="KPJ190" s="413"/>
      <c r="KPK190" s="413"/>
      <c r="KPL190" s="414"/>
      <c r="KPM190" s="414"/>
      <c r="KPN190" s="414"/>
      <c r="KPO190" s="413"/>
      <c r="KPP190" s="414"/>
      <c r="KPQ190" s="414"/>
      <c r="KPR190" s="414"/>
      <c r="KPS190" s="414"/>
      <c r="KPT190" s="413"/>
      <c r="KPU190" s="322"/>
      <c r="KPV190" s="322"/>
      <c r="KPW190" s="322"/>
      <c r="KPX190" s="323"/>
      <c r="KPY190" s="413"/>
      <c r="KPZ190" s="413"/>
      <c r="KQA190" s="413"/>
      <c r="KQB190" s="414"/>
      <c r="KQC190" s="414"/>
      <c r="KQD190" s="414"/>
      <c r="KQE190" s="413"/>
      <c r="KQF190" s="414"/>
      <c r="KQG190" s="414"/>
      <c r="KQH190" s="414"/>
      <c r="KQI190" s="414"/>
      <c r="KQJ190" s="413"/>
      <c r="KQK190" s="322"/>
      <c r="KQL190" s="322"/>
      <c r="KQM190" s="322"/>
      <c r="KQN190" s="323"/>
      <c r="KQO190" s="413"/>
      <c r="KQP190" s="413"/>
      <c r="KQQ190" s="413"/>
      <c r="KQR190" s="414"/>
      <c r="KQS190" s="414"/>
      <c r="KQT190" s="414"/>
      <c r="KQU190" s="413"/>
      <c r="KQV190" s="414"/>
      <c r="KQW190" s="414"/>
      <c r="KQX190" s="414"/>
      <c r="KQY190" s="414"/>
      <c r="KQZ190" s="413"/>
      <c r="KRA190" s="322"/>
      <c r="KRB190" s="322"/>
      <c r="KRC190" s="322"/>
      <c r="KRD190" s="323"/>
      <c r="KRE190" s="413"/>
      <c r="KRF190" s="413"/>
      <c r="KRG190" s="413"/>
      <c r="KRH190" s="414"/>
      <c r="KRI190" s="414"/>
      <c r="KRJ190" s="414"/>
      <c r="KRK190" s="413"/>
      <c r="KRL190" s="414"/>
      <c r="KRM190" s="414"/>
      <c r="KRN190" s="414"/>
      <c r="KRO190" s="414"/>
      <c r="KRP190" s="413"/>
      <c r="KRQ190" s="322"/>
      <c r="KRR190" s="322"/>
      <c r="KRS190" s="322"/>
      <c r="KRT190" s="323"/>
      <c r="KRU190" s="413"/>
      <c r="KRV190" s="413"/>
      <c r="KRW190" s="413"/>
      <c r="KRX190" s="414"/>
      <c r="KRY190" s="414"/>
      <c r="KRZ190" s="414"/>
      <c r="KSA190" s="413"/>
      <c r="KSB190" s="414"/>
      <c r="KSC190" s="414"/>
      <c r="KSD190" s="414"/>
      <c r="KSE190" s="414"/>
      <c r="KSF190" s="413"/>
      <c r="KSG190" s="322"/>
      <c r="KSH190" s="322"/>
      <c r="KSI190" s="322"/>
      <c r="KSJ190" s="323"/>
      <c r="KSK190" s="413"/>
      <c r="KSL190" s="413"/>
      <c r="KSM190" s="413"/>
      <c r="KSN190" s="414"/>
      <c r="KSO190" s="414"/>
      <c r="KSP190" s="414"/>
      <c r="KSQ190" s="413"/>
      <c r="KSR190" s="414"/>
      <c r="KSS190" s="414"/>
      <c r="KST190" s="414"/>
      <c r="KSU190" s="414"/>
      <c r="KSV190" s="413"/>
      <c r="KSW190" s="322"/>
      <c r="KSX190" s="322"/>
      <c r="KSY190" s="322"/>
      <c r="KSZ190" s="323"/>
      <c r="KTA190" s="413"/>
      <c r="KTB190" s="413"/>
      <c r="KTC190" s="413"/>
      <c r="KTD190" s="414"/>
      <c r="KTE190" s="414"/>
      <c r="KTF190" s="414"/>
      <c r="KTG190" s="413"/>
      <c r="KTH190" s="414"/>
      <c r="KTI190" s="414"/>
      <c r="KTJ190" s="414"/>
      <c r="KTK190" s="414"/>
      <c r="KTL190" s="413"/>
      <c r="KTM190" s="322"/>
      <c r="KTN190" s="322"/>
      <c r="KTO190" s="322"/>
      <c r="KTP190" s="323"/>
      <c r="KTQ190" s="413"/>
      <c r="KTR190" s="413"/>
      <c r="KTS190" s="413"/>
      <c r="KTT190" s="414"/>
      <c r="KTU190" s="414"/>
      <c r="KTV190" s="414"/>
      <c r="KTW190" s="413"/>
      <c r="KTX190" s="414"/>
      <c r="KTY190" s="414"/>
      <c r="KTZ190" s="414"/>
      <c r="KUA190" s="414"/>
      <c r="KUB190" s="413"/>
      <c r="KUC190" s="322"/>
      <c r="KUD190" s="322"/>
      <c r="KUE190" s="322"/>
      <c r="KUF190" s="323"/>
      <c r="KUG190" s="413"/>
      <c r="KUH190" s="413"/>
      <c r="KUI190" s="413"/>
      <c r="KUJ190" s="414"/>
      <c r="KUK190" s="414"/>
      <c r="KUL190" s="414"/>
      <c r="KUM190" s="413"/>
      <c r="KUN190" s="414"/>
      <c r="KUO190" s="414"/>
      <c r="KUP190" s="414"/>
      <c r="KUQ190" s="414"/>
      <c r="KUR190" s="413"/>
      <c r="KUS190" s="322"/>
      <c r="KUT190" s="322"/>
      <c r="KUU190" s="322"/>
      <c r="KUV190" s="323"/>
      <c r="KUW190" s="413"/>
      <c r="KUX190" s="413"/>
      <c r="KUY190" s="413"/>
      <c r="KUZ190" s="414"/>
      <c r="KVA190" s="414"/>
      <c r="KVB190" s="414"/>
      <c r="KVC190" s="413"/>
      <c r="KVD190" s="414"/>
      <c r="KVE190" s="414"/>
      <c r="KVF190" s="414"/>
      <c r="KVG190" s="414"/>
      <c r="KVH190" s="413"/>
      <c r="KVI190" s="322"/>
      <c r="KVJ190" s="322"/>
      <c r="KVK190" s="322"/>
      <c r="KVL190" s="323"/>
      <c r="KVM190" s="413"/>
      <c r="KVN190" s="413"/>
      <c r="KVO190" s="413"/>
      <c r="KVP190" s="414"/>
      <c r="KVQ190" s="414"/>
      <c r="KVR190" s="414"/>
      <c r="KVS190" s="413"/>
      <c r="KVT190" s="414"/>
      <c r="KVU190" s="414"/>
      <c r="KVV190" s="414"/>
      <c r="KVW190" s="414"/>
      <c r="KVX190" s="413"/>
      <c r="KVY190" s="322"/>
      <c r="KVZ190" s="322"/>
      <c r="KWA190" s="322"/>
      <c r="KWB190" s="323"/>
      <c r="KWC190" s="413"/>
      <c r="KWD190" s="413"/>
      <c r="KWE190" s="413"/>
      <c r="KWF190" s="414"/>
      <c r="KWG190" s="414"/>
      <c r="KWH190" s="414"/>
      <c r="KWI190" s="413"/>
      <c r="KWJ190" s="414"/>
      <c r="KWK190" s="414"/>
      <c r="KWL190" s="414"/>
      <c r="KWM190" s="414"/>
      <c r="KWN190" s="413"/>
      <c r="KWO190" s="322"/>
      <c r="KWP190" s="322"/>
      <c r="KWQ190" s="322"/>
      <c r="KWR190" s="323"/>
      <c r="KWS190" s="413"/>
      <c r="KWT190" s="413"/>
      <c r="KWU190" s="413"/>
      <c r="KWV190" s="414"/>
      <c r="KWW190" s="414"/>
      <c r="KWX190" s="414"/>
      <c r="KWY190" s="413"/>
      <c r="KWZ190" s="414"/>
      <c r="KXA190" s="414"/>
      <c r="KXB190" s="414"/>
      <c r="KXC190" s="414"/>
      <c r="KXD190" s="413"/>
      <c r="KXE190" s="322"/>
      <c r="KXF190" s="322"/>
      <c r="KXG190" s="322"/>
      <c r="KXH190" s="323"/>
      <c r="KXI190" s="413"/>
      <c r="KXJ190" s="413"/>
      <c r="KXK190" s="413"/>
      <c r="KXL190" s="414"/>
      <c r="KXM190" s="414"/>
      <c r="KXN190" s="414"/>
      <c r="KXO190" s="413"/>
      <c r="KXP190" s="414"/>
      <c r="KXQ190" s="414"/>
      <c r="KXR190" s="414"/>
      <c r="KXS190" s="414"/>
      <c r="KXT190" s="413"/>
      <c r="KXU190" s="322"/>
      <c r="KXV190" s="322"/>
      <c r="KXW190" s="322"/>
      <c r="KXX190" s="323"/>
      <c r="KXY190" s="413"/>
      <c r="KXZ190" s="413"/>
      <c r="KYA190" s="413"/>
      <c r="KYB190" s="414"/>
      <c r="KYC190" s="414"/>
      <c r="KYD190" s="414"/>
      <c r="KYE190" s="413"/>
      <c r="KYF190" s="414"/>
      <c r="KYG190" s="414"/>
      <c r="KYH190" s="414"/>
      <c r="KYI190" s="414"/>
      <c r="KYJ190" s="413"/>
      <c r="KYK190" s="322"/>
      <c r="KYL190" s="322"/>
      <c r="KYM190" s="322"/>
      <c r="KYN190" s="323"/>
      <c r="KYO190" s="413"/>
      <c r="KYP190" s="413"/>
      <c r="KYQ190" s="413"/>
      <c r="KYR190" s="414"/>
      <c r="KYS190" s="414"/>
      <c r="KYT190" s="414"/>
      <c r="KYU190" s="413"/>
      <c r="KYV190" s="414"/>
      <c r="KYW190" s="414"/>
      <c r="KYX190" s="414"/>
      <c r="KYY190" s="414"/>
      <c r="KYZ190" s="413"/>
      <c r="KZA190" s="322"/>
      <c r="KZB190" s="322"/>
      <c r="KZC190" s="322"/>
      <c r="KZD190" s="323"/>
      <c r="KZE190" s="413"/>
      <c r="KZF190" s="413"/>
      <c r="KZG190" s="413"/>
      <c r="KZH190" s="414"/>
      <c r="KZI190" s="414"/>
      <c r="KZJ190" s="414"/>
      <c r="KZK190" s="413"/>
      <c r="KZL190" s="414"/>
      <c r="KZM190" s="414"/>
      <c r="KZN190" s="414"/>
      <c r="KZO190" s="414"/>
      <c r="KZP190" s="413"/>
      <c r="KZQ190" s="322"/>
      <c r="KZR190" s="322"/>
      <c r="KZS190" s="322"/>
      <c r="KZT190" s="323"/>
      <c r="KZU190" s="413"/>
      <c r="KZV190" s="413"/>
      <c r="KZW190" s="413"/>
      <c r="KZX190" s="414"/>
      <c r="KZY190" s="414"/>
      <c r="KZZ190" s="414"/>
      <c r="LAA190" s="413"/>
      <c r="LAB190" s="414"/>
      <c r="LAC190" s="414"/>
      <c r="LAD190" s="414"/>
      <c r="LAE190" s="414"/>
      <c r="LAF190" s="413"/>
      <c r="LAG190" s="322"/>
      <c r="LAH190" s="322"/>
      <c r="LAI190" s="322"/>
      <c r="LAJ190" s="323"/>
      <c r="LAK190" s="413"/>
      <c r="LAL190" s="413"/>
      <c r="LAM190" s="413"/>
      <c r="LAN190" s="414"/>
      <c r="LAO190" s="414"/>
      <c r="LAP190" s="414"/>
      <c r="LAQ190" s="413"/>
      <c r="LAR190" s="414"/>
      <c r="LAS190" s="414"/>
      <c r="LAT190" s="414"/>
      <c r="LAU190" s="414"/>
      <c r="LAV190" s="413"/>
      <c r="LAW190" s="322"/>
      <c r="LAX190" s="322"/>
      <c r="LAY190" s="322"/>
      <c r="LAZ190" s="323"/>
      <c r="LBA190" s="413"/>
      <c r="LBB190" s="413"/>
      <c r="LBC190" s="413"/>
      <c r="LBD190" s="414"/>
      <c r="LBE190" s="414"/>
      <c r="LBF190" s="414"/>
      <c r="LBG190" s="413"/>
      <c r="LBH190" s="414"/>
      <c r="LBI190" s="414"/>
      <c r="LBJ190" s="414"/>
      <c r="LBK190" s="414"/>
      <c r="LBL190" s="413"/>
      <c r="LBM190" s="322"/>
      <c r="LBN190" s="322"/>
      <c r="LBO190" s="322"/>
      <c r="LBP190" s="323"/>
      <c r="LBQ190" s="413"/>
      <c r="LBR190" s="413"/>
      <c r="LBS190" s="413"/>
      <c r="LBT190" s="414"/>
      <c r="LBU190" s="414"/>
      <c r="LBV190" s="414"/>
      <c r="LBW190" s="413"/>
      <c r="LBX190" s="414"/>
      <c r="LBY190" s="414"/>
      <c r="LBZ190" s="414"/>
      <c r="LCA190" s="414"/>
      <c r="LCB190" s="413"/>
      <c r="LCC190" s="322"/>
      <c r="LCD190" s="322"/>
      <c r="LCE190" s="322"/>
      <c r="LCF190" s="323"/>
      <c r="LCG190" s="413"/>
      <c r="LCH190" s="413"/>
      <c r="LCI190" s="413"/>
      <c r="LCJ190" s="414"/>
      <c r="LCK190" s="414"/>
      <c r="LCL190" s="414"/>
      <c r="LCM190" s="413"/>
      <c r="LCN190" s="414"/>
      <c r="LCO190" s="414"/>
      <c r="LCP190" s="414"/>
      <c r="LCQ190" s="414"/>
      <c r="LCR190" s="413"/>
      <c r="LCS190" s="322"/>
      <c r="LCT190" s="322"/>
      <c r="LCU190" s="322"/>
      <c r="LCV190" s="323"/>
      <c r="LCW190" s="413"/>
      <c r="LCX190" s="413"/>
      <c r="LCY190" s="413"/>
      <c r="LCZ190" s="414"/>
      <c r="LDA190" s="414"/>
      <c r="LDB190" s="414"/>
      <c r="LDC190" s="413"/>
      <c r="LDD190" s="414"/>
      <c r="LDE190" s="414"/>
      <c r="LDF190" s="414"/>
      <c r="LDG190" s="414"/>
      <c r="LDH190" s="413"/>
      <c r="LDI190" s="322"/>
      <c r="LDJ190" s="322"/>
      <c r="LDK190" s="322"/>
      <c r="LDL190" s="323"/>
      <c r="LDM190" s="413"/>
      <c r="LDN190" s="413"/>
      <c r="LDO190" s="413"/>
      <c r="LDP190" s="414"/>
      <c r="LDQ190" s="414"/>
      <c r="LDR190" s="414"/>
      <c r="LDS190" s="413"/>
      <c r="LDT190" s="414"/>
      <c r="LDU190" s="414"/>
      <c r="LDV190" s="414"/>
      <c r="LDW190" s="414"/>
      <c r="LDX190" s="413"/>
      <c r="LDY190" s="322"/>
      <c r="LDZ190" s="322"/>
      <c r="LEA190" s="322"/>
      <c r="LEB190" s="323"/>
      <c r="LEC190" s="413"/>
      <c r="LED190" s="413"/>
      <c r="LEE190" s="413"/>
      <c r="LEF190" s="414"/>
      <c r="LEG190" s="414"/>
      <c r="LEH190" s="414"/>
      <c r="LEI190" s="413"/>
      <c r="LEJ190" s="414"/>
      <c r="LEK190" s="414"/>
      <c r="LEL190" s="414"/>
      <c r="LEM190" s="414"/>
      <c r="LEN190" s="413"/>
      <c r="LEO190" s="322"/>
      <c r="LEP190" s="322"/>
      <c r="LEQ190" s="322"/>
      <c r="LER190" s="323"/>
      <c r="LES190" s="413"/>
      <c r="LET190" s="413"/>
      <c r="LEU190" s="413"/>
      <c r="LEV190" s="414"/>
      <c r="LEW190" s="414"/>
      <c r="LEX190" s="414"/>
      <c r="LEY190" s="413"/>
      <c r="LEZ190" s="414"/>
      <c r="LFA190" s="414"/>
      <c r="LFB190" s="414"/>
      <c r="LFC190" s="414"/>
      <c r="LFD190" s="413"/>
      <c r="LFE190" s="322"/>
      <c r="LFF190" s="322"/>
      <c r="LFG190" s="322"/>
      <c r="LFH190" s="323"/>
      <c r="LFI190" s="413"/>
      <c r="LFJ190" s="413"/>
      <c r="LFK190" s="413"/>
      <c r="LFL190" s="414"/>
      <c r="LFM190" s="414"/>
      <c r="LFN190" s="414"/>
      <c r="LFO190" s="413"/>
      <c r="LFP190" s="414"/>
      <c r="LFQ190" s="414"/>
      <c r="LFR190" s="414"/>
      <c r="LFS190" s="414"/>
      <c r="LFT190" s="413"/>
      <c r="LFU190" s="322"/>
      <c r="LFV190" s="322"/>
      <c r="LFW190" s="322"/>
      <c r="LFX190" s="323"/>
      <c r="LFY190" s="413"/>
      <c r="LFZ190" s="413"/>
      <c r="LGA190" s="413"/>
      <c r="LGB190" s="414"/>
      <c r="LGC190" s="414"/>
      <c r="LGD190" s="414"/>
      <c r="LGE190" s="413"/>
      <c r="LGF190" s="414"/>
      <c r="LGG190" s="414"/>
      <c r="LGH190" s="414"/>
      <c r="LGI190" s="414"/>
      <c r="LGJ190" s="413"/>
      <c r="LGK190" s="322"/>
      <c r="LGL190" s="322"/>
      <c r="LGM190" s="322"/>
      <c r="LGN190" s="323"/>
      <c r="LGO190" s="413"/>
      <c r="LGP190" s="413"/>
      <c r="LGQ190" s="413"/>
      <c r="LGR190" s="414"/>
      <c r="LGS190" s="414"/>
      <c r="LGT190" s="414"/>
      <c r="LGU190" s="413"/>
      <c r="LGV190" s="414"/>
      <c r="LGW190" s="414"/>
      <c r="LGX190" s="414"/>
      <c r="LGY190" s="414"/>
      <c r="LGZ190" s="413"/>
      <c r="LHA190" s="322"/>
      <c r="LHB190" s="322"/>
      <c r="LHC190" s="322"/>
      <c r="LHD190" s="323"/>
      <c r="LHE190" s="413"/>
      <c r="LHF190" s="413"/>
      <c r="LHG190" s="413"/>
      <c r="LHH190" s="414"/>
      <c r="LHI190" s="414"/>
      <c r="LHJ190" s="414"/>
      <c r="LHK190" s="413"/>
      <c r="LHL190" s="414"/>
      <c r="LHM190" s="414"/>
      <c r="LHN190" s="414"/>
      <c r="LHO190" s="414"/>
      <c r="LHP190" s="413"/>
      <c r="LHQ190" s="322"/>
      <c r="LHR190" s="322"/>
      <c r="LHS190" s="322"/>
      <c r="LHT190" s="323"/>
      <c r="LHU190" s="413"/>
      <c r="LHV190" s="413"/>
      <c r="LHW190" s="413"/>
      <c r="LHX190" s="414"/>
      <c r="LHY190" s="414"/>
      <c r="LHZ190" s="414"/>
      <c r="LIA190" s="413"/>
      <c r="LIB190" s="414"/>
      <c r="LIC190" s="414"/>
      <c r="LID190" s="414"/>
      <c r="LIE190" s="414"/>
      <c r="LIF190" s="413"/>
      <c r="LIG190" s="322"/>
      <c r="LIH190" s="322"/>
      <c r="LII190" s="322"/>
      <c r="LIJ190" s="323"/>
      <c r="LIK190" s="413"/>
      <c r="LIL190" s="413"/>
      <c r="LIM190" s="413"/>
      <c r="LIN190" s="414"/>
      <c r="LIO190" s="414"/>
      <c r="LIP190" s="414"/>
      <c r="LIQ190" s="413"/>
      <c r="LIR190" s="414"/>
      <c r="LIS190" s="414"/>
      <c r="LIT190" s="414"/>
      <c r="LIU190" s="414"/>
      <c r="LIV190" s="413"/>
      <c r="LIW190" s="322"/>
      <c r="LIX190" s="322"/>
      <c r="LIY190" s="322"/>
      <c r="LIZ190" s="323"/>
      <c r="LJA190" s="413"/>
      <c r="LJB190" s="413"/>
      <c r="LJC190" s="413"/>
      <c r="LJD190" s="414"/>
      <c r="LJE190" s="414"/>
      <c r="LJF190" s="414"/>
      <c r="LJG190" s="413"/>
      <c r="LJH190" s="414"/>
      <c r="LJI190" s="414"/>
      <c r="LJJ190" s="414"/>
      <c r="LJK190" s="414"/>
      <c r="LJL190" s="413"/>
      <c r="LJM190" s="322"/>
      <c r="LJN190" s="322"/>
      <c r="LJO190" s="322"/>
      <c r="LJP190" s="323"/>
      <c r="LJQ190" s="413"/>
      <c r="LJR190" s="413"/>
      <c r="LJS190" s="413"/>
      <c r="LJT190" s="414"/>
      <c r="LJU190" s="414"/>
      <c r="LJV190" s="414"/>
      <c r="LJW190" s="413"/>
      <c r="LJX190" s="414"/>
      <c r="LJY190" s="414"/>
      <c r="LJZ190" s="414"/>
      <c r="LKA190" s="414"/>
      <c r="LKB190" s="413"/>
      <c r="LKC190" s="322"/>
      <c r="LKD190" s="322"/>
      <c r="LKE190" s="322"/>
      <c r="LKF190" s="323"/>
      <c r="LKG190" s="413"/>
      <c r="LKH190" s="413"/>
      <c r="LKI190" s="413"/>
      <c r="LKJ190" s="414"/>
      <c r="LKK190" s="414"/>
      <c r="LKL190" s="414"/>
      <c r="LKM190" s="413"/>
      <c r="LKN190" s="414"/>
      <c r="LKO190" s="414"/>
      <c r="LKP190" s="414"/>
      <c r="LKQ190" s="414"/>
      <c r="LKR190" s="413"/>
      <c r="LKS190" s="322"/>
      <c r="LKT190" s="322"/>
      <c r="LKU190" s="322"/>
      <c r="LKV190" s="323"/>
      <c r="LKW190" s="413"/>
      <c r="LKX190" s="413"/>
      <c r="LKY190" s="413"/>
      <c r="LKZ190" s="414"/>
      <c r="LLA190" s="414"/>
      <c r="LLB190" s="414"/>
      <c r="LLC190" s="413"/>
      <c r="LLD190" s="414"/>
      <c r="LLE190" s="414"/>
      <c r="LLF190" s="414"/>
      <c r="LLG190" s="414"/>
      <c r="LLH190" s="413"/>
      <c r="LLI190" s="322"/>
      <c r="LLJ190" s="322"/>
      <c r="LLK190" s="322"/>
      <c r="LLL190" s="323"/>
      <c r="LLM190" s="413"/>
      <c r="LLN190" s="413"/>
      <c r="LLO190" s="413"/>
      <c r="LLP190" s="414"/>
      <c r="LLQ190" s="414"/>
      <c r="LLR190" s="414"/>
      <c r="LLS190" s="413"/>
      <c r="LLT190" s="414"/>
      <c r="LLU190" s="414"/>
      <c r="LLV190" s="414"/>
      <c r="LLW190" s="414"/>
      <c r="LLX190" s="413"/>
      <c r="LLY190" s="322"/>
      <c r="LLZ190" s="322"/>
      <c r="LMA190" s="322"/>
      <c r="LMB190" s="323"/>
      <c r="LMC190" s="413"/>
      <c r="LMD190" s="413"/>
      <c r="LME190" s="413"/>
      <c r="LMF190" s="414"/>
      <c r="LMG190" s="414"/>
      <c r="LMH190" s="414"/>
      <c r="LMI190" s="413"/>
      <c r="LMJ190" s="414"/>
      <c r="LMK190" s="414"/>
      <c r="LML190" s="414"/>
      <c r="LMM190" s="414"/>
      <c r="LMN190" s="413"/>
      <c r="LMO190" s="322"/>
      <c r="LMP190" s="322"/>
      <c r="LMQ190" s="322"/>
      <c r="LMR190" s="323"/>
      <c r="LMS190" s="413"/>
      <c r="LMT190" s="413"/>
      <c r="LMU190" s="413"/>
      <c r="LMV190" s="414"/>
      <c r="LMW190" s="414"/>
      <c r="LMX190" s="414"/>
      <c r="LMY190" s="413"/>
      <c r="LMZ190" s="414"/>
      <c r="LNA190" s="414"/>
      <c r="LNB190" s="414"/>
      <c r="LNC190" s="414"/>
      <c r="LND190" s="413"/>
      <c r="LNE190" s="322"/>
      <c r="LNF190" s="322"/>
      <c r="LNG190" s="322"/>
      <c r="LNH190" s="323"/>
      <c r="LNI190" s="413"/>
      <c r="LNJ190" s="413"/>
      <c r="LNK190" s="413"/>
      <c r="LNL190" s="414"/>
      <c r="LNM190" s="414"/>
      <c r="LNN190" s="414"/>
      <c r="LNO190" s="413"/>
      <c r="LNP190" s="414"/>
      <c r="LNQ190" s="414"/>
      <c r="LNR190" s="414"/>
      <c r="LNS190" s="414"/>
      <c r="LNT190" s="413"/>
      <c r="LNU190" s="322"/>
      <c r="LNV190" s="322"/>
      <c r="LNW190" s="322"/>
      <c r="LNX190" s="323"/>
      <c r="LNY190" s="413"/>
      <c r="LNZ190" s="413"/>
      <c r="LOA190" s="413"/>
      <c r="LOB190" s="414"/>
      <c r="LOC190" s="414"/>
      <c r="LOD190" s="414"/>
      <c r="LOE190" s="413"/>
      <c r="LOF190" s="414"/>
      <c r="LOG190" s="414"/>
      <c r="LOH190" s="414"/>
      <c r="LOI190" s="414"/>
      <c r="LOJ190" s="413"/>
      <c r="LOK190" s="322"/>
      <c r="LOL190" s="322"/>
      <c r="LOM190" s="322"/>
      <c r="LON190" s="323"/>
      <c r="LOO190" s="413"/>
      <c r="LOP190" s="413"/>
      <c r="LOQ190" s="413"/>
      <c r="LOR190" s="414"/>
      <c r="LOS190" s="414"/>
      <c r="LOT190" s="414"/>
      <c r="LOU190" s="413"/>
      <c r="LOV190" s="414"/>
      <c r="LOW190" s="414"/>
      <c r="LOX190" s="414"/>
      <c r="LOY190" s="414"/>
      <c r="LOZ190" s="413"/>
      <c r="LPA190" s="322"/>
      <c r="LPB190" s="322"/>
      <c r="LPC190" s="322"/>
      <c r="LPD190" s="323"/>
      <c r="LPE190" s="413"/>
      <c r="LPF190" s="413"/>
      <c r="LPG190" s="413"/>
      <c r="LPH190" s="414"/>
      <c r="LPI190" s="414"/>
      <c r="LPJ190" s="414"/>
      <c r="LPK190" s="413"/>
      <c r="LPL190" s="414"/>
      <c r="LPM190" s="414"/>
      <c r="LPN190" s="414"/>
      <c r="LPO190" s="414"/>
      <c r="LPP190" s="413"/>
      <c r="LPQ190" s="322"/>
      <c r="LPR190" s="322"/>
      <c r="LPS190" s="322"/>
      <c r="LPT190" s="323"/>
      <c r="LPU190" s="413"/>
      <c r="LPV190" s="413"/>
      <c r="LPW190" s="413"/>
      <c r="LPX190" s="414"/>
      <c r="LPY190" s="414"/>
      <c r="LPZ190" s="414"/>
      <c r="LQA190" s="413"/>
      <c r="LQB190" s="414"/>
      <c r="LQC190" s="414"/>
      <c r="LQD190" s="414"/>
      <c r="LQE190" s="414"/>
      <c r="LQF190" s="413"/>
      <c r="LQG190" s="322"/>
      <c r="LQH190" s="322"/>
      <c r="LQI190" s="322"/>
      <c r="LQJ190" s="323"/>
      <c r="LQK190" s="413"/>
      <c r="LQL190" s="413"/>
      <c r="LQM190" s="413"/>
      <c r="LQN190" s="414"/>
      <c r="LQO190" s="414"/>
      <c r="LQP190" s="414"/>
      <c r="LQQ190" s="413"/>
      <c r="LQR190" s="414"/>
      <c r="LQS190" s="414"/>
      <c r="LQT190" s="414"/>
      <c r="LQU190" s="414"/>
      <c r="LQV190" s="413"/>
      <c r="LQW190" s="322"/>
      <c r="LQX190" s="322"/>
      <c r="LQY190" s="322"/>
      <c r="LQZ190" s="323"/>
      <c r="LRA190" s="413"/>
      <c r="LRB190" s="413"/>
      <c r="LRC190" s="413"/>
      <c r="LRD190" s="414"/>
      <c r="LRE190" s="414"/>
      <c r="LRF190" s="414"/>
      <c r="LRG190" s="413"/>
      <c r="LRH190" s="414"/>
      <c r="LRI190" s="414"/>
      <c r="LRJ190" s="414"/>
      <c r="LRK190" s="414"/>
      <c r="LRL190" s="413"/>
      <c r="LRM190" s="322"/>
      <c r="LRN190" s="322"/>
      <c r="LRO190" s="322"/>
      <c r="LRP190" s="323"/>
      <c r="LRQ190" s="413"/>
      <c r="LRR190" s="413"/>
      <c r="LRS190" s="413"/>
      <c r="LRT190" s="414"/>
      <c r="LRU190" s="414"/>
      <c r="LRV190" s="414"/>
      <c r="LRW190" s="413"/>
      <c r="LRX190" s="414"/>
      <c r="LRY190" s="414"/>
      <c r="LRZ190" s="414"/>
      <c r="LSA190" s="414"/>
      <c r="LSB190" s="413"/>
      <c r="LSC190" s="322"/>
      <c r="LSD190" s="322"/>
      <c r="LSE190" s="322"/>
      <c r="LSF190" s="323"/>
      <c r="LSG190" s="413"/>
      <c r="LSH190" s="413"/>
      <c r="LSI190" s="413"/>
      <c r="LSJ190" s="414"/>
      <c r="LSK190" s="414"/>
      <c r="LSL190" s="414"/>
      <c r="LSM190" s="413"/>
      <c r="LSN190" s="414"/>
      <c r="LSO190" s="414"/>
      <c r="LSP190" s="414"/>
      <c r="LSQ190" s="414"/>
      <c r="LSR190" s="413"/>
      <c r="LSS190" s="322"/>
      <c r="LST190" s="322"/>
      <c r="LSU190" s="322"/>
      <c r="LSV190" s="323"/>
      <c r="LSW190" s="413"/>
      <c r="LSX190" s="413"/>
      <c r="LSY190" s="413"/>
      <c r="LSZ190" s="414"/>
      <c r="LTA190" s="414"/>
      <c r="LTB190" s="414"/>
      <c r="LTC190" s="413"/>
      <c r="LTD190" s="414"/>
      <c r="LTE190" s="414"/>
      <c r="LTF190" s="414"/>
      <c r="LTG190" s="414"/>
      <c r="LTH190" s="413"/>
      <c r="LTI190" s="322"/>
      <c r="LTJ190" s="322"/>
      <c r="LTK190" s="322"/>
      <c r="LTL190" s="323"/>
      <c r="LTM190" s="413"/>
      <c r="LTN190" s="413"/>
      <c r="LTO190" s="413"/>
      <c r="LTP190" s="414"/>
      <c r="LTQ190" s="414"/>
      <c r="LTR190" s="414"/>
      <c r="LTS190" s="413"/>
      <c r="LTT190" s="414"/>
      <c r="LTU190" s="414"/>
      <c r="LTV190" s="414"/>
      <c r="LTW190" s="414"/>
      <c r="LTX190" s="413"/>
      <c r="LTY190" s="322"/>
      <c r="LTZ190" s="322"/>
      <c r="LUA190" s="322"/>
      <c r="LUB190" s="323"/>
      <c r="LUC190" s="413"/>
      <c r="LUD190" s="413"/>
      <c r="LUE190" s="413"/>
      <c r="LUF190" s="414"/>
      <c r="LUG190" s="414"/>
      <c r="LUH190" s="414"/>
      <c r="LUI190" s="413"/>
      <c r="LUJ190" s="414"/>
      <c r="LUK190" s="414"/>
      <c r="LUL190" s="414"/>
      <c r="LUM190" s="414"/>
      <c r="LUN190" s="413"/>
      <c r="LUO190" s="322"/>
      <c r="LUP190" s="322"/>
      <c r="LUQ190" s="322"/>
      <c r="LUR190" s="323"/>
      <c r="LUS190" s="413"/>
      <c r="LUT190" s="413"/>
      <c r="LUU190" s="413"/>
      <c r="LUV190" s="414"/>
      <c r="LUW190" s="414"/>
      <c r="LUX190" s="414"/>
      <c r="LUY190" s="413"/>
      <c r="LUZ190" s="414"/>
      <c r="LVA190" s="414"/>
      <c r="LVB190" s="414"/>
      <c r="LVC190" s="414"/>
      <c r="LVD190" s="413"/>
      <c r="LVE190" s="322"/>
      <c r="LVF190" s="322"/>
      <c r="LVG190" s="322"/>
      <c r="LVH190" s="323"/>
      <c r="LVI190" s="413"/>
      <c r="LVJ190" s="413"/>
      <c r="LVK190" s="413"/>
      <c r="LVL190" s="414"/>
      <c r="LVM190" s="414"/>
      <c r="LVN190" s="414"/>
      <c r="LVO190" s="413"/>
      <c r="LVP190" s="414"/>
      <c r="LVQ190" s="414"/>
      <c r="LVR190" s="414"/>
      <c r="LVS190" s="414"/>
      <c r="LVT190" s="413"/>
      <c r="LVU190" s="322"/>
      <c r="LVV190" s="322"/>
      <c r="LVW190" s="322"/>
      <c r="LVX190" s="323"/>
      <c r="LVY190" s="413"/>
      <c r="LVZ190" s="413"/>
      <c r="LWA190" s="413"/>
      <c r="LWB190" s="414"/>
      <c r="LWC190" s="414"/>
      <c r="LWD190" s="414"/>
      <c r="LWE190" s="413"/>
      <c r="LWF190" s="414"/>
      <c r="LWG190" s="414"/>
      <c r="LWH190" s="414"/>
      <c r="LWI190" s="414"/>
      <c r="LWJ190" s="413"/>
      <c r="LWK190" s="322"/>
      <c r="LWL190" s="322"/>
      <c r="LWM190" s="322"/>
      <c r="LWN190" s="323"/>
      <c r="LWO190" s="413"/>
      <c r="LWP190" s="413"/>
      <c r="LWQ190" s="413"/>
      <c r="LWR190" s="414"/>
      <c r="LWS190" s="414"/>
      <c r="LWT190" s="414"/>
      <c r="LWU190" s="413"/>
      <c r="LWV190" s="414"/>
      <c r="LWW190" s="414"/>
      <c r="LWX190" s="414"/>
      <c r="LWY190" s="414"/>
      <c r="LWZ190" s="413"/>
      <c r="LXA190" s="322"/>
      <c r="LXB190" s="322"/>
      <c r="LXC190" s="322"/>
      <c r="LXD190" s="323"/>
      <c r="LXE190" s="413"/>
      <c r="LXF190" s="413"/>
      <c r="LXG190" s="413"/>
      <c r="LXH190" s="414"/>
      <c r="LXI190" s="414"/>
      <c r="LXJ190" s="414"/>
      <c r="LXK190" s="413"/>
      <c r="LXL190" s="414"/>
      <c r="LXM190" s="414"/>
      <c r="LXN190" s="414"/>
      <c r="LXO190" s="414"/>
      <c r="LXP190" s="413"/>
      <c r="LXQ190" s="322"/>
      <c r="LXR190" s="322"/>
      <c r="LXS190" s="322"/>
      <c r="LXT190" s="323"/>
      <c r="LXU190" s="413"/>
      <c r="LXV190" s="413"/>
      <c r="LXW190" s="413"/>
      <c r="LXX190" s="414"/>
      <c r="LXY190" s="414"/>
      <c r="LXZ190" s="414"/>
      <c r="LYA190" s="413"/>
      <c r="LYB190" s="414"/>
      <c r="LYC190" s="414"/>
      <c r="LYD190" s="414"/>
      <c r="LYE190" s="414"/>
      <c r="LYF190" s="413"/>
      <c r="LYG190" s="322"/>
      <c r="LYH190" s="322"/>
      <c r="LYI190" s="322"/>
      <c r="LYJ190" s="323"/>
      <c r="LYK190" s="413"/>
      <c r="LYL190" s="413"/>
      <c r="LYM190" s="413"/>
      <c r="LYN190" s="414"/>
      <c r="LYO190" s="414"/>
      <c r="LYP190" s="414"/>
      <c r="LYQ190" s="413"/>
      <c r="LYR190" s="414"/>
      <c r="LYS190" s="414"/>
      <c r="LYT190" s="414"/>
      <c r="LYU190" s="414"/>
      <c r="LYV190" s="413"/>
      <c r="LYW190" s="322"/>
      <c r="LYX190" s="322"/>
      <c r="LYY190" s="322"/>
      <c r="LYZ190" s="323"/>
      <c r="LZA190" s="413"/>
      <c r="LZB190" s="413"/>
      <c r="LZC190" s="413"/>
      <c r="LZD190" s="414"/>
      <c r="LZE190" s="414"/>
      <c r="LZF190" s="414"/>
      <c r="LZG190" s="413"/>
      <c r="LZH190" s="414"/>
      <c r="LZI190" s="414"/>
      <c r="LZJ190" s="414"/>
      <c r="LZK190" s="414"/>
      <c r="LZL190" s="413"/>
      <c r="LZM190" s="322"/>
      <c r="LZN190" s="322"/>
      <c r="LZO190" s="322"/>
      <c r="LZP190" s="323"/>
      <c r="LZQ190" s="413"/>
      <c r="LZR190" s="413"/>
      <c r="LZS190" s="413"/>
      <c r="LZT190" s="414"/>
      <c r="LZU190" s="414"/>
      <c r="LZV190" s="414"/>
      <c r="LZW190" s="413"/>
      <c r="LZX190" s="414"/>
      <c r="LZY190" s="414"/>
      <c r="LZZ190" s="414"/>
      <c r="MAA190" s="414"/>
      <c r="MAB190" s="413"/>
      <c r="MAC190" s="322"/>
      <c r="MAD190" s="322"/>
      <c r="MAE190" s="322"/>
      <c r="MAF190" s="323"/>
      <c r="MAG190" s="413"/>
      <c r="MAH190" s="413"/>
      <c r="MAI190" s="413"/>
      <c r="MAJ190" s="414"/>
      <c r="MAK190" s="414"/>
      <c r="MAL190" s="414"/>
      <c r="MAM190" s="413"/>
      <c r="MAN190" s="414"/>
      <c r="MAO190" s="414"/>
      <c r="MAP190" s="414"/>
      <c r="MAQ190" s="414"/>
      <c r="MAR190" s="413"/>
      <c r="MAS190" s="322"/>
      <c r="MAT190" s="322"/>
      <c r="MAU190" s="322"/>
      <c r="MAV190" s="323"/>
      <c r="MAW190" s="413"/>
      <c r="MAX190" s="413"/>
      <c r="MAY190" s="413"/>
      <c r="MAZ190" s="414"/>
      <c r="MBA190" s="414"/>
      <c r="MBB190" s="414"/>
      <c r="MBC190" s="413"/>
      <c r="MBD190" s="414"/>
      <c r="MBE190" s="414"/>
      <c r="MBF190" s="414"/>
      <c r="MBG190" s="414"/>
      <c r="MBH190" s="413"/>
      <c r="MBI190" s="322"/>
      <c r="MBJ190" s="322"/>
      <c r="MBK190" s="322"/>
      <c r="MBL190" s="323"/>
      <c r="MBM190" s="413"/>
      <c r="MBN190" s="413"/>
      <c r="MBO190" s="413"/>
      <c r="MBP190" s="414"/>
      <c r="MBQ190" s="414"/>
      <c r="MBR190" s="414"/>
      <c r="MBS190" s="413"/>
      <c r="MBT190" s="414"/>
      <c r="MBU190" s="414"/>
      <c r="MBV190" s="414"/>
      <c r="MBW190" s="414"/>
      <c r="MBX190" s="413"/>
      <c r="MBY190" s="322"/>
      <c r="MBZ190" s="322"/>
      <c r="MCA190" s="322"/>
      <c r="MCB190" s="323"/>
      <c r="MCC190" s="413"/>
      <c r="MCD190" s="413"/>
      <c r="MCE190" s="413"/>
      <c r="MCF190" s="414"/>
      <c r="MCG190" s="414"/>
      <c r="MCH190" s="414"/>
      <c r="MCI190" s="413"/>
      <c r="MCJ190" s="414"/>
      <c r="MCK190" s="414"/>
      <c r="MCL190" s="414"/>
      <c r="MCM190" s="414"/>
      <c r="MCN190" s="413"/>
      <c r="MCO190" s="322"/>
      <c r="MCP190" s="322"/>
      <c r="MCQ190" s="322"/>
      <c r="MCR190" s="323"/>
      <c r="MCS190" s="413"/>
      <c r="MCT190" s="413"/>
      <c r="MCU190" s="413"/>
      <c r="MCV190" s="414"/>
      <c r="MCW190" s="414"/>
      <c r="MCX190" s="414"/>
      <c r="MCY190" s="413"/>
      <c r="MCZ190" s="414"/>
      <c r="MDA190" s="414"/>
      <c r="MDB190" s="414"/>
      <c r="MDC190" s="414"/>
      <c r="MDD190" s="413"/>
      <c r="MDE190" s="322"/>
      <c r="MDF190" s="322"/>
      <c r="MDG190" s="322"/>
      <c r="MDH190" s="323"/>
      <c r="MDI190" s="413"/>
      <c r="MDJ190" s="413"/>
      <c r="MDK190" s="413"/>
      <c r="MDL190" s="414"/>
      <c r="MDM190" s="414"/>
      <c r="MDN190" s="414"/>
      <c r="MDO190" s="413"/>
      <c r="MDP190" s="414"/>
      <c r="MDQ190" s="414"/>
      <c r="MDR190" s="414"/>
      <c r="MDS190" s="414"/>
      <c r="MDT190" s="413"/>
      <c r="MDU190" s="322"/>
      <c r="MDV190" s="322"/>
      <c r="MDW190" s="322"/>
      <c r="MDX190" s="323"/>
      <c r="MDY190" s="413"/>
      <c r="MDZ190" s="413"/>
      <c r="MEA190" s="413"/>
      <c r="MEB190" s="414"/>
      <c r="MEC190" s="414"/>
      <c r="MED190" s="414"/>
      <c r="MEE190" s="413"/>
      <c r="MEF190" s="414"/>
      <c r="MEG190" s="414"/>
      <c r="MEH190" s="414"/>
      <c r="MEI190" s="414"/>
      <c r="MEJ190" s="413"/>
      <c r="MEK190" s="322"/>
      <c r="MEL190" s="322"/>
      <c r="MEM190" s="322"/>
      <c r="MEN190" s="323"/>
      <c r="MEO190" s="413"/>
      <c r="MEP190" s="413"/>
      <c r="MEQ190" s="413"/>
      <c r="MER190" s="414"/>
      <c r="MES190" s="414"/>
      <c r="MET190" s="414"/>
      <c r="MEU190" s="413"/>
      <c r="MEV190" s="414"/>
      <c r="MEW190" s="414"/>
      <c r="MEX190" s="414"/>
      <c r="MEY190" s="414"/>
      <c r="MEZ190" s="413"/>
      <c r="MFA190" s="322"/>
      <c r="MFB190" s="322"/>
      <c r="MFC190" s="322"/>
      <c r="MFD190" s="323"/>
      <c r="MFE190" s="413"/>
      <c r="MFF190" s="413"/>
      <c r="MFG190" s="413"/>
      <c r="MFH190" s="414"/>
      <c r="MFI190" s="414"/>
      <c r="MFJ190" s="414"/>
      <c r="MFK190" s="413"/>
      <c r="MFL190" s="414"/>
      <c r="MFM190" s="414"/>
      <c r="MFN190" s="414"/>
      <c r="MFO190" s="414"/>
      <c r="MFP190" s="413"/>
      <c r="MFQ190" s="322"/>
      <c r="MFR190" s="322"/>
      <c r="MFS190" s="322"/>
      <c r="MFT190" s="323"/>
      <c r="MFU190" s="413"/>
      <c r="MFV190" s="413"/>
      <c r="MFW190" s="413"/>
      <c r="MFX190" s="414"/>
      <c r="MFY190" s="414"/>
      <c r="MFZ190" s="414"/>
      <c r="MGA190" s="413"/>
      <c r="MGB190" s="414"/>
      <c r="MGC190" s="414"/>
      <c r="MGD190" s="414"/>
      <c r="MGE190" s="414"/>
      <c r="MGF190" s="413"/>
      <c r="MGG190" s="322"/>
      <c r="MGH190" s="322"/>
      <c r="MGI190" s="322"/>
      <c r="MGJ190" s="323"/>
      <c r="MGK190" s="413"/>
      <c r="MGL190" s="413"/>
      <c r="MGM190" s="413"/>
      <c r="MGN190" s="414"/>
      <c r="MGO190" s="414"/>
      <c r="MGP190" s="414"/>
      <c r="MGQ190" s="413"/>
      <c r="MGR190" s="414"/>
      <c r="MGS190" s="414"/>
      <c r="MGT190" s="414"/>
      <c r="MGU190" s="414"/>
      <c r="MGV190" s="413"/>
      <c r="MGW190" s="322"/>
      <c r="MGX190" s="322"/>
      <c r="MGY190" s="322"/>
      <c r="MGZ190" s="323"/>
      <c r="MHA190" s="413"/>
      <c r="MHB190" s="413"/>
      <c r="MHC190" s="413"/>
      <c r="MHD190" s="414"/>
      <c r="MHE190" s="414"/>
      <c r="MHF190" s="414"/>
      <c r="MHG190" s="413"/>
      <c r="MHH190" s="414"/>
      <c r="MHI190" s="414"/>
      <c r="MHJ190" s="414"/>
      <c r="MHK190" s="414"/>
      <c r="MHL190" s="413"/>
      <c r="MHM190" s="322"/>
      <c r="MHN190" s="322"/>
      <c r="MHO190" s="322"/>
      <c r="MHP190" s="323"/>
      <c r="MHQ190" s="413"/>
      <c r="MHR190" s="413"/>
      <c r="MHS190" s="413"/>
      <c r="MHT190" s="414"/>
      <c r="MHU190" s="414"/>
      <c r="MHV190" s="414"/>
      <c r="MHW190" s="413"/>
      <c r="MHX190" s="414"/>
      <c r="MHY190" s="414"/>
      <c r="MHZ190" s="414"/>
      <c r="MIA190" s="414"/>
      <c r="MIB190" s="413"/>
      <c r="MIC190" s="322"/>
      <c r="MID190" s="322"/>
      <c r="MIE190" s="322"/>
      <c r="MIF190" s="323"/>
      <c r="MIG190" s="413"/>
      <c r="MIH190" s="413"/>
      <c r="MII190" s="413"/>
      <c r="MIJ190" s="414"/>
      <c r="MIK190" s="414"/>
      <c r="MIL190" s="414"/>
      <c r="MIM190" s="413"/>
      <c r="MIN190" s="414"/>
      <c r="MIO190" s="414"/>
      <c r="MIP190" s="414"/>
      <c r="MIQ190" s="414"/>
      <c r="MIR190" s="413"/>
      <c r="MIS190" s="322"/>
      <c r="MIT190" s="322"/>
      <c r="MIU190" s="322"/>
      <c r="MIV190" s="323"/>
      <c r="MIW190" s="413"/>
      <c r="MIX190" s="413"/>
      <c r="MIY190" s="413"/>
      <c r="MIZ190" s="414"/>
      <c r="MJA190" s="414"/>
      <c r="MJB190" s="414"/>
      <c r="MJC190" s="413"/>
      <c r="MJD190" s="414"/>
      <c r="MJE190" s="414"/>
      <c r="MJF190" s="414"/>
      <c r="MJG190" s="414"/>
      <c r="MJH190" s="413"/>
      <c r="MJI190" s="322"/>
      <c r="MJJ190" s="322"/>
      <c r="MJK190" s="322"/>
      <c r="MJL190" s="323"/>
      <c r="MJM190" s="413"/>
      <c r="MJN190" s="413"/>
      <c r="MJO190" s="413"/>
      <c r="MJP190" s="414"/>
      <c r="MJQ190" s="414"/>
      <c r="MJR190" s="414"/>
      <c r="MJS190" s="413"/>
      <c r="MJT190" s="414"/>
      <c r="MJU190" s="414"/>
      <c r="MJV190" s="414"/>
      <c r="MJW190" s="414"/>
      <c r="MJX190" s="413"/>
      <c r="MJY190" s="322"/>
      <c r="MJZ190" s="322"/>
      <c r="MKA190" s="322"/>
      <c r="MKB190" s="323"/>
      <c r="MKC190" s="413"/>
      <c r="MKD190" s="413"/>
      <c r="MKE190" s="413"/>
      <c r="MKF190" s="414"/>
      <c r="MKG190" s="414"/>
      <c r="MKH190" s="414"/>
      <c r="MKI190" s="413"/>
      <c r="MKJ190" s="414"/>
      <c r="MKK190" s="414"/>
      <c r="MKL190" s="414"/>
      <c r="MKM190" s="414"/>
      <c r="MKN190" s="413"/>
      <c r="MKO190" s="322"/>
      <c r="MKP190" s="322"/>
      <c r="MKQ190" s="322"/>
      <c r="MKR190" s="323"/>
      <c r="MKS190" s="413"/>
      <c r="MKT190" s="413"/>
      <c r="MKU190" s="413"/>
      <c r="MKV190" s="414"/>
      <c r="MKW190" s="414"/>
      <c r="MKX190" s="414"/>
      <c r="MKY190" s="413"/>
      <c r="MKZ190" s="414"/>
      <c r="MLA190" s="414"/>
      <c r="MLB190" s="414"/>
      <c r="MLC190" s="414"/>
      <c r="MLD190" s="413"/>
      <c r="MLE190" s="322"/>
      <c r="MLF190" s="322"/>
      <c r="MLG190" s="322"/>
      <c r="MLH190" s="323"/>
      <c r="MLI190" s="413"/>
      <c r="MLJ190" s="413"/>
      <c r="MLK190" s="413"/>
      <c r="MLL190" s="414"/>
      <c r="MLM190" s="414"/>
      <c r="MLN190" s="414"/>
      <c r="MLO190" s="413"/>
      <c r="MLP190" s="414"/>
      <c r="MLQ190" s="414"/>
      <c r="MLR190" s="414"/>
      <c r="MLS190" s="414"/>
      <c r="MLT190" s="413"/>
      <c r="MLU190" s="322"/>
      <c r="MLV190" s="322"/>
      <c r="MLW190" s="322"/>
      <c r="MLX190" s="323"/>
      <c r="MLY190" s="413"/>
      <c r="MLZ190" s="413"/>
      <c r="MMA190" s="413"/>
      <c r="MMB190" s="414"/>
      <c r="MMC190" s="414"/>
      <c r="MMD190" s="414"/>
      <c r="MME190" s="413"/>
      <c r="MMF190" s="414"/>
      <c r="MMG190" s="414"/>
      <c r="MMH190" s="414"/>
      <c r="MMI190" s="414"/>
      <c r="MMJ190" s="413"/>
      <c r="MMK190" s="322"/>
      <c r="MML190" s="322"/>
      <c r="MMM190" s="322"/>
      <c r="MMN190" s="323"/>
      <c r="MMO190" s="413"/>
      <c r="MMP190" s="413"/>
      <c r="MMQ190" s="413"/>
      <c r="MMR190" s="414"/>
      <c r="MMS190" s="414"/>
      <c r="MMT190" s="414"/>
      <c r="MMU190" s="413"/>
      <c r="MMV190" s="414"/>
      <c r="MMW190" s="414"/>
      <c r="MMX190" s="414"/>
      <c r="MMY190" s="414"/>
      <c r="MMZ190" s="413"/>
      <c r="MNA190" s="322"/>
      <c r="MNB190" s="322"/>
      <c r="MNC190" s="322"/>
      <c r="MND190" s="323"/>
      <c r="MNE190" s="413"/>
      <c r="MNF190" s="413"/>
      <c r="MNG190" s="413"/>
      <c r="MNH190" s="414"/>
      <c r="MNI190" s="414"/>
      <c r="MNJ190" s="414"/>
      <c r="MNK190" s="413"/>
      <c r="MNL190" s="414"/>
      <c r="MNM190" s="414"/>
      <c r="MNN190" s="414"/>
      <c r="MNO190" s="414"/>
      <c r="MNP190" s="413"/>
      <c r="MNQ190" s="322"/>
      <c r="MNR190" s="322"/>
      <c r="MNS190" s="322"/>
      <c r="MNT190" s="323"/>
      <c r="MNU190" s="413"/>
      <c r="MNV190" s="413"/>
      <c r="MNW190" s="413"/>
      <c r="MNX190" s="414"/>
      <c r="MNY190" s="414"/>
      <c r="MNZ190" s="414"/>
      <c r="MOA190" s="413"/>
      <c r="MOB190" s="414"/>
      <c r="MOC190" s="414"/>
      <c r="MOD190" s="414"/>
      <c r="MOE190" s="414"/>
      <c r="MOF190" s="413"/>
      <c r="MOG190" s="322"/>
      <c r="MOH190" s="322"/>
      <c r="MOI190" s="322"/>
      <c r="MOJ190" s="323"/>
      <c r="MOK190" s="413"/>
      <c r="MOL190" s="413"/>
      <c r="MOM190" s="413"/>
      <c r="MON190" s="414"/>
      <c r="MOO190" s="414"/>
      <c r="MOP190" s="414"/>
      <c r="MOQ190" s="413"/>
      <c r="MOR190" s="414"/>
      <c r="MOS190" s="414"/>
      <c r="MOT190" s="414"/>
      <c r="MOU190" s="414"/>
      <c r="MOV190" s="413"/>
      <c r="MOW190" s="322"/>
      <c r="MOX190" s="322"/>
      <c r="MOY190" s="322"/>
      <c r="MOZ190" s="323"/>
      <c r="MPA190" s="413"/>
      <c r="MPB190" s="413"/>
      <c r="MPC190" s="413"/>
      <c r="MPD190" s="414"/>
      <c r="MPE190" s="414"/>
      <c r="MPF190" s="414"/>
      <c r="MPG190" s="413"/>
      <c r="MPH190" s="414"/>
      <c r="MPI190" s="414"/>
      <c r="MPJ190" s="414"/>
      <c r="MPK190" s="414"/>
      <c r="MPL190" s="413"/>
      <c r="MPM190" s="322"/>
      <c r="MPN190" s="322"/>
      <c r="MPO190" s="322"/>
      <c r="MPP190" s="323"/>
      <c r="MPQ190" s="413"/>
      <c r="MPR190" s="413"/>
      <c r="MPS190" s="413"/>
      <c r="MPT190" s="414"/>
      <c r="MPU190" s="414"/>
      <c r="MPV190" s="414"/>
      <c r="MPW190" s="413"/>
      <c r="MPX190" s="414"/>
      <c r="MPY190" s="414"/>
      <c r="MPZ190" s="414"/>
      <c r="MQA190" s="414"/>
      <c r="MQB190" s="413"/>
      <c r="MQC190" s="322"/>
      <c r="MQD190" s="322"/>
      <c r="MQE190" s="322"/>
      <c r="MQF190" s="323"/>
      <c r="MQG190" s="413"/>
      <c r="MQH190" s="413"/>
      <c r="MQI190" s="413"/>
      <c r="MQJ190" s="414"/>
      <c r="MQK190" s="414"/>
      <c r="MQL190" s="414"/>
      <c r="MQM190" s="413"/>
      <c r="MQN190" s="414"/>
      <c r="MQO190" s="414"/>
      <c r="MQP190" s="414"/>
      <c r="MQQ190" s="414"/>
      <c r="MQR190" s="413"/>
      <c r="MQS190" s="322"/>
      <c r="MQT190" s="322"/>
      <c r="MQU190" s="322"/>
      <c r="MQV190" s="323"/>
      <c r="MQW190" s="413"/>
      <c r="MQX190" s="413"/>
      <c r="MQY190" s="413"/>
      <c r="MQZ190" s="414"/>
      <c r="MRA190" s="414"/>
      <c r="MRB190" s="414"/>
      <c r="MRC190" s="413"/>
      <c r="MRD190" s="414"/>
      <c r="MRE190" s="414"/>
      <c r="MRF190" s="414"/>
      <c r="MRG190" s="414"/>
      <c r="MRH190" s="413"/>
      <c r="MRI190" s="322"/>
      <c r="MRJ190" s="322"/>
      <c r="MRK190" s="322"/>
      <c r="MRL190" s="323"/>
      <c r="MRM190" s="413"/>
      <c r="MRN190" s="413"/>
      <c r="MRO190" s="413"/>
      <c r="MRP190" s="414"/>
      <c r="MRQ190" s="414"/>
      <c r="MRR190" s="414"/>
      <c r="MRS190" s="413"/>
      <c r="MRT190" s="414"/>
      <c r="MRU190" s="414"/>
      <c r="MRV190" s="414"/>
      <c r="MRW190" s="414"/>
      <c r="MRX190" s="413"/>
      <c r="MRY190" s="322"/>
      <c r="MRZ190" s="322"/>
      <c r="MSA190" s="322"/>
      <c r="MSB190" s="323"/>
      <c r="MSC190" s="413"/>
      <c r="MSD190" s="413"/>
      <c r="MSE190" s="413"/>
      <c r="MSF190" s="414"/>
      <c r="MSG190" s="414"/>
      <c r="MSH190" s="414"/>
      <c r="MSI190" s="413"/>
      <c r="MSJ190" s="414"/>
      <c r="MSK190" s="414"/>
      <c r="MSL190" s="414"/>
      <c r="MSM190" s="414"/>
      <c r="MSN190" s="413"/>
      <c r="MSO190" s="322"/>
      <c r="MSP190" s="322"/>
      <c r="MSQ190" s="322"/>
      <c r="MSR190" s="323"/>
      <c r="MSS190" s="413"/>
      <c r="MST190" s="413"/>
      <c r="MSU190" s="413"/>
      <c r="MSV190" s="414"/>
      <c r="MSW190" s="414"/>
      <c r="MSX190" s="414"/>
      <c r="MSY190" s="413"/>
      <c r="MSZ190" s="414"/>
      <c r="MTA190" s="414"/>
      <c r="MTB190" s="414"/>
      <c r="MTC190" s="414"/>
      <c r="MTD190" s="413"/>
      <c r="MTE190" s="322"/>
      <c r="MTF190" s="322"/>
      <c r="MTG190" s="322"/>
      <c r="MTH190" s="323"/>
      <c r="MTI190" s="413"/>
      <c r="MTJ190" s="413"/>
      <c r="MTK190" s="413"/>
      <c r="MTL190" s="414"/>
      <c r="MTM190" s="414"/>
      <c r="MTN190" s="414"/>
      <c r="MTO190" s="413"/>
      <c r="MTP190" s="414"/>
      <c r="MTQ190" s="414"/>
      <c r="MTR190" s="414"/>
      <c r="MTS190" s="414"/>
      <c r="MTT190" s="413"/>
      <c r="MTU190" s="322"/>
      <c r="MTV190" s="322"/>
      <c r="MTW190" s="322"/>
      <c r="MTX190" s="323"/>
      <c r="MTY190" s="413"/>
      <c r="MTZ190" s="413"/>
      <c r="MUA190" s="413"/>
      <c r="MUB190" s="414"/>
      <c r="MUC190" s="414"/>
      <c r="MUD190" s="414"/>
      <c r="MUE190" s="413"/>
      <c r="MUF190" s="414"/>
      <c r="MUG190" s="414"/>
      <c r="MUH190" s="414"/>
      <c r="MUI190" s="414"/>
      <c r="MUJ190" s="413"/>
      <c r="MUK190" s="322"/>
      <c r="MUL190" s="322"/>
      <c r="MUM190" s="322"/>
      <c r="MUN190" s="323"/>
      <c r="MUO190" s="413"/>
      <c r="MUP190" s="413"/>
      <c r="MUQ190" s="413"/>
      <c r="MUR190" s="414"/>
      <c r="MUS190" s="414"/>
      <c r="MUT190" s="414"/>
      <c r="MUU190" s="413"/>
      <c r="MUV190" s="414"/>
      <c r="MUW190" s="414"/>
      <c r="MUX190" s="414"/>
      <c r="MUY190" s="414"/>
      <c r="MUZ190" s="413"/>
      <c r="MVA190" s="322"/>
      <c r="MVB190" s="322"/>
      <c r="MVC190" s="322"/>
      <c r="MVD190" s="323"/>
      <c r="MVE190" s="413"/>
      <c r="MVF190" s="413"/>
      <c r="MVG190" s="413"/>
      <c r="MVH190" s="414"/>
      <c r="MVI190" s="414"/>
      <c r="MVJ190" s="414"/>
      <c r="MVK190" s="413"/>
      <c r="MVL190" s="414"/>
      <c r="MVM190" s="414"/>
      <c r="MVN190" s="414"/>
      <c r="MVO190" s="414"/>
      <c r="MVP190" s="413"/>
      <c r="MVQ190" s="322"/>
      <c r="MVR190" s="322"/>
      <c r="MVS190" s="322"/>
      <c r="MVT190" s="323"/>
      <c r="MVU190" s="413"/>
      <c r="MVV190" s="413"/>
      <c r="MVW190" s="413"/>
      <c r="MVX190" s="414"/>
      <c r="MVY190" s="414"/>
      <c r="MVZ190" s="414"/>
      <c r="MWA190" s="413"/>
      <c r="MWB190" s="414"/>
      <c r="MWC190" s="414"/>
      <c r="MWD190" s="414"/>
      <c r="MWE190" s="414"/>
      <c r="MWF190" s="413"/>
      <c r="MWG190" s="322"/>
      <c r="MWH190" s="322"/>
      <c r="MWI190" s="322"/>
      <c r="MWJ190" s="323"/>
      <c r="MWK190" s="413"/>
      <c r="MWL190" s="413"/>
      <c r="MWM190" s="413"/>
      <c r="MWN190" s="414"/>
      <c r="MWO190" s="414"/>
      <c r="MWP190" s="414"/>
      <c r="MWQ190" s="413"/>
      <c r="MWR190" s="414"/>
      <c r="MWS190" s="414"/>
      <c r="MWT190" s="414"/>
      <c r="MWU190" s="414"/>
      <c r="MWV190" s="413"/>
      <c r="MWW190" s="322"/>
      <c r="MWX190" s="322"/>
      <c r="MWY190" s="322"/>
      <c r="MWZ190" s="323"/>
      <c r="MXA190" s="413"/>
      <c r="MXB190" s="413"/>
      <c r="MXC190" s="413"/>
      <c r="MXD190" s="414"/>
      <c r="MXE190" s="414"/>
      <c r="MXF190" s="414"/>
      <c r="MXG190" s="413"/>
      <c r="MXH190" s="414"/>
      <c r="MXI190" s="414"/>
      <c r="MXJ190" s="414"/>
      <c r="MXK190" s="414"/>
      <c r="MXL190" s="413"/>
      <c r="MXM190" s="322"/>
      <c r="MXN190" s="322"/>
      <c r="MXO190" s="322"/>
      <c r="MXP190" s="323"/>
      <c r="MXQ190" s="413"/>
      <c r="MXR190" s="413"/>
      <c r="MXS190" s="413"/>
      <c r="MXT190" s="414"/>
      <c r="MXU190" s="414"/>
      <c r="MXV190" s="414"/>
      <c r="MXW190" s="413"/>
      <c r="MXX190" s="414"/>
      <c r="MXY190" s="414"/>
      <c r="MXZ190" s="414"/>
      <c r="MYA190" s="414"/>
      <c r="MYB190" s="413"/>
      <c r="MYC190" s="322"/>
      <c r="MYD190" s="322"/>
      <c r="MYE190" s="322"/>
      <c r="MYF190" s="323"/>
      <c r="MYG190" s="413"/>
      <c r="MYH190" s="413"/>
      <c r="MYI190" s="413"/>
      <c r="MYJ190" s="414"/>
      <c r="MYK190" s="414"/>
      <c r="MYL190" s="414"/>
      <c r="MYM190" s="413"/>
      <c r="MYN190" s="414"/>
      <c r="MYO190" s="414"/>
      <c r="MYP190" s="414"/>
      <c r="MYQ190" s="414"/>
      <c r="MYR190" s="413"/>
      <c r="MYS190" s="322"/>
      <c r="MYT190" s="322"/>
      <c r="MYU190" s="322"/>
      <c r="MYV190" s="323"/>
      <c r="MYW190" s="413"/>
      <c r="MYX190" s="413"/>
      <c r="MYY190" s="413"/>
      <c r="MYZ190" s="414"/>
      <c r="MZA190" s="414"/>
      <c r="MZB190" s="414"/>
      <c r="MZC190" s="413"/>
      <c r="MZD190" s="414"/>
      <c r="MZE190" s="414"/>
      <c r="MZF190" s="414"/>
      <c r="MZG190" s="414"/>
      <c r="MZH190" s="413"/>
      <c r="MZI190" s="322"/>
      <c r="MZJ190" s="322"/>
      <c r="MZK190" s="322"/>
      <c r="MZL190" s="323"/>
      <c r="MZM190" s="413"/>
      <c r="MZN190" s="413"/>
      <c r="MZO190" s="413"/>
      <c r="MZP190" s="414"/>
      <c r="MZQ190" s="414"/>
      <c r="MZR190" s="414"/>
      <c r="MZS190" s="413"/>
      <c r="MZT190" s="414"/>
      <c r="MZU190" s="414"/>
      <c r="MZV190" s="414"/>
      <c r="MZW190" s="414"/>
      <c r="MZX190" s="413"/>
      <c r="MZY190" s="322"/>
      <c r="MZZ190" s="322"/>
      <c r="NAA190" s="322"/>
      <c r="NAB190" s="323"/>
      <c r="NAC190" s="413"/>
      <c r="NAD190" s="413"/>
      <c r="NAE190" s="413"/>
      <c r="NAF190" s="414"/>
      <c r="NAG190" s="414"/>
      <c r="NAH190" s="414"/>
      <c r="NAI190" s="413"/>
      <c r="NAJ190" s="414"/>
      <c r="NAK190" s="414"/>
      <c r="NAL190" s="414"/>
      <c r="NAM190" s="414"/>
      <c r="NAN190" s="413"/>
      <c r="NAO190" s="322"/>
      <c r="NAP190" s="322"/>
      <c r="NAQ190" s="322"/>
      <c r="NAR190" s="323"/>
      <c r="NAS190" s="413"/>
      <c r="NAT190" s="413"/>
      <c r="NAU190" s="413"/>
      <c r="NAV190" s="414"/>
      <c r="NAW190" s="414"/>
      <c r="NAX190" s="414"/>
      <c r="NAY190" s="413"/>
      <c r="NAZ190" s="414"/>
      <c r="NBA190" s="414"/>
      <c r="NBB190" s="414"/>
      <c r="NBC190" s="414"/>
      <c r="NBD190" s="413"/>
      <c r="NBE190" s="322"/>
      <c r="NBF190" s="322"/>
      <c r="NBG190" s="322"/>
      <c r="NBH190" s="323"/>
      <c r="NBI190" s="413"/>
      <c r="NBJ190" s="413"/>
      <c r="NBK190" s="413"/>
      <c r="NBL190" s="414"/>
      <c r="NBM190" s="414"/>
      <c r="NBN190" s="414"/>
      <c r="NBO190" s="413"/>
      <c r="NBP190" s="414"/>
      <c r="NBQ190" s="414"/>
      <c r="NBR190" s="414"/>
      <c r="NBS190" s="414"/>
      <c r="NBT190" s="413"/>
      <c r="NBU190" s="322"/>
      <c r="NBV190" s="322"/>
      <c r="NBW190" s="322"/>
      <c r="NBX190" s="323"/>
      <c r="NBY190" s="413"/>
      <c r="NBZ190" s="413"/>
      <c r="NCA190" s="413"/>
      <c r="NCB190" s="414"/>
      <c r="NCC190" s="414"/>
      <c r="NCD190" s="414"/>
      <c r="NCE190" s="413"/>
      <c r="NCF190" s="414"/>
      <c r="NCG190" s="414"/>
      <c r="NCH190" s="414"/>
      <c r="NCI190" s="414"/>
      <c r="NCJ190" s="413"/>
      <c r="NCK190" s="322"/>
      <c r="NCL190" s="322"/>
      <c r="NCM190" s="322"/>
      <c r="NCN190" s="323"/>
      <c r="NCO190" s="413"/>
      <c r="NCP190" s="413"/>
      <c r="NCQ190" s="413"/>
      <c r="NCR190" s="414"/>
      <c r="NCS190" s="414"/>
      <c r="NCT190" s="414"/>
      <c r="NCU190" s="413"/>
      <c r="NCV190" s="414"/>
      <c r="NCW190" s="414"/>
      <c r="NCX190" s="414"/>
      <c r="NCY190" s="414"/>
      <c r="NCZ190" s="413"/>
      <c r="NDA190" s="322"/>
      <c r="NDB190" s="322"/>
      <c r="NDC190" s="322"/>
      <c r="NDD190" s="323"/>
      <c r="NDE190" s="413"/>
      <c r="NDF190" s="413"/>
      <c r="NDG190" s="413"/>
      <c r="NDH190" s="414"/>
      <c r="NDI190" s="414"/>
      <c r="NDJ190" s="414"/>
      <c r="NDK190" s="413"/>
      <c r="NDL190" s="414"/>
      <c r="NDM190" s="414"/>
      <c r="NDN190" s="414"/>
      <c r="NDO190" s="414"/>
      <c r="NDP190" s="413"/>
      <c r="NDQ190" s="322"/>
      <c r="NDR190" s="322"/>
      <c r="NDS190" s="322"/>
      <c r="NDT190" s="323"/>
      <c r="NDU190" s="413"/>
      <c r="NDV190" s="413"/>
      <c r="NDW190" s="413"/>
      <c r="NDX190" s="414"/>
      <c r="NDY190" s="414"/>
      <c r="NDZ190" s="414"/>
      <c r="NEA190" s="413"/>
      <c r="NEB190" s="414"/>
      <c r="NEC190" s="414"/>
      <c r="NED190" s="414"/>
      <c r="NEE190" s="414"/>
      <c r="NEF190" s="413"/>
      <c r="NEG190" s="322"/>
      <c r="NEH190" s="322"/>
      <c r="NEI190" s="322"/>
      <c r="NEJ190" s="323"/>
      <c r="NEK190" s="413"/>
      <c r="NEL190" s="413"/>
      <c r="NEM190" s="413"/>
      <c r="NEN190" s="414"/>
      <c r="NEO190" s="414"/>
      <c r="NEP190" s="414"/>
      <c r="NEQ190" s="413"/>
      <c r="NER190" s="414"/>
      <c r="NES190" s="414"/>
      <c r="NET190" s="414"/>
      <c r="NEU190" s="414"/>
      <c r="NEV190" s="413"/>
      <c r="NEW190" s="322"/>
      <c r="NEX190" s="322"/>
      <c r="NEY190" s="322"/>
      <c r="NEZ190" s="323"/>
      <c r="NFA190" s="413"/>
      <c r="NFB190" s="413"/>
      <c r="NFC190" s="413"/>
      <c r="NFD190" s="414"/>
      <c r="NFE190" s="414"/>
      <c r="NFF190" s="414"/>
      <c r="NFG190" s="413"/>
      <c r="NFH190" s="414"/>
      <c r="NFI190" s="414"/>
      <c r="NFJ190" s="414"/>
      <c r="NFK190" s="414"/>
      <c r="NFL190" s="413"/>
      <c r="NFM190" s="322"/>
      <c r="NFN190" s="322"/>
      <c r="NFO190" s="322"/>
      <c r="NFP190" s="323"/>
      <c r="NFQ190" s="413"/>
      <c r="NFR190" s="413"/>
      <c r="NFS190" s="413"/>
      <c r="NFT190" s="414"/>
      <c r="NFU190" s="414"/>
      <c r="NFV190" s="414"/>
      <c r="NFW190" s="413"/>
      <c r="NFX190" s="414"/>
      <c r="NFY190" s="414"/>
      <c r="NFZ190" s="414"/>
      <c r="NGA190" s="414"/>
      <c r="NGB190" s="413"/>
      <c r="NGC190" s="322"/>
      <c r="NGD190" s="322"/>
      <c r="NGE190" s="322"/>
      <c r="NGF190" s="323"/>
      <c r="NGG190" s="413"/>
      <c r="NGH190" s="413"/>
      <c r="NGI190" s="413"/>
      <c r="NGJ190" s="414"/>
      <c r="NGK190" s="414"/>
      <c r="NGL190" s="414"/>
      <c r="NGM190" s="413"/>
      <c r="NGN190" s="414"/>
      <c r="NGO190" s="414"/>
      <c r="NGP190" s="414"/>
      <c r="NGQ190" s="414"/>
      <c r="NGR190" s="413"/>
      <c r="NGS190" s="322"/>
      <c r="NGT190" s="322"/>
      <c r="NGU190" s="322"/>
      <c r="NGV190" s="323"/>
      <c r="NGW190" s="413"/>
      <c r="NGX190" s="413"/>
      <c r="NGY190" s="413"/>
      <c r="NGZ190" s="414"/>
      <c r="NHA190" s="414"/>
      <c r="NHB190" s="414"/>
      <c r="NHC190" s="413"/>
      <c r="NHD190" s="414"/>
      <c r="NHE190" s="414"/>
      <c r="NHF190" s="414"/>
      <c r="NHG190" s="414"/>
      <c r="NHH190" s="413"/>
      <c r="NHI190" s="322"/>
      <c r="NHJ190" s="322"/>
      <c r="NHK190" s="322"/>
      <c r="NHL190" s="323"/>
      <c r="NHM190" s="413"/>
      <c r="NHN190" s="413"/>
      <c r="NHO190" s="413"/>
      <c r="NHP190" s="414"/>
      <c r="NHQ190" s="414"/>
      <c r="NHR190" s="414"/>
      <c r="NHS190" s="413"/>
      <c r="NHT190" s="414"/>
      <c r="NHU190" s="414"/>
      <c r="NHV190" s="414"/>
      <c r="NHW190" s="414"/>
      <c r="NHX190" s="413"/>
      <c r="NHY190" s="322"/>
      <c r="NHZ190" s="322"/>
      <c r="NIA190" s="322"/>
      <c r="NIB190" s="323"/>
      <c r="NIC190" s="413"/>
      <c r="NID190" s="413"/>
      <c r="NIE190" s="413"/>
      <c r="NIF190" s="414"/>
      <c r="NIG190" s="414"/>
      <c r="NIH190" s="414"/>
      <c r="NII190" s="413"/>
      <c r="NIJ190" s="414"/>
      <c r="NIK190" s="414"/>
      <c r="NIL190" s="414"/>
      <c r="NIM190" s="414"/>
      <c r="NIN190" s="413"/>
      <c r="NIO190" s="322"/>
      <c r="NIP190" s="322"/>
      <c r="NIQ190" s="322"/>
      <c r="NIR190" s="323"/>
      <c r="NIS190" s="413"/>
      <c r="NIT190" s="413"/>
      <c r="NIU190" s="413"/>
      <c r="NIV190" s="414"/>
      <c r="NIW190" s="414"/>
      <c r="NIX190" s="414"/>
      <c r="NIY190" s="413"/>
      <c r="NIZ190" s="414"/>
      <c r="NJA190" s="414"/>
      <c r="NJB190" s="414"/>
      <c r="NJC190" s="414"/>
      <c r="NJD190" s="413"/>
      <c r="NJE190" s="322"/>
      <c r="NJF190" s="322"/>
      <c r="NJG190" s="322"/>
      <c r="NJH190" s="323"/>
      <c r="NJI190" s="413"/>
      <c r="NJJ190" s="413"/>
      <c r="NJK190" s="413"/>
      <c r="NJL190" s="414"/>
      <c r="NJM190" s="414"/>
      <c r="NJN190" s="414"/>
      <c r="NJO190" s="413"/>
      <c r="NJP190" s="414"/>
      <c r="NJQ190" s="414"/>
      <c r="NJR190" s="414"/>
      <c r="NJS190" s="414"/>
      <c r="NJT190" s="413"/>
      <c r="NJU190" s="322"/>
      <c r="NJV190" s="322"/>
      <c r="NJW190" s="322"/>
      <c r="NJX190" s="323"/>
      <c r="NJY190" s="413"/>
      <c r="NJZ190" s="413"/>
      <c r="NKA190" s="413"/>
      <c r="NKB190" s="414"/>
      <c r="NKC190" s="414"/>
      <c r="NKD190" s="414"/>
      <c r="NKE190" s="413"/>
      <c r="NKF190" s="414"/>
      <c r="NKG190" s="414"/>
      <c r="NKH190" s="414"/>
      <c r="NKI190" s="414"/>
      <c r="NKJ190" s="413"/>
      <c r="NKK190" s="322"/>
      <c r="NKL190" s="322"/>
      <c r="NKM190" s="322"/>
      <c r="NKN190" s="323"/>
      <c r="NKO190" s="413"/>
      <c r="NKP190" s="413"/>
      <c r="NKQ190" s="413"/>
      <c r="NKR190" s="414"/>
      <c r="NKS190" s="414"/>
      <c r="NKT190" s="414"/>
      <c r="NKU190" s="413"/>
      <c r="NKV190" s="414"/>
      <c r="NKW190" s="414"/>
      <c r="NKX190" s="414"/>
      <c r="NKY190" s="414"/>
      <c r="NKZ190" s="413"/>
      <c r="NLA190" s="322"/>
      <c r="NLB190" s="322"/>
      <c r="NLC190" s="322"/>
      <c r="NLD190" s="323"/>
      <c r="NLE190" s="413"/>
      <c r="NLF190" s="413"/>
      <c r="NLG190" s="413"/>
      <c r="NLH190" s="414"/>
      <c r="NLI190" s="414"/>
      <c r="NLJ190" s="414"/>
      <c r="NLK190" s="413"/>
      <c r="NLL190" s="414"/>
      <c r="NLM190" s="414"/>
      <c r="NLN190" s="414"/>
      <c r="NLO190" s="414"/>
      <c r="NLP190" s="413"/>
      <c r="NLQ190" s="322"/>
      <c r="NLR190" s="322"/>
      <c r="NLS190" s="322"/>
      <c r="NLT190" s="323"/>
      <c r="NLU190" s="413"/>
      <c r="NLV190" s="413"/>
      <c r="NLW190" s="413"/>
      <c r="NLX190" s="414"/>
      <c r="NLY190" s="414"/>
      <c r="NLZ190" s="414"/>
      <c r="NMA190" s="413"/>
      <c r="NMB190" s="414"/>
      <c r="NMC190" s="414"/>
      <c r="NMD190" s="414"/>
      <c r="NME190" s="414"/>
      <c r="NMF190" s="413"/>
      <c r="NMG190" s="322"/>
      <c r="NMH190" s="322"/>
      <c r="NMI190" s="322"/>
      <c r="NMJ190" s="323"/>
      <c r="NMK190" s="413"/>
      <c r="NML190" s="413"/>
      <c r="NMM190" s="413"/>
      <c r="NMN190" s="414"/>
      <c r="NMO190" s="414"/>
      <c r="NMP190" s="414"/>
      <c r="NMQ190" s="413"/>
      <c r="NMR190" s="414"/>
      <c r="NMS190" s="414"/>
      <c r="NMT190" s="414"/>
      <c r="NMU190" s="414"/>
      <c r="NMV190" s="413"/>
      <c r="NMW190" s="322"/>
      <c r="NMX190" s="322"/>
      <c r="NMY190" s="322"/>
      <c r="NMZ190" s="323"/>
      <c r="NNA190" s="413"/>
      <c r="NNB190" s="413"/>
      <c r="NNC190" s="413"/>
      <c r="NND190" s="414"/>
      <c r="NNE190" s="414"/>
      <c r="NNF190" s="414"/>
      <c r="NNG190" s="413"/>
      <c r="NNH190" s="414"/>
      <c r="NNI190" s="414"/>
      <c r="NNJ190" s="414"/>
      <c r="NNK190" s="414"/>
      <c r="NNL190" s="413"/>
      <c r="NNM190" s="322"/>
      <c r="NNN190" s="322"/>
      <c r="NNO190" s="322"/>
      <c r="NNP190" s="323"/>
      <c r="NNQ190" s="413"/>
      <c r="NNR190" s="413"/>
      <c r="NNS190" s="413"/>
      <c r="NNT190" s="414"/>
      <c r="NNU190" s="414"/>
      <c r="NNV190" s="414"/>
      <c r="NNW190" s="413"/>
      <c r="NNX190" s="414"/>
      <c r="NNY190" s="414"/>
      <c r="NNZ190" s="414"/>
      <c r="NOA190" s="414"/>
      <c r="NOB190" s="413"/>
      <c r="NOC190" s="322"/>
      <c r="NOD190" s="322"/>
      <c r="NOE190" s="322"/>
      <c r="NOF190" s="323"/>
      <c r="NOG190" s="413"/>
      <c r="NOH190" s="413"/>
      <c r="NOI190" s="413"/>
      <c r="NOJ190" s="414"/>
      <c r="NOK190" s="414"/>
      <c r="NOL190" s="414"/>
      <c r="NOM190" s="413"/>
      <c r="NON190" s="414"/>
      <c r="NOO190" s="414"/>
      <c r="NOP190" s="414"/>
      <c r="NOQ190" s="414"/>
      <c r="NOR190" s="413"/>
      <c r="NOS190" s="322"/>
      <c r="NOT190" s="322"/>
      <c r="NOU190" s="322"/>
      <c r="NOV190" s="323"/>
      <c r="NOW190" s="413"/>
      <c r="NOX190" s="413"/>
      <c r="NOY190" s="413"/>
      <c r="NOZ190" s="414"/>
      <c r="NPA190" s="414"/>
      <c r="NPB190" s="414"/>
      <c r="NPC190" s="413"/>
      <c r="NPD190" s="414"/>
      <c r="NPE190" s="414"/>
      <c r="NPF190" s="414"/>
      <c r="NPG190" s="414"/>
      <c r="NPH190" s="413"/>
      <c r="NPI190" s="322"/>
      <c r="NPJ190" s="322"/>
      <c r="NPK190" s="322"/>
      <c r="NPL190" s="323"/>
      <c r="NPM190" s="413"/>
      <c r="NPN190" s="413"/>
      <c r="NPO190" s="413"/>
      <c r="NPP190" s="414"/>
      <c r="NPQ190" s="414"/>
      <c r="NPR190" s="414"/>
      <c r="NPS190" s="413"/>
      <c r="NPT190" s="414"/>
      <c r="NPU190" s="414"/>
      <c r="NPV190" s="414"/>
      <c r="NPW190" s="414"/>
      <c r="NPX190" s="413"/>
      <c r="NPY190" s="322"/>
      <c r="NPZ190" s="322"/>
      <c r="NQA190" s="322"/>
      <c r="NQB190" s="323"/>
      <c r="NQC190" s="413"/>
      <c r="NQD190" s="413"/>
      <c r="NQE190" s="413"/>
      <c r="NQF190" s="414"/>
      <c r="NQG190" s="414"/>
      <c r="NQH190" s="414"/>
      <c r="NQI190" s="413"/>
      <c r="NQJ190" s="414"/>
      <c r="NQK190" s="414"/>
      <c r="NQL190" s="414"/>
      <c r="NQM190" s="414"/>
      <c r="NQN190" s="413"/>
      <c r="NQO190" s="322"/>
      <c r="NQP190" s="322"/>
      <c r="NQQ190" s="322"/>
      <c r="NQR190" s="323"/>
      <c r="NQS190" s="413"/>
      <c r="NQT190" s="413"/>
      <c r="NQU190" s="413"/>
      <c r="NQV190" s="414"/>
      <c r="NQW190" s="414"/>
      <c r="NQX190" s="414"/>
      <c r="NQY190" s="413"/>
      <c r="NQZ190" s="414"/>
      <c r="NRA190" s="414"/>
      <c r="NRB190" s="414"/>
      <c r="NRC190" s="414"/>
      <c r="NRD190" s="413"/>
      <c r="NRE190" s="322"/>
      <c r="NRF190" s="322"/>
      <c r="NRG190" s="322"/>
      <c r="NRH190" s="323"/>
      <c r="NRI190" s="413"/>
      <c r="NRJ190" s="413"/>
      <c r="NRK190" s="413"/>
      <c r="NRL190" s="414"/>
      <c r="NRM190" s="414"/>
      <c r="NRN190" s="414"/>
      <c r="NRO190" s="413"/>
      <c r="NRP190" s="414"/>
      <c r="NRQ190" s="414"/>
      <c r="NRR190" s="414"/>
      <c r="NRS190" s="414"/>
      <c r="NRT190" s="413"/>
      <c r="NRU190" s="322"/>
      <c r="NRV190" s="322"/>
      <c r="NRW190" s="322"/>
      <c r="NRX190" s="323"/>
      <c r="NRY190" s="413"/>
      <c r="NRZ190" s="413"/>
      <c r="NSA190" s="413"/>
      <c r="NSB190" s="414"/>
      <c r="NSC190" s="414"/>
      <c r="NSD190" s="414"/>
      <c r="NSE190" s="413"/>
      <c r="NSF190" s="414"/>
      <c r="NSG190" s="414"/>
      <c r="NSH190" s="414"/>
      <c r="NSI190" s="414"/>
      <c r="NSJ190" s="413"/>
      <c r="NSK190" s="322"/>
      <c r="NSL190" s="322"/>
      <c r="NSM190" s="322"/>
      <c r="NSN190" s="323"/>
      <c r="NSO190" s="413"/>
      <c r="NSP190" s="413"/>
      <c r="NSQ190" s="413"/>
      <c r="NSR190" s="414"/>
      <c r="NSS190" s="414"/>
      <c r="NST190" s="414"/>
      <c r="NSU190" s="413"/>
      <c r="NSV190" s="414"/>
      <c r="NSW190" s="414"/>
      <c r="NSX190" s="414"/>
      <c r="NSY190" s="414"/>
      <c r="NSZ190" s="413"/>
      <c r="NTA190" s="322"/>
      <c r="NTB190" s="322"/>
      <c r="NTC190" s="322"/>
      <c r="NTD190" s="323"/>
      <c r="NTE190" s="413"/>
      <c r="NTF190" s="413"/>
      <c r="NTG190" s="413"/>
      <c r="NTH190" s="414"/>
      <c r="NTI190" s="414"/>
      <c r="NTJ190" s="414"/>
      <c r="NTK190" s="413"/>
      <c r="NTL190" s="414"/>
      <c r="NTM190" s="414"/>
      <c r="NTN190" s="414"/>
      <c r="NTO190" s="414"/>
      <c r="NTP190" s="413"/>
      <c r="NTQ190" s="322"/>
      <c r="NTR190" s="322"/>
      <c r="NTS190" s="322"/>
      <c r="NTT190" s="323"/>
      <c r="NTU190" s="413"/>
      <c r="NTV190" s="413"/>
      <c r="NTW190" s="413"/>
      <c r="NTX190" s="414"/>
      <c r="NTY190" s="414"/>
      <c r="NTZ190" s="414"/>
      <c r="NUA190" s="413"/>
      <c r="NUB190" s="414"/>
      <c r="NUC190" s="414"/>
      <c r="NUD190" s="414"/>
      <c r="NUE190" s="414"/>
      <c r="NUF190" s="413"/>
      <c r="NUG190" s="322"/>
      <c r="NUH190" s="322"/>
      <c r="NUI190" s="322"/>
      <c r="NUJ190" s="323"/>
      <c r="NUK190" s="413"/>
      <c r="NUL190" s="413"/>
      <c r="NUM190" s="413"/>
      <c r="NUN190" s="414"/>
      <c r="NUO190" s="414"/>
      <c r="NUP190" s="414"/>
      <c r="NUQ190" s="413"/>
      <c r="NUR190" s="414"/>
      <c r="NUS190" s="414"/>
      <c r="NUT190" s="414"/>
      <c r="NUU190" s="414"/>
      <c r="NUV190" s="413"/>
      <c r="NUW190" s="322"/>
      <c r="NUX190" s="322"/>
      <c r="NUY190" s="322"/>
      <c r="NUZ190" s="323"/>
      <c r="NVA190" s="413"/>
      <c r="NVB190" s="413"/>
      <c r="NVC190" s="413"/>
      <c r="NVD190" s="414"/>
      <c r="NVE190" s="414"/>
      <c r="NVF190" s="414"/>
      <c r="NVG190" s="413"/>
      <c r="NVH190" s="414"/>
      <c r="NVI190" s="414"/>
      <c r="NVJ190" s="414"/>
      <c r="NVK190" s="414"/>
      <c r="NVL190" s="413"/>
      <c r="NVM190" s="322"/>
      <c r="NVN190" s="322"/>
      <c r="NVO190" s="322"/>
      <c r="NVP190" s="323"/>
      <c r="NVQ190" s="413"/>
      <c r="NVR190" s="413"/>
      <c r="NVS190" s="413"/>
      <c r="NVT190" s="414"/>
      <c r="NVU190" s="414"/>
      <c r="NVV190" s="414"/>
      <c r="NVW190" s="413"/>
      <c r="NVX190" s="414"/>
      <c r="NVY190" s="414"/>
      <c r="NVZ190" s="414"/>
      <c r="NWA190" s="414"/>
      <c r="NWB190" s="413"/>
      <c r="NWC190" s="322"/>
      <c r="NWD190" s="322"/>
      <c r="NWE190" s="322"/>
      <c r="NWF190" s="323"/>
      <c r="NWG190" s="413"/>
      <c r="NWH190" s="413"/>
      <c r="NWI190" s="413"/>
      <c r="NWJ190" s="414"/>
      <c r="NWK190" s="414"/>
      <c r="NWL190" s="414"/>
      <c r="NWM190" s="413"/>
      <c r="NWN190" s="414"/>
      <c r="NWO190" s="414"/>
      <c r="NWP190" s="414"/>
      <c r="NWQ190" s="414"/>
      <c r="NWR190" s="413"/>
      <c r="NWS190" s="322"/>
      <c r="NWT190" s="322"/>
      <c r="NWU190" s="322"/>
      <c r="NWV190" s="323"/>
      <c r="NWW190" s="413"/>
      <c r="NWX190" s="413"/>
      <c r="NWY190" s="413"/>
      <c r="NWZ190" s="414"/>
      <c r="NXA190" s="414"/>
      <c r="NXB190" s="414"/>
      <c r="NXC190" s="413"/>
      <c r="NXD190" s="414"/>
      <c r="NXE190" s="414"/>
      <c r="NXF190" s="414"/>
      <c r="NXG190" s="414"/>
      <c r="NXH190" s="413"/>
      <c r="NXI190" s="322"/>
      <c r="NXJ190" s="322"/>
      <c r="NXK190" s="322"/>
      <c r="NXL190" s="323"/>
      <c r="NXM190" s="413"/>
      <c r="NXN190" s="413"/>
      <c r="NXO190" s="413"/>
      <c r="NXP190" s="414"/>
      <c r="NXQ190" s="414"/>
      <c r="NXR190" s="414"/>
      <c r="NXS190" s="413"/>
      <c r="NXT190" s="414"/>
      <c r="NXU190" s="414"/>
      <c r="NXV190" s="414"/>
      <c r="NXW190" s="414"/>
      <c r="NXX190" s="413"/>
      <c r="NXY190" s="322"/>
      <c r="NXZ190" s="322"/>
      <c r="NYA190" s="322"/>
      <c r="NYB190" s="323"/>
      <c r="NYC190" s="413"/>
      <c r="NYD190" s="413"/>
      <c r="NYE190" s="413"/>
      <c r="NYF190" s="414"/>
      <c r="NYG190" s="414"/>
      <c r="NYH190" s="414"/>
      <c r="NYI190" s="413"/>
      <c r="NYJ190" s="414"/>
      <c r="NYK190" s="414"/>
      <c r="NYL190" s="414"/>
      <c r="NYM190" s="414"/>
      <c r="NYN190" s="413"/>
      <c r="NYO190" s="322"/>
      <c r="NYP190" s="322"/>
      <c r="NYQ190" s="322"/>
      <c r="NYR190" s="323"/>
      <c r="NYS190" s="413"/>
      <c r="NYT190" s="413"/>
      <c r="NYU190" s="413"/>
      <c r="NYV190" s="414"/>
      <c r="NYW190" s="414"/>
      <c r="NYX190" s="414"/>
      <c r="NYY190" s="413"/>
      <c r="NYZ190" s="414"/>
      <c r="NZA190" s="414"/>
      <c r="NZB190" s="414"/>
      <c r="NZC190" s="414"/>
      <c r="NZD190" s="413"/>
      <c r="NZE190" s="322"/>
      <c r="NZF190" s="322"/>
      <c r="NZG190" s="322"/>
      <c r="NZH190" s="323"/>
      <c r="NZI190" s="413"/>
      <c r="NZJ190" s="413"/>
      <c r="NZK190" s="413"/>
      <c r="NZL190" s="414"/>
      <c r="NZM190" s="414"/>
      <c r="NZN190" s="414"/>
      <c r="NZO190" s="413"/>
      <c r="NZP190" s="414"/>
      <c r="NZQ190" s="414"/>
      <c r="NZR190" s="414"/>
      <c r="NZS190" s="414"/>
      <c r="NZT190" s="413"/>
      <c r="NZU190" s="322"/>
      <c r="NZV190" s="322"/>
      <c r="NZW190" s="322"/>
      <c r="NZX190" s="323"/>
      <c r="NZY190" s="413"/>
      <c r="NZZ190" s="413"/>
      <c r="OAA190" s="413"/>
      <c r="OAB190" s="414"/>
      <c r="OAC190" s="414"/>
      <c r="OAD190" s="414"/>
      <c r="OAE190" s="413"/>
      <c r="OAF190" s="414"/>
      <c r="OAG190" s="414"/>
      <c r="OAH190" s="414"/>
      <c r="OAI190" s="414"/>
      <c r="OAJ190" s="413"/>
      <c r="OAK190" s="322"/>
      <c r="OAL190" s="322"/>
      <c r="OAM190" s="322"/>
      <c r="OAN190" s="323"/>
      <c r="OAO190" s="413"/>
      <c r="OAP190" s="413"/>
      <c r="OAQ190" s="413"/>
      <c r="OAR190" s="414"/>
      <c r="OAS190" s="414"/>
      <c r="OAT190" s="414"/>
      <c r="OAU190" s="413"/>
      <c r="OAV190" s="414"/>
      <c r="OAW190" s="414"/>
      <c r="OAX190" s="414"/>
      <c r="OAY190" s="414"/>
      <c r="OAZ190" s="413"/>
      <c r="OBA190" s="322"/>
      <c r="OBB190" s="322"/>
      <c r="OBC190" s="322"/>
      <c r="OBD190" s="323"/>
      <c r="OBE190" s="413"/>
      <c r="OBF190" s="413"/>
      <c r="OBG190" s="413"/>
      <c r="OBH190" s="414"/>
      <c r="OBI190" s="414"/>
      <c r="OBJ190" s="414"/>
      <c r="OBK190" s="413"/>
      <c r="OBL190" s="414"/>
      <c r="OBM190" s="414"/>
      <c r="OBN190" s="414"/>
      <c r="OBO190" s="414"/>
      <c r="OBP190" s="413"/>
      <c r="OBQ190" s="322"/>
      <c r="OBR190" s="322"/>
      <c r="OBS190" s="322"/>
      <c r="OBT190" s="323"/>
      <c r="OBU190" s="413"/>
      <c r="OBV190" s="413"/>
      <c r="OBW190" s="413"/>
      <c r="OBX190" s="414"/>
      <c r="OBY190" s="414"/>
      <c r="OBZ190" s="414"/>
      <c r="OCA190" s="413"/>
      <c r="OCB190" s="414"/>
      <c r="OCC190" s="414"/>
      <c r="OCD190" s="414"/>
      <c r="OCE190" s="414"/>
      <c r="OCF190" s="413"/>
      <c r="OCG190" s="322"/>
      <c r="OCH190" s="322"/>
      <c r="OCI190" s="322"/>
      <c r="OCJ190" s="323"/>
      <c r="OCK190" s="413"/>
      <c r="OCL190" s="413"/>
      <c r="OCM190" s="413"/>
      <c r="OCN190" s="414"/>
      <c r="OCO190" s="414"/>
      <c r="OCP190" s="414"/>
      <c r="OCQ190" s="413"/>
      <c r="OCR190" s="414"/>
      <c r="OCS190" s="414"/>
      <c r="OCT190" s="414"/>
      <c r="OCU190" s="414"/>
      <c r="OCV190" s="413"/>
      <c r="OCW190" s="322"/>
      <c r="OCX190" s="322"/>
      <c r="OCY190" s="322"/>
      <c r="OCZ190" s="323"/>
      <c r="ODA190" s="413"/>
      <c r="ODB190" s="413"/>
      <c r="ODC190" s="413"/>
      <c r="ODD190" s="414"/>
      <c r="ODE190" s="414"/>
      <c r="ODF190" s="414"/>
      <c r="ODG190" s="413"/>
      <c r="ODH190" s="414"/>
      <c r="ODI190" s="414"/>
      <c r="ODJ190" s="414"/>
      <c r="ODK190" s="414"/>
      <c r="ODL190" s="413"/>
      <c r="ODM190" s="322"/>
      <c r="ODN190" s="322"/>
      <c r="ODO190" s="322"/>
      <c r="ODP190" s="323"/>
      <c r="ODQ190" s="413"/>
      <c r="ODR190" s="413"/>
      <c r="ODS190" s="413"/>
      <c r="ODT190" s="414"/>
      <c r="ODU190" s="414"/>
      <c r="ODV190" s="414"/>
      <c r="ODW190" s="413"/>
      <c r="ODX190" s="414"/>
      <c r="ODY190" s="414"/>
      <c r="ODZ190" s="414"/>
      <c r="OEA190" s="414"/>
      <c r="OEB190" s="413"/>
      <c r="OEC190" s="322"/>
      <c r="OED190" s="322"/>
      <c r="OEE190" s="322"/>
      <c r="OEF190" s="323"/>
      <c r="OEG190" s="413"/>
      <c r="OEH190" s="413"/>
      <c r="OEI190" s="413"/>
      <c r="OEJ190" s="414"/>
      <c r="OEK190" s="414"/>
      <c r="OEL190" s="414"/>
      <c r="OEM190" s="413"/>
      <c r="OEN190" s="414"/>
      <c r="OEO190" s="414"/>
      <c r="OEP190" s="414"/>
      <c r="OEQ190" s="414"/>
      <c r="OER190" s="413"/>
      <c r="OES190" s="322"/>
      <c r="OET190" s="322"/>
      <c r="OEU190" s="322"/>
      <c r="OEV190" s="323"/>
      <c r="OEW190" s="413"/>
      <c r="OEX190" s="413"/>
      <c r="OEY190" s="413"/>
      <c r="OEZ190" s="414"/>
      <c r="OFA190" s="414"/>
      <c r="OFB190" s="414"/>
      <c r="OFC190" s="413"/>
      <c r="OFD190" s="414"/>
      <c r="OFE190" s="414"/>
      <c r="OFF190" s="414"/>
      <c r="OFG190" s="414"/>
      <c r="OFH190" s="413"/>
      <c r="OFI190" s="322"/>
      <c r="OFJ190" s="322"/>
      <c r="OFK190" s="322"/>
      <c r="OFL190" s="323"/>
      <c r="OFM190" s="413"/>
      <c r="OFN190" s="413"/>
      <c r="OFO190" s="413"/>
      <c r="OFP190" s="414"/>
      <c r="OFQ190" s="414"/>
      <c r="OFR190" s="414"/>
      <c r="OFS190" s="413"/>
      <c r="OFT190" s="414"/>
      <c r="OFU190" s="414"/>
      <c r="OFV190" s="414"/>
      <c r="OFW190" s="414"/>
      <c r="OFX190" s="413"/>
      <c r="OFY190" s="322"/>
      <c r="OFZ190" s="322"/>
      <c r="OGA190" s="322"/>
      <c r="OGB190" s="323"/>
      <c r="OGC190" s="413"/>
      <c r="OGD190" s="413"/>
      <c r="OGE190" s="413"/>
      <c r="OGF190" s="414"/>
      <c r="OGG190" s="414"/>
      <c r="OGH190" s="414"/>
      <c r="OGI190" s="413"/>
      <c r="OGJ190" s="414"/>
      <c r="OGK190" s="414"/>
      <c r="OGL190" s="414"/>
      <c r="OGM190" s="414"/>
      <c r="OGN190" s="413"/>
      <c r="OGO190" s="322"/>
      <c r="OGP190" s="322"/>
      <c r="OGQ190" s="322"/>
      <c r="OGR190" s="323"/>
      <c r="OGS190" s="413"/>
      <c r="OGT190" s="413"/>
      <c r="OGU190" s="413"/>
      <c r="OGV190" s="414"/>
      <c r="OGW190" s="414"/>
      <c r="OGX190" s="414"/>
      <c r="OGY190" s="413"/>
      <c r="OGZ190" s="414"/>
      <c r="OHA190" s="414"/>
      <c r="OHB190" s="414"/>
      <c r="OHC190" s="414"/>
      <c r="OHD190" s="413"/>
      <c r="OHE190" s="322"/>
      <c r="OHF190" s="322"/>
      <c r="OHG190" s="322"/>
      <c r="OHH190" s="323"/>
      <c r="OHI190" s="413"/>
      <c r="OHJ190" s="413"/>
      <c r="OHK190" s="413"/>
      <c r="OHL190" s="414"/>
      <c r="OHM190" s="414"/>
      <c r="OHN190" s="414"/>
      <c r="OHO190" s="413"/>
      <c r="OHP190" s="414"/>
      <c r="OHQ190" s="414"/>
      <c r="OHR190" s="414"/>
      <c r="OHS190" s="414"/>
      <c r="OHT190" s="413"/>
      <c r="OHU190" s="322"/>
      <c r="OHV190" s="322"/>
      <c r="OHW190" s="322"/>
      <c r="OHX190" s="323"/>
      <c r="OHY190" s="413"/>
      <c r="OHZ190" s="413"/>
      <c r="OIA190" s="413"/>
      <c r="OIB190" s="414"/>
      <c r="OIC190" s="414"/>
      <c r="OID190" s="414"/>
      <c r="OIE190" s="413"/>
      <c r="OIF190" s="414"/>
      <c r="OIG190" s="414"/>
      <c r="OIH190" s="414"/>
      <c r="OII190" s="414"/>
      <c r="OIJ190" s="413"/>
      <c r="OIK190" s="322"/>
      <c r="OIL190" s="322"/>
      <c r="OIM190" s="322"/>
      <c r="OIN190" s="323"/>
      <c r="OIO190" s="413"/>
      <c r="OIP190" s="413"/>
      <c r="OIQ190" s="413"/>
      <c r="OIR190" s="414"/>
      <c r="OIS190" s="414"/>
      <c r="OIT190" s="414"/>
      <c r="OIU190" s="413"/>
      <c r="OIV190" s="414"/>
      <c r="OIW190" s="414"/>
      <c r="OIX190" s="414"/>
      <c r="OIY190" s="414"/>
      <c r="OIZ190" s="413"/>
      <c r="OJA190" s="322"/>
      <c r="OJB190" s="322"/>
      <c r="OJC190" s="322"/>
      <c r="OJD190" s="323"/>
      <c r="OJE190" s="413"/>
      <c r="OJF190" s="413"/>
      <c r="OJG190" s="413"/>
      <c r="OJH190" s="414"/>
      <c r="OJI190" s="414"/>
      <c r="OJJ190" s="414"/>
      <c r="OJK190" s="413"/>
      <c r="OJL190" s="414"/>
      <c r="OJM190" s="414"/>
      <c r="OJN190" s="414"/>
      <c r="OJO190" s="414"/>
      <c r="OJP190" s="413"/>
      <c r="OJQ190" s="322"/>
      <c r="OJR190" s="322"/>
      <c r="OJS190" s="322"/>
      <c r="OJT190" s="323"/>
      <c r="OJU190" s="413"/>
      <c r="OJV190" s="413"/>
      <c r="OJW190" s="413"/>
      <c r="OJX190" s="414"/>
      <c r="OJY190" s="414"/>
      <c r="OJZ190" s="414"/>
      <c r="OKA190" s="413"/>
      <c r="OKB190" s="414"/>
      <c r="OKC190" s="414"/>
      <c r="OKD190" s="414"/>
      <c r="OKE190" s="414"/>
      <c r="OKF190" s="413"/>
      <c r="OKG190" s="322"/>
      <c r="OKH190" s="322"/>
      <c r="OKI190" s="322"/>
      <c r="OKJ190" s="323"/>
      <c r="OKK190" s="413"/>
      <c r="OKL190" s="413"/>
      <c r="OKM190" s="413"/>
      <c r="OKN190" s="414"/>
      <c r="OKO190" s="414"/>
      <c r="OKP190" s="414"/>
      <c r="OKQ190" s="413"/>
      <c r="OKR190" s="414"/>
      <c r="OKS190" s="414"/>
      <c r="OKT190" s="414"/>
      <c r="OKU190" s="414"/>
      <c r="OKV190" s="413"/>
      <c r="OKW190" s="322"/>
      <c r="OKX190" s="322"/>
      <c r="OKY190" s="322"/>
      <c r="OKZ190" s="323"/>
      <c r="OLA190" s="413"/>
      <c r="OLB190" s="413"/>
      <c r="OLC190" s="413"/>
      <c r="OLD190" s="414"/>
      <c r="OLE190" s="414"/>
      <c r="OLF190" s="414"/>
      <c r="OLG190" s="413"/>
      <c r="OLH190" s="414"/>
      <c r="OLI190" s="414"/>
      <c r="OLJ190" s="414"/>
      <c r="OLK190" s="414"/>
      <c r="OLL190" s="413"/>
      <c r="OLM190" s="322"/>
      <c r="OLN190" s="322"/>
      <c r="OLO190" s="322"/>
      <c r="OLP190" s="323"/>
      <c r="OLQ190" s="413"/>
      <c r="OLR190" s="413"/>
      <c r="OLS190" s="413"/>
      <c r="OLT190" s="414"/>
      <c r="OLU190" s="414"/>
      <c r="OLV190" s="414"/>
      <c r="OLW190" s="413"/>
      <c r="OLX190" s="414"/>
      <c r="OLY190" s="414"/>
      <c r="OLZ190" s="414"/>
      <c r="OMA190" s="414"/>
      <c r="OMB190" s="413"/>
      <c r="OMC190" s="322"/>
      <c r="OMD190" s="322"/>
      <c r="OME190" s="322"/>
      <c r="OMF190" s="323"/>
      <c r="OMG190" s="413"/>
      <c r="OMH190" s="413"/>
      <c r="OMI190" s="413"/>
      <c r="OMJ190" s="414"/>
      <c r="OMK190" s="414"/>
      <c r="OML190" s="414"/>
      <c r="OMM190" s="413"/>
      <c r="OMN190" s="414"/>
      <c r="OMO190" s="414"/>
      <c r="OMP190" s="414"/>
      <c r="OMQ190" s="414"/>
      <c r="OMR190" s="413"/>
      <c r="OMS190" s="322"/>
      <c r="OMT190" s="322"/>
      <c r="OMU190" s="322"/>
      <c r="OMV190" s="323"/>
      <c r="OMW190" s="413"/>
      <c r="OMX190" s="413"/>
      <c r="OMY190" s="413"/>
      <c r="OMZ190" s="414"/>
      <c r="ONA190" s="414"/>
      <c r="ONB190" s="414"/>
      <c r="ONC190" s="413"/>
      <c r="OND190" s="414"/>
      <c r="ONE190" s="414"/>
      <c r="ONF190" s="414"/>
      <c r="ONG190" s="414"/>
      <c r="ONH190" s="413"/>
      <c r="ONI190" s="322"/>
      <c r="ONJ190" s="322"/>
      <c r="ONK190" s="322"/>
      <c r="ONL190" s="323"/>
      <c r="ONM190" s="413"/>
      <c r="ONN190" s="413"/>
      <c r="ONO190" s="413"/>
      <c r="ONP190" s="414"/>
      <c r="ONQ190" s="414"/>
      <c r="ONR190" s="414"/>
      <c r="ONS190" s="413"/>
      <c r="ONT190" s="414"/>
      <c r="ONU190" s="414"/>
      <c r="ONV190" s="414"/>
      <c r="ONW190" s="414"/>
      <c r="ONX190" s="413"/>
      <c r="ONY190" s="322"/>
      <c r="ONZ190" s="322"/>
      <c r="OOA190" s="322"/>
      <c r="OOB190" s="323"/>
      <c r="OOC190" s="413"/>
      <c r="OOD190" s="413"/>
      <c r="OOE190" s="413"/>
      <c r="OOF190" s="414"/>
      <c r="OOG190" s="414"/>
      <c r="OOH190" s="414"/>
      <c r="OOI190" s="413"/>
      <c r="OOJ190" s="414"/>
      <c r="OOK190" s="414"/>
      <c r="OOL190" s="414"/>
      <c r="OOM190" s="414"/>
      <c r="OON190" s="413"/>
      <c r="OOO190" s="322"/>
      <c r="OOP190" s="322"/>
      <c r="OOQ190" s="322"/>
      <c r="OOR190" s="323"/>
      <c r="OOS190" s="413"/>
      <c r="OOT190" s="413"/>
      <c r="OOU190" s="413"/>
      <c r="OOV190" s="414"/>
      <c r="OOW190" s="414"/>
      <c r="OOX190" s="414"/>
      <c r="OOY190" s="413"/>
      <c r="OOZ190" s="414"/>
      <c r="OPA190" s="414"/>
      <c r="OPB190" s="414"/>
      <c r="OPC190" s="414"/>
      <c r="OPD190" s="413"/>
      <c r="OPE190" s="322"/>
      <c r="OPF190" s="322"/>
      <c r="OPG190" s="322"/>
      <c r="OPH190" s="323"/>
      <c r="OPI190" s="413"/>
      <c r="OPJ190" s="413"/>
      <c r="OPK190" s="413"/>
      <c r="OPL190" s="414"/>
      <c r="OPM190" s="414"/>
      <c r="OPN190" s="414"/>
      <c r="OPO190" s="413"/>
      <c r="OPP190" s="414"/>
      <c r="OPQ190" s="414"/>
      <c r="OPR190" s="414"/>
      <c r="OPS190" s="414"/>
      <c r="OPT190" s="413"/>
      <c r="OPU190" s="322"/>
      <c r="OPV190" s="322"/>
      <c r="OPW190" s="322"/>
      <c r="OPX190" s="323"/>
      <c r="OPY190" s="413"/>
      <c r="OPZ190" s="413"/>
      <c r="OQA190" s="413"/>
      <c r="OQB190" s="414"/>
      <c r="OQC190" s="414"/>
      <c r="OQD190" s="414"/>
      <c r="OQE190" s="413"/>
      <c r="OQF190" s="414"/>
      <c r="OQG190" s="414"/>
      <c r="OQH190" s="414"/>
      <c r="OQI190" s="414"/>
      <c r="OQJ190" s="413"/>
      <c r="OQK190" s="322"/>
      <c r="OQL190" s="322"/>
      <c r="OQM190" s="322"/>
      <c r="OQN190" s="323"/>
      <c r="OQO190" s="413"/>
      <c r="OQP190" s="413"/>
      <c r="OQQ190" s="413"/>
      <c r="OQR190" s="414"/>
      <c r="OQS190" s="414"/>
      <c r="OQT190" s="414"/>
      <c r="OQU190" s="413"/>
      <c r="OQV190" s="414"/>
      <c r="OQW190" s="414"/>
      <c r="OQX190" s="414"/>
      <c r="OQY190" s="414"/>
      <c r="OQZ190" s="413"/>
      <c r="ORA190" s="322"/>
      <c r="ORB190" s="322"/>
      <c r="ORC190" s="322"/>
      <c r="ORD190" s="323"/>
      <c r="ORE190" s="413"/>
      <c r="ORF190" s="413"/>
      <c r="ORG190" s="413"/>
      <c r="ORH190" s="414"/>
      <c r="ORI190" s="414"/>
      <c r="ORJ190" s="414"/>
      <c r="ORK190" s="413"/>
      <c r="ORL190" s="414"/>
      <c r="ORM190" s="414"/>
      <c r="ORN190" s="414"/>
      <c r="ORO190" s="414"/>
      <c r="ORP190" s="413"/>
      <c r="ORQ190" s="322"/>
      <c r="ORR190" s="322"/>
      <c r="ORS190" s="322"/>
      <c r="ORT190" s="323"/>
      <c r="ORU190" s="413"/>
      <c r="ORV190" s="413"/>
      <c r="ORW190" s="413"/>
      <c r="ORX190" s="414"/>
      <c r="ORY190" s="414"/>
      <c r="ORZ190" s="414"/>
      <c r="OSA190" s="413"/>
      <c r="OSB190" s="414"/>
      <c r="OSC190" s="414"/>
      <c r="OSD190" s="414"/>
      <c r="OSE190" s="414"/>
      <c r="OSF190" s="413"/>
      <c r="OSG190" s="322"/>
      <c r="OSH190" s="322"/>
      <c r="OSI190" s="322"/>
      <c r="OSJ190" s="323"/>
      <c r="OSK190" s="413"/>
      <c r="OSL190" s="413"/>
      <c r="OSM190" s="413"/>
      <c r="OSN190" s="414"/>
      <c r="OSO190" s="414"/>
      <c r="OSP190" s="414"/>
      <c r="OSQ190" s="413"/>
      <c r="OSR190" s="414"/>
      <c r="OSS190" s="414"/>
      <c r="OST190" s="414"/>
      <c r="OSU190" s="414"/>
      <c r="OSV190" s="413"/>
      <c r="OSW190" s="322"/>
      <c r="OSX190" s="322"/>
      <c r="OSY190" s="322"/>
      <c r="OSZ190" s="323"/>
      <c r="OTA190" s="413"/>
      <c r="OTB190" s="413"/>
      <c r="OTC190" s="413"/>
      <c r="OTD190" s="414"/>
      <c r="OTE190" s="414"/>
      <c r="OTF190" s="414"/>
      <c r="OTG190" s="413"/>
      <c r="OTH190" s="414"/>
      <c r="OTI190" s="414"/>
      <c r="OTJ190" s="414"/>
      <c r="OTK190" s="414"/>
      <c r="OTL190" s="413"/>
      <c r="OTM190" s="322"/>
      <c r="OTN190" s="322"/>
      <c r="OTO190" s="322"/>
      <c r="OTP190" s="323"/>
      <c r="OTQ190" s="413"/>
      <c r="OTR190" s="413"/>
      <c r="OTS190" s="413"/>
      <c r="OTT190" s="414"/>
      <c r="OTU190" s="414"/>
      <c r="OTV190" s="414"/>
      <c r="OTW190" s="413"/>
      <c r="OTX190" s="414"/>
      <c r="OTY190" s="414"/>
      <c r="OTZ190" s="414"/>
      <c r="OUA190" s="414"/>
      <c r="OUB190" s="413"/>
      <c r="OUC190" s="322"/>
      <c r="OUD190" s="322"/>
      <c r="OUE190" s="322"/>
      <c r="OUF190" s="323"/>
      <c r="OUG190" s="413"/>
      <c r="OUH190" s="413"/>
      <c r="OUI190" s="413"/>
      <c r="OUJ190" s="414"/>
      <c r="OUK190" s="414"/>
      <c r="OUL190" s="414"/>
      <c r="OUM190" s="413"/>
      <c r="OUN190" s="414"/>
      <c r="OUO190" s="414"/>
      <c r="OUP190" s="414"/>
      <c r="OUQ190" s="414"/>
      <c r="OUR190" s="413"/>
      <c r="OUS190" s="322"/>
      <c r="OUT190" s="322"/>
      <c r="OUU190" s="322"/>
      <c r="OUV190" s="323"/>
      <c r="OUW190" s="413"/>
      <c r="OUX190" s="413"/>
      <c r="OUY190" s="413"/>
      <c r="OUZ190" s="414"/>
      <c r="OVA190" s="414"/>
      <c r="OVB190" s="414"/>
      <c r="OVC190" s="413"/>
      <c r="OVD190" s="414"/>
      <c r="OVE190" s="414"/>
      <c r="OVF190" s="414"/>
      <c r="OVG190" s="414"/>
      <c r="OVH190" s="413"/>
      <c r="OVI190" s="322"/>
      <c r="OVJ190" s="322"/>
      <c r="OVK190" s="322"/>
      <c r="OVL190" s="323"/>
      <c r="OVM190" s="413"/>
      <c r="OVN190" s="413"/>
      <c r="OVO190" s="413"/>
      <c r="OVP190" s="414"/>
      <c r="OVQ190" s="414"/>
      <c r="OVR190" s="414"/>
      <c r="OVS190" s="413"/>
      <c r="OVT190" s="414"/>
      <c r="OVU190" s="414"/>
      <c r="OVV190" s="414"/>
      <c r="OVW190" s="414"/>
      <c r="OVX190" s="413"/>
      <c r="OVY190" s="322"/>
      <c r="OVZ190" s="322"/>
      <c r="OWA190" s="322"/>
      <c r="OWB190" s="323"/>
      <c r="OWC190" s="413"/>
      <c r="OWD190" s="413"/>
      <c r="OWE190" s="413"/>
      <c r="OWF190" s="414"/>
      <c r="OWG190" s="414"/>
      <c r="OWH190" s="414"/>
      <c r="OWI190" s="413"/>
      <c r="OWJ190" s="414"/>
      <c r="OWK190" s="414"/>
      <c r="OWL190" s="414"/>
      <c r="OWM190" s="414"/>
      <c r="OWN190" s="413"/>
      <c r="OWO190" s="322"/>
      <c r="OWP190" s="322"/>
      <c r="OWQ190" s="322"/>
      <c r="OWR190" s="323"/>
      <c r="OWS190" s="413"/>
      <c r="OWT190" s="413"/>
      <c r="OWU190" s="413"/>
      <c r="OWV190" s="414"/>
      <c r="OWW190" s="414"/>
      <c r="OWX190" s="414"/>
      <c r="OWY190" s="413"/>
      <c r="OWZ190" s="414"/>
      <c r="OXA190" s="414"/>
      <c r="OXB190" s="414"/>
      <c r="OXC190" s="414"/>
      <c r="OXD190" s="413"/>
      <c r="OXE190" s="322"/>
      <c r="OXF190" s="322"/>
      <c r="OXG190" s="322"/>
      <c r="OXH190" s="323"/>
      <c r="OXI190" s="413"/>
      <c r="OXJ190" s="413"/>
      <c r="OXK190" s="413"/>
      <c r="OXL190" s="414"/>
      <c r="OXM190" s="414"/>
      <c r="OXN190" s="414"/>
      <c r="OXO190" s="413"/>
      <c r="OXP190" s="414"/>
      <c r="OXQ190" s="414"/>
      <c r="OXR190" s="414"/>
      <c r="OXS190" s="414"/>
      <c r="OXT190" s="413"/>
      <c r="OXU190" s="322"/>
      <c r="OXV190" s="322"/>
      <c r="OXW190" s="322"/>
      <c r="OXX190" s="323"/>
      <c r="OXY190" s="413"/>
      <c r="OXZ190" s="413"/>
      <c r="OYA190" s="413"/>
      <c r="OYB190" s="414"/>
      <c r="OYC190" s="414"/>
      <c r="OYD190" s="414"/>
      <c r="OYE190" s="413"/>
      <c r="OYF190" s="414"/>
      <c r="OYG190" s="414"/>
      <c r="OYH190" s="414"/>
      <c r="OYI190" s="414"/>
      <c r="OYJ190" s="413"/>
      <c r="OYK190" s="322"/>
      <c r="OYL190" s="322"/>
      <c r="OYM190" s="322"/>
      <c r="OYN190" s="323"/>
      <c r="OYO190" s="413"/>
      <c r="OYP190" s="413"/>
      <c r="OYQ190" s="413"/>
      <c r="OYR190" s="414"/>
      <c r="OYS190" s="414"/>
      <c r="OYT190" s="414"/>
      <c r="OYU190" s="413"/>
      <c r="OYV190" s="414"/>
      <c r="OYW190" s="414"/>
      <c r="OYX190" s="414"/>
      <c r="OYY190" s="414"/>
      <c r="OYZ190" s="413"/>
      <c r="OZA190" s="322"/>
      <c r="OZB190" s="322"/>
      <c r="OZC190" s="322"/>
      <c r="OZD190" s="323"/>
      <c r="OZE190" s="413"/>
      <c r="OZF190" s="413"/>
      <c r="OZG190" s="413"/>
      <c r="OZH190" s="414"/>
      <c r="OZI190" s="414"/>
      <c r="OZJ190" s="414"/>
      <c r="OZK190" s="413"/>
      <c r="OZL190" s="414"/>
      <c r="OZM190" s="414"/>
      <c r="OZN190" s="414"/>
      <c r="OZO190" s="414"/>
      <c r="OZP190" s="413"/>
      <c r="OZQ190" s="322"/>
      <c r="OZR190" s="322"/>
      <c r="OZS190" s="322"/>
      <c r="OZT190" s="323"/>
      <c r="OZU190" s="413"/>
      <c r="OZV190" s="413"/>
      <c r="OZW190" s="413"/>
      <c r="OZX190" s="414"/>
      <c r="OZY190" s="414"/>
      <c r="OZZ190" s="414"/>
      <c r="PAA190" s="413"/>
      <c r="PAB190" s="414"/>
      <c r="PAC190" s="414"/>
      <c r="PAD190" s="414"/>
      <c r="PAE190" s="414"/>
      <c r="PAF190" s="413"/>
      <c r="PAG190" s="322"/>
      <c r="PAH190" s="322"/>
      <c r="PAI190" s="322"/>
      <c r="PAJ190" s="323"/>
      <c r="PAK190" s="413"/>
      <c r="PAL190" s="413"/>
      <c r="PAM190" s="413"/>
      <c r="PAN190" s="414"/>
      <c r="PAO190" s="414"/>
      <c r="PAP190" s="414"/>
      <c r="PAQ190" s="413"/>
      <c r="PAR190" s="414"/>
      <c r="PAS190" s="414"/>
      <c r="PAT190" s="414"/>
      <c r="PAU190" s="414"/>
      <c r="PAV190" s="413"/>
      <c r="PAW190" s="322"/>
      <c r="PAX190" s="322"/>
      <c r="PAY190" s="322"/>
      <c r="PAZ190" s="323"/>
      <c r="PBA190" s="413"/>
      <c r="PBB190" s="413"/>
      <c r="PBC190" s="413"/>
      <c r="PBD190" s="414"/>
      <c r="PBE190" s="414"/>
      <c r="PBF190" s="414"/>
      <c r="PBG190" s="413"/>
      <c r="PBH190" s="414"/>
      <c r="PBI190" s="414"/>
      <c r="PBJ190" s="414"/>
      <c r="PBK190" s="414"/>
      <c r="PBL190" s="413"/>
      <c r="PBM190" s="322"/>
      <c r="PBN190" s="322"/>
      <c r="PBO190" s="322"/>
      <c r="PBP190" s="323"/>
      <c r="PBQ190" s="413"/>
      <c r="PBR190" s="413"/>
      <c r="PBS190" s="413"/>
      <c r="PBT190" s="414"/>
      <c r="PBU190" s="414"/>
      <c r="PBV190" s="414"/>
      <c r="PBW190" s="413"/>
      <c r="PBX190" s="414"/>
      <c r="PBY190" s="414"/>
      <c r="PBZ190" s="414"/>
      <c r="PCA190" s="414"/>
      <c r="PCB190" s="413"/>
      <c r="PCC190" s="322"/>
      <c r="PCD190" s="322"/>
      <c r="PCE190" s="322"/>
      <c r="PCF190" s="323"/>
      <c r="PCG190" s="413"/>
      <c r="PCH190" s="413"/>
      <c r="PCI190" s="413"/>
      <c r="PCJ190" s="414"/>
      <c r="PCK190" s="414"/>
      <c r="PCL190" s="414"/>
      <c r="PCM190" s="413"/>
      <c r="PCN190" s="414"/>
      <c r="PCO190" s="414"/>
      <c r="PCP190" s="414"/>
      <c r="PCQ190" s="414"/>
      <c r="PCR190" s="413"/>
      <c r="PCS190" s="322"/>
      <c r="PCT190" s="322"/>
      <c r="PCU190" s="322"/>
      <c r="PCV190" s="323"/>
      <c r="PCW190" s="413"/>
      <c r="PCX190" s="413"/>
      <c r="PCY190" s="413"/>
      <c r="PCZ190" s="414"/>
      <c r="PDA190" s="414"/>
      <c r="PDB190" s="414"/>
      <c r="PDC190" s="413"/>
      <c r="PDD190" s="414"/>
      <c r="PDE190" s="414"/>
      <c r="PDF190" s="414"/>
      <c r="PDG190" s="414"/>
      <c r="PDH190" s="413"/>
      <c r="PDI190" s="322"/>
      <c r="PDJ190" s="322"/>
      <c r="PDK190" s="322"/>
      <c r="PDL190" s="323"/>
      <c r="PDM190" s="413"/>
      <c r="PDN190" s="413"/>
      <c r="PDO190" s="413"/>
      <c r="PDP190" s="414"/>
      <c r="PDQ190" s="414"/>
      <c r="PDR190" s="414"/>
      <c r="PDS190" s="413"/>
      <c r="PDT190" s="414"/>
      <c r="PDU190" s="414"/>
      <c r="PDV190" s="414"/>
      <c r="PDW190" s="414"/>
      <c r="PDX190" s="413"/>
      <c r="PDY190" s="322"/>
      <c r="PDZ190" s="322"/>
      <c r="PEA190" s="322"/>
      <c r="PEB190" s="323"/>
      <c r="PEC190" s="413"/>
      <c r="PED190" s="413"/>
      <c r="PEE190" s="413"/>
      <c r="PEF190" s="414"/>
      <c r="PEG190" s="414"/>
      <c r="PEH190" s="414"/>
      <c r="PEI190" s="413"/>
      <c r="PEJ190" s="414"/>
      <c r="PEK190" s="414"/>
      <c r="PEL190" s="414"/>
      <c r="PEM190" s="414"/>
      <c r="PEN190" s="413"/>
      <c r="PEO190" s="322"/>
      <c r="PEP190" s="322"/>
      <c r="PEQ190" s="322"/>
      <c r="PER190" s="323"/>
      <c r="PES190" s="413"/>
      <c r="PET190" s="413"/>
      <c r="PEU190" s="413"/>
      <c r="PEV190" s="414"/>
      <c r="PEW190" s="414"/>
      <c r="PEX190" s="414"/>
      <c r="PEY190" s="413"/>
      <c r="PEZ190" s="414"/>
      <c r="PFA190" s="414"/>
      <c r="PFB190" s="414"/>
      <c r="PFC190" s="414"/>
      <c r="PFD190" s="413"/>
      <c r="PFE190" s="322"/>
      <c r="PFF190" s="322"/>
      <c r="PFG190" s="322"/>
      <c r="PFH190" s="323"/>
      <c r="PFI190" s="413"/>
      <c r="PFJ190" s="413"/>
      <c r="PFK190" s="413"/>
      <c r="PFL190" s="414"/>
      <c r="PFM190" s="414"/>
      <c r="PFN190" s="414"/>
      <c r="PFO190" s="413"/>
      <c r="PFP190" s="414"/>
      <c r="PFQ190" s="414"/>
      <c r="PFR190" s="414"/>
      <c r="PFS190" s="414"/>
      <c r="PFT190" s="413"/>
      <c r="PFU190" s="322"/>
      <c r="PFV190" s="322"/>
      <c r="PFW190" s="322"/>
      <c r="PFX190" s="323"/>
      <c r="PFY190" s="413"/>
      <c r="PFZ190" s="413"/>
      <c r="PGA190" s="413"/>
      <c r="PGB190" s="414"/>
      <c r="PGC190" s="414"/>
      <c r="PGD190" s="414"/>
      <c r="PGE190" s="413"/>
      <c r="PGF190" s="414"/>
      <c r="PGG190" s="414"/>
      <c r="PGH190" s="414"/>
      <c r="PGI190" s="414"/>
      <c r="PGJ190" s="413"/>
      <c r="PGK190" s="322"/>
      <c r="PGL190" s="322"/>
      <c r="PGM190" s="322"/>
      <c r="PGN190" s="323"/>
      <c r="PGO190" s="413"/>
      <c r="PGP190" s="413"/>
      <c r="PGQ190" s="413"/>
      <c r="PGR190" s="414"/>
      <c r="PGS190" s="414"/>
      <c r="PGT190" s="414"/>
      <c r="PGU190" s="413"/>
      <c r="PGV190" s="414"/>
      <c r="PGW190" s="414"/>
      <c r="PGX190" s="414"/>
      <c r="PGY190" s="414"/>
      <c r="PGZ190" s="413"/>
      <c r="PHA190" s="322"/>
      <c r="PHB190" s="322"/>
      <c r="PHC190" s="322"/>
      <c r="PHD190" s="323"/>
      <c r="PHE190" s="413"/>
      <c r="PHF190" s="413"/>
      <c r="PHG190" s="413"/>
      <c r="PHH190" s="414"/>
      <c r="PHI190" s="414"/>
      <c r="PHJ190" s="414"/>
      <c r="PHK190" s="413"/>
      <c r="PHL190" s="414"/>
      <c r="PHM190" s="414"/>
      <c r="PHN190" s="414"/>
      <c r="PHO190" s="414"/>
      <c r="PHP190" s="413"/>
      <c r="PHQ190" s="322"/>
      <c r="PHR190" s="322"/>
      <c r="PHS190" s="322"/>
      <c r="PHT190" s="323"/>
      <c r="PHU190" s="413"/>
      <c r="PHV190" s="413"/>
      <c r="PHW190" s="413"/>
      <c r="PHX190" s="414"/>
      <c r="PHY190" s="414"/>
      <c r="PHZ190" s="414"/>
      <c r="PIA190" s="413"/>
      <c r="PIB190" s="414"/>
      <c r="PIC190" s="414"/>
      <c r="PID190" s="414"/>
      <c r="PIE190" s="414"/>
      <c r="PIF190" s="413"/>
      <c r="PIG190" s="322"/>
      <c r="PIH190" s="322"/>
      <c r="PII190" s="322"/>
      <c r="PIJ190" s="323"/>
      <c r="PIK190" s="413"/>
      <c r="PIL190" s="413"/>
      <c r="PIM190" s="413"/>
      <c r="PIN190" s="414"/>
      <c r="PIO190" s="414"/>
      <c r="PIP190" s="414"/>
      <c r="PIQ190" s="413"/>
      <c r="PIR190" s="414"/>
      <c r="PIS190" s="414"/>
      <c r="PIT190" s="414"/>
      <c r="PIU190" s="414"/>
      <c r="PIV190" s="413"/>
      <c r="PIW190" s="322"/>
      <c r="PIX190" s="322"/>
      <c r="PIY190" s="322"/>
      <c r="PIZ190" s="323"/>
      <c r="PJA190" s="413"/>
      <c r="PJB190" s="413"/>
      <c r="PJC190" s="413"/>
      <c r="PJD190" s="414"/>
      <c r="PJE190" s="414"/>
      <c r="PJF190" s="414"/>
      <c r="PJG190" s="413"/>
      <c r="PJH190" s="414"/>
      <c r="PJI190" s="414"/>
      <c r="PJJ190" s="414"/>
      <c r="PJK190" s="414"/>
      <c r="PJL190" s="413"/>
      <c r="PJM190" s="322"/>
      <c r="PJN190" s="322"/>
      <c r="PJO190" s="322"/>
      <c r="PJP190" s="323"/>
      <c r="PJQ190" s="413"/>
      <c r="PJR190" s="413"/>
      <c r="PJS190" s="413"/>
      <c r="PJT190" s="414"/>
      <c r="PJU190" s="414"/>
      <c r="PJV190" s="414"/>
      <c r="PJW190" s="413"/>
      <c r="PJX190" s="414"/>
      <c r="PJY190" s="414"/>
      <c r="PJZ190" s="414"/>
      <c r="PKA190" s="414"/>
      <c r="PKB190" s="413"/>
      <c r="PKC190" s="322"/>
      <c r="PKD190" s="322"/>
      <c r="PKE190" s="322"/>
      <c r="PKF190" s="323"/>
      <c r="PKG190" s="413"/>
      <c r="PKH190" s="413"/>
      <c r="PKI190" s="413"/>
      <c r="PKJ190" s="414"/>
      <c r="PKK190" s="414"/>
      <c r="PKL190" s="414"/>
      <c r="PKM190" s="413"/>
      <c r="PKN190" s="414"/>
      <c r="PKO190" s="414"/>
      <c r="PKP190" s="414"/>
      <c r="PKQ190" s="414"/>
      <c r="PKR190" s="413"/>
      <c r="PKS190" s="322"/>
      <c r="PKT190" s="322"/>
      <c r="PKU190" s="322"/>
      <c r="PKV190" s="323"/>
      <c r="PKW190" s="413"/>
      <c r="PKX190" s="413"/>
      <c r="PKY190" s="413"/>
      <c r="PKZ190" s="414"/>
      <c r="PLA190" s="414"/>
      <c r="PLB190" s="414"/>
      <c r="PLC190" s="413"/>
      <c r="PLD190" s="414"/>
      <c r="PLE190" s="414"/>
      <c r="PLF190" s="414"/>
      <c r="PLG190" s="414"/>
      <c r="PLH190" s="413"/>
      <c r="PLI190" s="322"/>
      <c r="PLJ190" s="322"/>
      <c r="PLK190" s="322"/>
      <c r="PLL190" s="323"/>
      <c r="PLM190" s="413"/>
      <c r="PLN190" s="413"/>
      <c r="PLO190" s="413"/>
      <c r="PLP190" s="414"/>
      <c r="PLQ190" s="414"/>
      <c r="PLR190" s="414"/>
      <c r="PLS190" s="413"/>
      <c r="PLT190" s="414"/>
      <c r="PLU190" s="414"/>
      <c r="PLV190" s="414"/>
      <c r="PLW190" s="414"/>
      <c r="PLX190" s="413"/>
      <c r="PLY190" s="322"/>
      <c r="PLZ190" s="322"/>
      <c r="PMA190" s="322"/>
      <c r="PMB190" s="323"/>
      <c r="PMC190" s="413"/>
      <c r="PMD190" s="413"/>
      <c r="PME190" s="413"/>
      <c r="PMF190" s="414"/>
      <c r="PMG190" s="414"/>
      <c r="PMH190" s="414"/>
      <c r="PMI190" s="413"/>
      <c r="PMJ190" s="414"/>
      <c r="PMK190" s="414"/>
      <c r="PML190" s="414"/>
      <c r="PMM190" s="414"/>
      <c r="PMN190" s="413"/>
      <c r="PMO190" s="322"/>
      <c r="PMP190" s="322"/>
      <c r="PMQ190" s="322"/>
      <c r="PMR190" s="323"/>
      <c r="PMS190" s="413"/>
      <c r="PMT190" s="413"/>
      <c r="PMU190" s="413"/>
      <c r="PMV190" s="414"/>
      <c r="PMW190" s="414"/>
      <c r="PMX190" s="414"/>
      <c r="PMY190" s="413"/>
      <c r="PMZ190" s="414"/>
      <c r="PNA190" s="414"/>
      <c r="PNB190" s="414"/>
      <c r="PNC190" s="414"/>
      <c r="PND190" s="413"/>
      <c r="PNE190" s="322"/>
      <c r="PNF190" s="322"/>
      <c r="PNG190" s="322"/>
      <c r="PNH190" s="323"/>
      <c r="PNI190" s="413"/>
      <c r="PNJ190" s="413"/>
      <c r="PNK190" s="413"/>
      <c r="PNL190" s="414"/>
      <c r="PNM190" s="414"/>
      <c r="PNN190" s="414"/>
      <c r="PNO190" s="413"/>
      <c r="PNP190" s="414"/>
      <c r="PNQ190" s="414"/>
      <c r="PNR190" s="414"/>
      <c r="PNS190" s="414"/>
      <c r="PNT190" s="413"/>
      <c r="PNU190" s="322"/>
      <c r="PNV190" s="322"/>
      <c r="PNW190" s="322"/>
      <c r="PNX190" s="323"/>
      <c r="PNY190" s="413"/>
      <c r="PNZ190" s="413"/>
      <c r="POA190" s="413"/>
      <c r="POB190" s="414"/>
      <c r="POC190" s="414"/>
      <c r="POD190" s="414"/>
      <c r="POE190" s="413"/>
      <c r="POF190" s="414"/>
      <c r="POG190" s="414"/>
      <c r="POH190" s="414"/>
      <c r="POI190" s="414"/>
      <c r="POJ190" s="413"/>
      <c r="POK190" s="322"/>
      <c r="POL190" s="322"/>
      <c r="POM190" s="322"/>
      <c r="PON190" s="323"/>
      <c r="POO190" s="413"/>
      <c r="POP190" s="413"/>
      <c r="POQ190" s="413"/>
      <c r="POR190" s="414"/>
      <c r="POS190" s="414"/>
      <c r="POT190" s="414"/>
      <c r="POU190" s="413"/>
      <c r="POV190" s="414"/>
      <c r="POW190" s="414"/>
      <c r="POX190" s="414"/>
      <c r="POY190" s="414"/>
      <c r="POZ190" s="413"/>
      <c r="PPA190" s="322"/>
      <c r="PPB190" s="322"/>
      <c r="PPC190" s="322"/>
      <c r="PPD190" s="323"/>
      <c r="PPE190" s="413"/>
      <c r="PPF190" s="413"/>
      <c r="PPG190" s="413"/>
      <c r="PPH190" s="414"/>
      <c r="PPI190" s="414"/>
      <c r="PPJ190" s="414"/>
      <c r="PPK190" s="413"/>
      <c r="PPL190" s="414"/>
      <c r="PPM190" s="414"/>
      <c r="PPN190" s="414"/>
      <c r="PPO190" s="414"/>
      <c r="PPP190" s="413"/>
      <c r="PPQ190" s="322"/>
      <c r="PPR190" s="322"/>
      <c r="PPS190" s="322"/>
      <c r="PPT190" s="323"/>
      <c r="PPU190" s="413"/>
      <c r="PPV190" s="413"/>
      <c r="PPW190" s="413"/>
      <c r="PPX190" s="414"/>
      <c r="PPY190" s="414"/>
      <c r="PPZ190" s="414"/>
      <c r="PQA190" s="413"/>
      <c r="PQB190" s="414"/>
      <c r="PQC190" s="414"/>
      <c r="PQD190" s="414"/>
      <c r="PQE190" s="414"/>
      <c r="PQF190" s="413"/>
      <c r="PQG190" s="322"/>
      <c r="PQH190" s="322"/>
      <c r="PQI190" s="322"/>
      <c r="PQJ190" s="323"/>
      <c r="PQK190" s="413"/>
      <c r="PQL190" s="413"/>
      <c r="PQM190" s="413"/>
      <c r="PQN190" s="414"/>
      <c r="PQO190" s="414"/>
      <c r="PQP190" s="414"/>
      <c r="PQQ190" s="413"/>
      <c r="PQR190" s="414"/>
      <c r="PQS190" s="414"/>
      <c r="PQT190" s="414"/>
      <c r="PQU190" s="414"/>
      <c r="PQV190" s="413"/>
      <c r="PQW190" s="322"/>
      <c r="PQX190" s="322"/>
      <c r="PQY190" s="322"/>
      <c r="PQZ190" s="323"/>
      <c r="PRA190" s="413"/>
      <c r="PRB190" s="413"/>
      <c r="PRC190" s="413"/>
      <c r="PRD190" s="414"/>
      <c r="PRE190" s="414"/>
      <c r="PRF190" s="414"/>
      <c r="PRG190" s="413"/>
      <c r="PRH190" s="414"/>
      <c r="PRI190" s="414"/>
      <c r="PRJ190" s="414"/>
      <c r="PRK190" s="414"/>
      <c r="PRL190" s="413"/>
      <c r="PRM190" s="322"/>
      <c r="PRN190" s="322"/>
      <c r="PRO190" s="322"/>
      <c r="PRP190" s="323"/>
      <c r="PRQ190" s="413"/>
      <c r="PRR190" s="413"/>
      <c r="PRS190" s="413"/>
      <c r="PRT190" s="414"/>
      <c r="PRU190" s="414"/>
      <c r="PRV190" s="414"/>
      <c r="PRW190" s="413"/>
      <c r="PRX190" s="414"/>
      <c r="PRY190" s="414"/>
      <c r="PRZ190" s="414"/>
      <c r="PSA190" s="414"/>
      <c r="PSB190" s="413"/>
      <c r="PSC190" s="322"/>
      <c r="PSD190" s="322"/>
      <c r="PSE190" s="322"/>
      <c r="PSF190" s="323"/>
      <c r="PSG190" s="413"/>
      <c r="PSH190" s="413"/>
      <c r="PSI190" s="413"/>
      <c r="PSJ190" s="414"/>
      <c r="PSK190" s="414"/>
      <c r="PSL190" s="414"/>
      <c r="PSM190" s="413"/>
      <c r="PSN190" s="414"/>
      <c r="PSO190" s="414"/>
      <c r="PSP190" s="414"/>
      <c r="PSQ190" s="414"/>
      <c r="PSR190" s="413"/>
      <c r="PSS190" s="322"/>
      <c r="PST190" s="322"/>
      <c r="PSU190" s="322"/>
      <c r="PSV190" s="323"/>
      <c r="PSW190" s="413"/>
      <c r="PSX190" s="413"/>
      <c r="PSY190" s="413"/>
      <c r="PSZ190" s="414"/>
      <c r="PTA190" s="414"/>
      <c r="PTB190" s="414"/>
      <c r="PTC190" s="413"/>
      <c r="PTD190" s="414"/>
      <c r="PTE190" s="414"/>
      <c r="PTF190" s="414"/>
      <c r="PTG190" s="414"/>
      <c r="PTH190" s="413"/>
      <c r="PTI190" s="322"/>
      <c r="PTJ190" s="322"/>
      <c r="PTK190" s="322"/>
      <c r="PTL190" s="323"/>
      <c r="PTM190" s="413"/>
      <c r="PTN190" s="413"/>
      <c r="PTO190" s="413"/>
      <c r="PTP190" s="414"/>
      <c r="PTQ190" s="414"/>
      <c r="PTR190" s="414"/>
      <c r="PTS190" s="413"/>
      <c r="PTT190" s="414"/>
      <c r="PTU190" s="414"/>
      <c r="PTV190" s="414"/>
      <c r="PTW190" s="414"/>
      <c r="PTX190" s="413"/>
      <c r="PTY190" s="322"/>
      <c r="PTZ190" s="322"/>
      <c r="PUA190" s="322"/>
      <c r="PUB190" s="323"/>
      <c r="PUC190" s="413"/>
      <c r="PUD190" s="413"/>
      <c r="PUE190" s="413"/>
      <c r="PUF190" s="414"/>
      <c r="PUG190" s="414"/>
      <c r="PUH190" s="414"/>
      <c r="PUI190" s="413"/>
      <c r="PUJ190" s="414"/>
      <c r="PUK190" s="414"/>
      <c r="PUL190" s="414"/>
      <c r="PUM190" s="414"/>
      <c r="PUN190" s="413"/>
      <c r="PUO190" s="322"/>
      <c r="PUP190" s="322"/>
      <c r="PUQ190" s="322"/>
      <c r="PUR190" s="323"/>
      <c r="PUS190" s="413"/>
      <c r="PUT190" s="413"/>
      <c r="PUU190" s="413"/>
      <c r="PUV190" s="414"/>
      <c r="PUW190" s="414"/>
      <c r="PUX190" s="414"/>
      <c r="PUY190" s="413"/>
      <c r="PUZ190" s="414"/>
      <c r="PVA190" s="414"/>
      <c r="PVB190" s="414"/>
      <c r="PVC190" s="414"/>
      <c r="PVD190" s="413"/>
      <c r="PVE190" s="322"/>
      <c r="PVF190" s="322"/>
      <c r="PVG190" s="322"/>
      <c r="PVH190" s="323"/>
      <c r="PVI190" s="413"/>
      <c r="PVJ190" s="413"/>
      <c r="PVK190" s="413"/>
      <c r="PVL190" s="414"/>
      <c r="PVM190" s="414"/>
      <c r="PVN190" s="414"/>
      <c r="PVO190" s="413"/>
      <c r="PVP190" s="414"/>
      <c r="PVQ190" s="414"/>
      <c r="PVR190" s="414"/>
      <c r="PVS190" s="414"/>
      <c r="PVT190" s="413"/>
      <c r="PVU190" s="322"/>
      <c r="PVV190" s="322"/>
      <c r="PVW190" s="322"/>
      <c r="PVX190" s="323"/>
      <c r="PVY190" s="413"/>
      <c r="PVZ190" s="413"/>
      <c r="PWA190" s="413"/>
      <c r="PWB190" s="414"/>
      <c r="PWC190" s="414"/>
      <c r="PWD190" s="414"/>
      <c r="PWE190" s="413"/>
      <c r="PWF190" s="414"/>
      <c r="PWG190" s="414"/>
      <c r="PWH190" s="414"/>
      <c r="PWI190" s="414"/>
      <c r="PWJ190" s="413"/>
      <c r="PWK190" s="322"/>
      <c r="PWL190" s="322"/>
      <c r="PWM190" s="322"/>
      <c r="PWN190" s="323"/>
      <c r="PWO190" s="413"/>
      <c r="PWP190" s="413"/>
      <c r="PWQ190" s="413"/>
      <c r="PWR190" s="414"/>
      <c r="PWS190" s="414"/>
      <c r="PWT190" s="414"/>
      <c r="PWU190" s="413"/>
      <c r="PWV190" s="414"/>
      <c r="PWW190" s="414"/>
      <c r="PWX190" s="414"/>
      <c r="PWY190" s="414"/>
      <c r="PWZ190" s="413"/>
      <c r="PXA190" s="322"/>
      <c r="PXB190" s="322"/>
      <c r="PXC190" s="322"/>
      <c r="PXD190" s="323"/>
      <c r="PXE190" s="413"/>
      <c r="PXF190" s="413"/>
      <c r="PXG190" s="413"/>
      <c r="PXH190" s="414"/>
      <c r="PXI190" s="414"/>
      <c r="PXJ190" s="414"/>
      <c r="PXK190" s="413"/>
      <c r="PXL190" s="414"/>
      <c r="PXM190" s="414"/>
      <c r="PXN190" s="414"/>
      <c r="PXO190" s="414"/>
      <c r="PXP190" s="413"/>
      <c r="PXQ190" s="322"/>
      <c r="PXR190" s="322"/>
      <c r="PXS190" s="322"/>
      <c r="PXT190" s="323"/>
      <c r="PXU190" s="413"/>
      <c r="PXV190" s="413"/>
      <c r="PXW190" s="413"/>
      <c r="PXX190" s="414"/>
      <c r="PXY190" s="414"/>
      <c r="PXZ190" s="414"/>
      <c r="PYA190" s="413"/>
      <c r="PYB190" s="414"/>
      <c r="PYC190" s="414"/>
      <c r="PYD190" s="414"/>
      <c r="PYE190" s="414"/>
      <c r="PYF190" s="413"/>
      <c r="PYG190" s="322"/>
      <c r="PYH190" s="322"/>
      <c r="PYI190" s="322"/>
      <c r="PYJ190" s="323"/>
      <c r="PYK190" s="413"/>
      <c r="PYL190" s="413"/>
      <c r="PYM190" s="413"/>
      <c r="PYN190" s="414"/>
      <c r="PYO190" s="414"/>
      <c r="PYP190" s="414"/>
      <c r="PYQ190" s="413"/>
      <c r="PYR190" s="414"/>
      <c r="PYS190" s="414"/>
      <c r="PYT190" s="414"/>
      <c r="PYU190" s="414"/>
      <c r="PYV190" s="413"/>
      <c r="PYW190" s="322"/>
      <c r="PYX190" s="322"/>
      <c r="PYY190" s="322"/>
      <c r="PYZ190" s="323"/>
      <c r="PZA190" s="413"/>
      <c r="PZB190" s="413"/>
      <c r="PZC190" s="413"/>
      <c r="PZD190" s="414"/>
      <c r="PZE190" s="414"/>
      <c r="PZF190" s="414"/>
      <c r="PZG190" s="413"/>
      <c r="PZH190" s="414"/>
      <c r="PZI190" s="414"/>
      <c r="PZJ190" s="414"/>
      <c r="PZK190" s="414"/>
      <c r="PZL190" s="413"/>
      <c r="PZM190" s="322"/>
      <c r="PZN190" s="322"/>
      <c r="PZO190" s="322"/>
      <c r="PZP190" s="323"/>
      <c r="PZQ190" s="413"/>
      <c r="PZR190" s="413"/>
      <c r="PZS190" s="413"/>
      <c r="PZT190" s="414"/>
      <c r="PZU190" s="414"/>
      <c r="PZV190" s="414"/>
      <c r="PZW190" s="413"/>
      <c r="PZX190" s="414"/>
      <c r="PZY190" s="414"/>
      <c r="PZZ190" s="414"/>
      <c r="QAA190" s="414"/>
      <c r="QAB190" s="413"/>
      <c r="QAC190" s="322"/>
      <c r="QAD190" s="322"/>
      <c r="QAE190" s="322"/>
      <c r="QAF190" s="323"/>
      <c r="QAG190" s="413"/>
      <c r="QAH190" s="413"/>
      <c r="QAI190" s="413"/>
      <c r="QAJ190" s="414"/>
      <c r="QAK190" s="414"/>
      <c r="QAL190" s="414"/>
      <c r="QAM190" s="413"/>
      <c r="QAN190" s="414"/>
      <c r="QAO190" s="414"/>
      <c r="QAP190" s="414"/>
      <c r="QAQ190" s="414"/>
      <c r="QAR190" s="413"/>
      <c r="QAS190" s="322"/>
      <c r="QAT190" s="322"/>
      <c r="QAU190" s="322"/>
      <c r="QAV190" s="323"/>
      <c r="QAW190" s="413"/>
      <c r="QAX190" s="413"/>
      <c r="QAY190" s="413"/>
      <c r="QAZ190" s="414"/>
      <c r="QBA190" s="414"/>
      <c r="QBB190" s="414"/>
      <c r="QBC190" s="413"/>
      <c r="QBD190" s="414"/>
      <c r="QBE190" s="414"/>
      <c r="QBF190" s="414"/>
      <c r="QBG190" s="414"/>
      <c r="QBH190" s="413"/>
      <c r="QBI190" s="322"/>
      <c r="QBJ190" s="322"/>
      <c r="QBK190" s="322"/>
      <c r="QBL190" s="323"/>
      <c r="QBM190" s="413"/>
      <c r="QBN190" s="413"/>
      <c r="QBO190" s="413"/>
      <c r="QBP190" s="414"/>
      <c r="QBQ190" s="414"/>
      <c r="QBR190" s="414"/>
      <c r="QBS190" s="413"/>
      <c r="QBT190" s="414"/>
      <c r="QBU190" s="414"/>
      <c r="QBV190" s="414"/>
      <c r="QBW190" s="414"/>
      <c r="QBX190" s="413"/>
      <c r="QBY190" s="322"/>
      <c r="QBZ190" s="322"/>
      <c r="QCA190" s="322"/>
      <c r="QCB190" s="323"/>
      <c r="QCC190" s="413"/>
      <c r="QCD190" s="413"/>
      <c r="QCE190" s="413"/>
      <c r="QCF190" s="414"/>
      <c r="QCG190" s="414"/>
      <c r="QCH190" s="414"/>
      <c r="QCI190" s="413"/>
      <c r="QCJ190" s="414"/>
      <c r="QCK190" s="414"/>
      <c r="QCL190" s="414"/>
      <c r="QCM190" s="414"/>
      <c r="QCN190" s="413"/>
      <c r="QCO190" s="322"/>
      <c r="QCP190" s="322"/>
      <c r="QCQ190" s="322"/>
      <c r="QCR190" s="323"/>
      <c r="QCS190" s="413"/>
      <c r="QCT190" s="413"/>
      <c r="QCU190" s="413"/>
      <c r="QCV190" s="414"/>
      <c r="QCW190" s="414"/>
      <c r="QCX190" s="414"/>
      <c r="QCY190" s="413"/>
      <c r="QCZ190" s="414"/>
      <c r="QDA190" s="414"/>
      <c r="QDB190" s="414"/>
      <c r="QDC190" s="414"/>
      <c r="QDD190" s="413"/>
      <c r="QDE190" s="322"/>
      <c r="QDF190" s="322"/>
      <c r="QDG190" s="322"/>
      <c r="QDH190" s="323"/>
      <c r="QDI190" s="413"/>
      <c r="QDJ190" s="413"/>
      <c r="QDK190" s="413"/>
      <c r="QDL190" s="414"/>
      <c r="QDM190" s="414"/>
      <c r="QDN190" s="414"/>
      <c r="QDO190" s="413"/>
      <c r="QDP190" s="414"/>
      <c r="QDQ190" s="414"/>
      <c r="QDR190" s="414"/>
      <c r="QDS190" s="414"/>
      <c r="QDT190" s="413"/>
      <c r="QDU190" s="322"/>
      <c r="QDV190" s="322"/>
      <c r="QDW190" s="322"/>
      <c r="QDX190" s="323"/>
      <c r="QDY190" s="413"/>
      <c r="QDZ190" s="413"/>
      <c r="QEA190" s="413"/>
      <c r="QEB190" s="414"/>
      <c r="QEC190" s="414"/>
      <c r="QED190" s="414"/>
      <c r="QEE190" s="413"/>
      <c r="QEF190" s="414"/>
      <c r="QEG190" s="414"/>
      <c r="QEH190" s="414"/>
      <c r="QEI190" s="414"/>
      <c r="QEJ190" s="413"/>
      <c r="QEK190" s="322"/>
      <c r="QEL190" s="322"/>
      <c r="QEM190" s="322"/>
      <c r="QEN190" s="323"/>
      <c r="QEO190" s="413"/>
      <c r="QEP190" s="413"/>
      <c r="QEQ190" s="413"/>
      <c r="QER190" s="414"/>
      <c r="QES190" s="414"/>
      <c r="QET190" s="414"/>
      <c r="QEU190" s="413"/>
      <c r="QEV190" s="414"/>
      <c r="QEW190" s="414"/>
      <c r="QEX190" s="414"/>
      <c r="QEY190" s="414"/>
      <c r="QEZ190" s="413"/>
      <c r="QFA190" s="322"/>
      <c r="QFB190" s="322"/>
      <c r="QFC190" s="322"/>
      <c r="QFD190" s="323"/>
      <c r="QFE190" s="413"/>
      <c r="QFF190" s="413"/>
      <c r="QFG190" s="413"/>
      <c r="QFH190" s="414"/>
      <c r="QFI190" s="414"/>
      <c r="QFJ190" s="414"/>
      <c r="QFK190" s="413"/>
      <c r="QFL190" s="414"/>
      <c r="QFM190" s="414"/>
      <c r="QFN190" s="414"/>
      <c r="QFO190" s="414"/>
      <c r="QFP190" s="413"/>
      <c r="QFQ190" s="322"/>
      <c r="QFR190" s="322"/>
      <c r="QFS190" s="322"/>
      <c r="QFT190" s="323"/>
      <c r="QFU190" s="413"/>
      <c r="QFV190" s="413"/>
      <c r="QFW190" s="413"/>
      <c r="QFX190" s="414"/>
      <c r="QFY190" s="414"/>
      <c r="QFZ190" s="414"/>
      <c r="QGA190" s="413"/>
      <c r="QGB190" s="414"/>
      <c r="QGC190" s="414"/>
      <c r="QGD190" s="414"/>
      <c r="QGE190" s="414"/>
      <c r="QGF190" s="413"/>
      <c r="QGG190" s="322"/>
      <c r="QGH190" s="322"/>
      <c r="QGI190" s="322"/>
      <c r="QGJ190" s="323"/>
      <c r="QGK190" s="413"/>
      <c r="QGL190" s="413"/>
      <c r="QGM190" s="413"/>
      <c r="QGN190" s="414"/>
      <c r="QGO190" s="414"/>
      <c r="QGP190" s="414"/>
      <c r="QGQ190" s="413"/>
      <c r="QGR190" s="414"/>
      <c r="QGS190" s="414"/>
      <c r="QGT190" s="414"/>
      <c r="QGU190" s="414"/>
      <c r="QGV190" s="413"/>
      <c r="QGW190" s="322"/>
      <c r="QGX190" s="322"/>
      <c r="QGY190" s="322"/>
      <c r="QGZ190" s="323"/>
      <c r="QHA190" s="413"/>
      <c r="QHB190" s="413"/>
      <c r="QHC190" s="413"/>
      <c r="QHD190" s="414"/>
      <c r="QHE190" s="414"/>
      <c r="QHF190" s="414"/>
      <c r="QHG190" s="413"/>
      <c r="QHH190" s="414"/>
      <c r="QHI190" s="414"/>
      <c r="QHJ190" s="414"/>
      <c r="QHK190" s="414"/>
      <c r="QHL190" s="413"/>
      <c r="QHM190" s="322"/>
      <c r="QHN190" s="322"/>
      <c r="QHO190" s="322"/>
      <c r="QHP190" s="323"/>
      <c r="QHQ190" s="413"/>
      <c r="QHR190" s="413"/>
      <c r="QHS190" s="413"/>
      <c r="QHT190" s="414"/>
      <c r="QHU190" s="414"/>
      <c r="QHV190" s="414"/>
      <c r="QHW190" s="413"/>
      <c r="QHX190" s="414"/>
      <c r="QHY190" s="414"/>
      <c r="QHZ190" s="414"/>
      <c r="QIA190" s="414"/>
      <c r="QIB190" s="413"/>
      <c r="QIC190" s="322"/>
      <c r="QID190" s="322"/>
      <c r="QIE190" s="322"/>
      <c r="QIF190" s="323"/>
      <c r="QIG190" s="413"/>
      <c r="QIH190" s="413"/>
      <c r="QII190" s="413"/>
      <c r="QIJ190" s="414"/>
      <c r="QIK190" s="414"/>
      <c r="QIL190" s="414"/>
      <c r="QIM190" s="413"/>
      <c r="QIN190" s="414"/>
      <c r="QIO190" s="414"/>
      <c r="QIP190" s="414"/>
      <c r="QIQ190" s="414"/>
      <c r="QIR190" s="413"/>
      <c r="QIS190" s="322"/>
      <c r="QIT190" s="322"/>
      <c r="QIU190" s="322"/>
      <c r="QIV190" s="323"/>
      <c r="QIW190" s="413"/>
      <c r="QIX190" s="413"/>
      <c r="QIY190" s="413"/>
      <c r="QIZ190" s="414"/>
      <c r="QJA190" s="414"/>
      <c r="QJB190" s="414"/>
      <c r="QJC190" s="413"/>
      <c r="QJD190" s="414"/>
      <c r="QJE190" s="414"/>
      <c r="QJF190" s="414"/>
      <c r="QJG190" s="414"/>
      <c r="QJH190" s="413"/>
      <c r="QJI190" s="322"/>
      <c r="QJJ190" s="322"/>
      <c r="QJK190" s="322"/>
      <c r="QJL190" s="323"/>
      <c r="QJM190" s="413"/>
      <c r="QJN190" s="413"/>
      <c r="QJO190" s="413"/>
      <c r="QJP190" s="414"/>
      <c r="QJQ190" s="414"/>
      <c r="QJR190" s="414"/>
      <c r="QJS190" s="413"/>
      <c r="QJT190" s="414"/>
      <c r="QJU190" s="414"/>
      <c r="QJV190" s="414"/>
      <c r="QJW190" s="414"/>
      <c r="QJX190" s="413"/>
      <c r="QJY190" s="322"/>
      <c r="QJZ190" s="322"/>
      <c r="QKA190" s="322"/>
      <c r="QKB190" s="323"/>
      <c r="QKC190" s="413"/>
      <c r="QKD190" s="413"/>
      <c r="QKE190" s="413"/>
      <c r="QKF190" s="414"/>
      <c r="QKG190" s="414"/>
      <c r="QKH190" s="414"/>
      <c r="QKI190" s="413"/>
      <c r="QKJ190" s="414"/>
      <c r="QKK190" s="414"/>
      <c r="QKL190" s="414"/>
      <c r="QKM190" s="414"/>
      <c r="QKN190" s="413"/>
      <c r="QKO190" s="322"/>
      <c r="QKP190" s="322"/>
      <c r="QKQ190" s="322"/>
      <c r="QKR190" s="323"/>
      <c r="QKS190" s="413"/>
      <c r="QKT190" s="413"/>
      <c r="QKU190" s="413"/>
      <c r="QKV190" s="414"/>
      <c r="QKW190" s="414"/>
      <c r="QKX190" s="414"/>
      <c r="QKY190" s="413"/>
      <c r="QKZ190" s="414"/>
      <c r="QLA190" s="414"/>
      <c r="QLB190" s="414"/>
      <c r="QLC190" s="414"/>
      <c r="QLD190" s="413"/>
      <c r="QLE190" s="322"/>
      <c r="QLF190" s="322"/>
      <c r="QLG190" s="322"/>
      <c r="QLH190" s="323"/>
      <c r="QLI190" s="413"/>
      <c r="QLJ190" s="413"/>
      <c r="QLK190" s="413"/>
      <c r="QLL190" s="414"/>
      <c r="QLM190" s="414"/>
      <c r="QLN190" s="414"/>
      <c r="QLO190" s="413"/>
      <c r="QLP190" s="414"/>
      <c r="QLQ190" s="414"/>
      <c r="QLR190" s="414"/>
      <c r="QLS190" s="414"/>
      <c r="QLT190" s="413"/>
      <c r="QLU190" s="322"/>
      <c r="QLV190" s="322"/>
      <c r="QLW190" s="322"/>
      <c r="QLX190" s="323"/>
      <c r="QLY190" s="413"/>
      <c r="QLZ190" s="413"/>
      <c r="QMA190" s="413"/>
      <c r="QMB190" s="414"/>
      <c r="QMC190" s="414"/>
      <c r="QMD190" s="414"/>
      <c r="QME190" s="413"/>
      <c r="QMF190" s="414"/>
      <c r="QMG190" s="414"/>
      <c r="QMH190" s="414"/>
      <c r="QMI190" s="414"/>
      <c r="QMJ190" s="413"/>
      <c r="QMK190" s="322"/>
      <c r="QML190" s="322"/>
      <c r="QMM190" s="322"/>
      <c r="QMN190" s="323"/>
      <c r="QMO190" s="413"/>
      <c r="QMP190" s="413"/>
      <c r="QMQ190" s="413"/>
      <c r="QMR190" s="414"/>
      <c r="QMS190" s="414"/>
      <c r="QMT190" s="414"/>
      <c r="QMU190" s="413"/>
      <c r="QMV190" s="414"/>
      <c r="QMW190" s="414"/>
      <c r="QMX190" s="414"/>
      <c r="QMY190" s="414"/>
      <c r="QMZ190" s="413"/>
      <c r="QNA190" s="322"/>
      <c r="QNB190" s="322"/>
      <c r="QNC190" s="322"/>
      <c r="QND190" s="323"/>
      <c r="QNE190" s="413"/>
      <c r="QNF190" s="413"/>
      <c r="QNG190" s="413"/>
      <c r="QNH190" s="414"/>
      <c r="QNI190" s="414"/>
      <c r="QNJ190" s="414"/>
      <c r="QNK190" s="413"/>
      <c r="QNL190" s="414"/>
      <c r="QNM190" s="414"/>
      <c r="QNN190" s="414"/>
      <c r="QNO190" s="414"/>
      <c r="QNP190" s="413"/>
      <c r="QNQ190" s="322"/>
      <c r="QNR190" s="322"/>
      <c r="QNS190" s="322"/>
      <c r="QNT190" s="323"/>
      <c r="QNU190" s="413"/>
      <c r="QNV190" s="413"/>
      <c r="QNW190" s="413"/>
      <c r="QNX190" s="414"/>
      <c r="QNY190" s="414"/>
      <c r="QNZ190" s="414"/>
      <c r="QOA190" s="413"/>
      <c r="QOB190" s="414"/>
      <c r="QOC190" s="414"/>
      <c r="QOD190" s="414"/>
      <c r="QOE190" s="414"/>
      <c r="QOF190" s="413"/>
      <c r="QOG190" s="322"/>
      <c r="QOH190" s="322"/>
      <c r="QOI190" s="322"/>
      <c r="QOJ190" s="323"/>
      <c r="QOK190" s="413"/>
      <c r="QOL190" s="413"/>
      <c r="QOM190" s="413"/>
      <c r="QON190" s="414"/>
      <c r="QOO190" s="414"/>
      <c r="QOP190" s="414"/>
      <c r="QOQ190" s="413"/>
      <c r="QOR190" s="414"/>
      <c r="QOS190" s="414"/>
      <c r="QOT190" s="414"/>
      <c r="QOU190" s="414"/>
      <c r="QOV190" s="413"/>
      <c r="QOW190" s="322"/>
      <c r="QOX190" s="322"/>
      <c r="QOY190" s="322"/>
      <c r="QOZ190" s="323"/>
      <c r="QPA190" s="413"/>
      <c r="QPB190" s="413"/>
      <c r="QPC190" s="413"/>
      <c r="QPD190" s="414"/>
      <c r="QPE190" s="414"/>
      <c r="QPF190" s="414"/>
      <c r="QPG190" s="413"/>
      <c r="QPH190" s="414"/>
      <c r="QPI190" s="414"/>
      <c r="QPJ190" s="414"/>
      <c r="QPK190" s="414"/>
      <c r="QPL190" s="413"/>
      <c r="QPM190" s="322"/>
      <c r="QPN190" s="322"/>
      <c r="QPO190" s="322"/>
      <c r="QPP190" s="323"/>
      <c r="QPQ190" s="413"/>
      <c r="QPR190" s="413"/>
      <c r="QPS190" s="413"/>
      <c r="QPT190" s="414"/>
      <c r="QPU190" s="414"/>
      <c r="QPV190" s="414"/>
      <c r="QPW190" s="413"/>
      <c r="QPX190" s="414"/>
      <c r="QPY190" s="414"/>
      <c r="QPZ190" s="414"/>
      <c r="QQA190" s="414"/>
      <c r="QQB190" s="413"/>
      <c r="QQC190" s="322"/>
      <c r="QQD190" s="322"/>
      <c r="QQE190" s="322"/>
      <c r="QQF190" s="323"/>
      <c r="QQG190" s="413"/>
      <c r="QQH190" s="413"/>
      <c r="QQI190" s="413"/>
      <c r="QQJ190" s="414"/>
      <c r="QQK190" s="414"/>
      <c r="QQL190" s="414"/>
      <c r="QQM190" s="413"/>
      <c r="QQN190" s="414"/>
      <c r="QQO190" s="414"/>
      <c r="QQP190" s="414"/>
      <c r="QQQ190" s="414"/>
      <c r="QQR190" s="413"/>
      <c r="QQS190" s="322"/>
      <c r="QQT190" s="322"/>
      <c r="QQU190" s="322"/>
      <c r="QQV190" s="323"/>
      <c r="QQW190" s="413"/>
      <c r="QQX190" s="413"/>
      <c r="QQY190" s="413"/>
      <c r="QQZ190" s="414"/>
      <c r="QRA190" s="414"/>
      <c r="QRB190" s="414"/>
      <c r="QRC190" s="413"/>
      <c r="QRD190" s="414"/>
      <c r="QRE190" s="414"/>
      <c r="QRF190" s="414"/>
      <c r="QRG190" s="414"/>
      <c r="QRH190" s="413"/>
      <c r="QRI190" s="322"/>
      <c r="QRJ190" s="322"/>
      <c r="QRK190" s="322"/>
      <c r="QRL190" s="323"/>
      <c r="QRM190" s="413"/>
      <c r="QRN190" s="413"/>
      <c r="QRO190" s="413"/>
      <c r="QRP190" s="414"/>
      <c r="QRQ190" s="414"/>
      <c r="QRR190" s="414"/>
      <c r="QRS190" s="413"/>
      <c r="QRT190" s="414"/>
      <c r="QRU190" s="414"/>
      <c r="QRV190" s="414"/>
      <c r="QRW190" s="414"/>
      <c r="QRX190" s="413"/>
      <c r="QRY190" s="322"/>
      <c r="QRZ190" s="322"/>
      <c r="QSA190" s="322"/>
      <c r="QSB190" s="323"/>
      <c r="QSC190" s="413"/>
      <c r="QSD190" s="413"/>
      <c r="QSE190" s="413"/>
      <c r="QSF190" s="414"/>
      <c r="QSG190" s="414"/>
      <c r="QSH190" s="414"/>
      <c r="QSI190" s="413"/>
      <c r="QSJ190" s="414"/>
      <c r="QSK190" s="414"/>
      <c r="QSL190" s="414"/>
      <c r="QSM190" s="414"/>
      <c r="QSN190" s="413"/>
      <c r="QSO190" s="322"/>
      <c r="QSP190" s="322"/>
      <c r="QSQ190" s="322"/>
      <c r="QSR190" s="323"/>
      <c r="QSS190" s="413"/>
      <c r="QST190" s="413"/>
      <c r="QSU190" s="413"/>
      <c r="QSV190" s="414"/>
      <c r="QSW190" s="414"/>
      <c r="QSX190" s="414"/>
      <c r="QSY190" s="413"/>
      <c r="QSZ190" s="414"/>
      <c r="QTA190" s="414"/>
      <c r="QTB190" s="414"/>
      <c r="QTC190" s="414"/>
      <c r="QTD190" s="413"/>
      <c r="QTE190" s="322"/>
      <c r="QTF190" s="322"/>
      <c r="QTG190" s="322"/>
      <c r="QTH190" s="323"/>
      <c r="QTI190" s="413"/>
      <c r="QTJ190" s="413"/>
      <c r="QTK190" s="413"/>
      <c r="QTL190" s="414"/>
      <c r="QTM190" s="414"/>
      <c r="QTN190" s="414"/>
      <c r="QTO190" s="413"/>
      <c r="QTP190" s="414"/>
      <c r="QTQ190" s="414"/>
      <c r="QTR190" s="414"/>
      <c r="QTS190" s="414"/>
      <c r="QTT190" s="413"/>
      <c r="QTU190" s="322"/>
      <c r="QTV190" s="322"/>
      <c r="QTW190" s="322"/>
      <c r="QTX190" s="323"/>
      <c r="QTY190" s="413"/>
      <c r="QTZ190" s="413"/>
      <c r="QUA190" s="413"/>
      <c r="QUB190" s="414"/>
      <c r="QUC190" s="414"/>
      <c r="QUD190" s="414"/>
      <c r="QUE190" s="413"/>
      <c r="QUF190" s="414"/>
      <c r="QUG190" s="414"/>
      <c r="QUH190" s="414"/>
      <c r="QUI190" s="414"/>
      <c r="QUJ190" s="413"/>
      <c r="QUK190" s="322"/>
      <c r="QUL190" s="322"/>
      <c r="QUM190" s="322"/>
      <c r="QUN190" s="323"/>
      <c r="QUO190" s="413"/>
      <c r="QUP190" s="413"/>
      <c r="QUQ190" s="413"/>
      <c r="QUR190" s="414"/>
      <c r="QUS190" s="414"/>
      <c r="QUT190" s="414"/>
      <c r="QUU190" s="413"/>
      <c r="QUV190" s="414"/>
      <c r="QUW190" s="414"/>
      <c r="QUX190" s="414"/>
      <c r="QUY190" s="414"/>
      <c r="QUZ190" s="413"/>
      <c r="QVA190" s="322"/>
      <c r="QVB190" s="322"/>
      <c r="QVC190" s="322"/>
      <c r="QVD190" s="323"/>
      <c r="QVE190" s="413"/>
      <c r="QVF190" s="413"/>
      <c r="QVG190" s="413"/>
      <c r="QVH190" s="414"/>
      <c r="QVI190" s="414"/>
      <c r="QVJ190" s="414"/>
      <c r="QVK190" s="413"/>
      <c r="QVL190" s="414"/>
      <c r="QVM190" s="414"/>
      <c r="QVN190" s="414"/>
      <c r="QVO190" s="414"/>
      <c r="QVP190" s="413"/>
      <c r="QVQ190" s="322"/>
      <c r="QVR190" s="322"/>
      <c r="QVS190" s="322"/>
      <c r="QVT190" s="323"/>
      <c r="QVU190" s="413"/>
      <c r="QVV190" s="413"/>
      <c r="QVW190" s="413"/>
      <c r="QVX190" s="414"/>
      <c r="QVY190" s="414"/>
      <c r="QVZ190" s="414"/>
      <c r="QWA190" s="413"/>
      <c r="QWB190" s="414"/>
      <c r="QWC190" s="414"/>
      <c r="QWD190" s="414"/>
      <c r="QWE190" s="414"/>
      <c r="QWF190" s="413"/>
      <c r="QWG190" s="322"/>
      <c r="QWH190" s="322"/>
      <c r="QWI190" s="322"/>
      <c r="QWJ190" s="323"/>
      <c r="QWK190" s="413"/>
      <c r="QWL190" s="413"/>
      <c r="QWM190" s="413"/>
      <c r="QWN190" s="414"/>
      <c r="QWO190" s="414"/>
      <c r="QWP190" s="414"/>
      <c r="QWQ190" s="413"/>
      <c r="QWR190" s="414"/>
      <c r="QWS190" s="414"/>
      <c r="QWT190" s="414"/>
      <c r="QWU190" s="414"/>
      <c r="QWV190" s="413"/>
      <c r="QWW190" s="322"/>
      <c r="QWX190" s="322"/>
      <c r="QWY190" s="322"/>
      <c r="QWZ190" s="323"/>
      <c r="QXA190" s="413"/>
      <c r="QXB190" s="413"/>
      <c r="QXC190" s="413"/>
      <c r="QXD190" s="414"/>
      <c r="QXE190" s="414"/>
      <c r="QXF190" s="414"/>
      <c r="QXG190" s="413"/>
      <c r="QXH190" s="414"/>
      <c r="QXI190" s="414"/>
      <c r="QXJ190" s="414"/>
      <c r="QXK190" s="414"/>
      <c r="QXL190" s="413"/>
      <c r="QXM190" s="322"/>
      <c r="QXN190" s="322"/>
      <c r="QXO190" s="322"/>
      <c r="QXP190" s="323"/>
      <c r="QXQ190" s="413"/>
      <c r="QXR190" s="413"/>
      <c r="QXS190" s="413"/>
      <c r="QXT190" s="414"/>
      <c r="QXU190" s="414"/>
      <c r="QXV190" s="414"/>
      <c r="QXW190" s="413"/>
      <c r="QXX190" s="414"/>
      <c r="QXY190" s="414"/>
      <c r="QXZ190" s="414"/>
      <c r="QYA190" s="414"/>
      <c r="QYB190" s="413"/>
      <c r="QYC190" s="322"/>
      <c r="QYD190" s="322"/>
      <c r="QYE190" s="322"/>
      <c r="QYF190" s="323"/>
      <c r="QYG190" s="413"/>
      <c r="QYH190" s="413"/>
      <c r="QYI190" s="413"/>
      <c r="QYJ190" s="414"/>
      <c r="QYK190" s="414"/>
      <c r="QYL190" s="414"/>
      <c r="QYM190" s="413"/>
      <c r="QYN190" s="414"/>
      <c r="QYO190" s="414"/>
      <c r="QYP190" s="414"/>
      <c r="QYQ190" s="414"/>
      <c r="QYR190" s="413"/>
      <c r="QYS190" s="322"/>
      <c r="QYT190" s="322"/>
      <c r="QYU190" s="322"/>
      <c r="QYV190" s="323"/>
      <c r="QYW190" s="413"/>
      <c r="QYX190" s="413"/>
      <c r="QYY190" s="413"/>
      <c r="QYZ190" s="414"/>
      <c r="QZA190" s="414"/>
      <c r="QZB190" s="414"/>
      <c r="QZC190" s="413"/>
      <c r="QZD190" s="414"/>
      <c r="QZE190" s="414"/>
      <c r="QZF190" s="414"/>
      <c r="QZG190" s="414"/>
      <c r="QZH190" s="413"/>
      <c r="QZI190" s="322"/>
      <c r="QZJ190" s="322"/>
      <c r="QZK190" s="322"/>
      <c r="QZL190" s="323"/>
      <c r="QZM190" s="413"/>
      <c r="QZN190" s="413"/>
      <c r="QZO190" s="413"/>
      <c r="QZP190" s="414"/>
      <c r="QZQ190" s="414"/>
      <c r="QZR190" s="414"/>
      <c r="QZS190" s="413"/>
      <c r="QZT190" s="414"/>
      <c r="QZU190" s="414"/>
      <c r="QZV190" s="414"/>
      <c r="QZW190" s="414"/>
      <c r="QZX190" s="413"/>
      <c r="QZY190" s="322"/>
      <c r="QZZ190" s="322"/>
      <c r="RAA190" s="322"/>
      <c r="RAB190" s="323"/>
      <c r="RAC190" s="413"/>
      <c r="RAD190" s="413"/>
      <c r="RAE190" s="413"/>
      <c r="RAF190" s="414"/>
      <c r="RAG190" s="414"/>
      <c r="RAH190" s="414"/>
      <c r="RAI190" s="413"/>
      <c r="RAJ190" s="414"/>
      <c r="RAK190" s="414"/>
      <c r="RAL190" s="414"/>
      <c r="RAM190" s="414"/>
      <c r="RAN190" s="413"/>
      <c r="RAO190" s="322"/>
      <c r="RAP190" s="322"/>
      <c r="RAQ190" s="322"/>
      <c r="RAR190" s="323"/>
      <c r="RAS190" s="413"/>
      <c r="RAT190" s="413"/>
      <c r="RAU190" s="413"/>
      <c r="RAV190" s="414"/>
      <c r="RAW190" s="414"/>
      <c r="RAX190" s="414"/>
      <c r="RAY190" s="413"/>
      <c r="RAZ190" s="414"/>
      <c r="RBA190" s="414"/>
      <c r="RBB190" s="414"/>
      <c r="RBC190" s="414"/>
      <c r="RBD190" s="413"/>
      <c r="RBE190" s="322"/>
      <c r="RBF190" s="322"/>
      <c r="RBG190" s="322"/>
      <c r="RBH190" s="323"/>
      <c r="RBI190" s="413"/>
      <c r="RBJ190" s="413"/>
      <c r="RBK190" s="413"/>
      <c r="RBL190" s="414"/>
      <c r="RBM190" s="414"/>
      <c r="RBN190" s="414"/>
      <c r="RBO190" s="413"/>
      <c r="RBP190" s="414"/>
      <c r="RBQ190" s="414"/>
      <c r="RBR190" s="414"/>
      <c r="RBS190" s="414"/>
      <c r="RBT190" s="413"/>
      <c r="RBU190" s="322"/>
      <c r="RBV190" s="322"/>
      <c r="RBW190" s="322"/>
      <c r="RBX190" s="323"/>
      <c r="RBY190" s="413"/>
      <c r="RBZ190" s="413"/>
      <c r="RCA190" s="413"/>
      <c r="RCB190" s="414"/>
      <c r="RCC190" s="414"/>
      <c r="RCD190" s="414"/>
      <c r="RCE190" s="413"/>
      <c r="RCF190" s="414"/>
      <c r="RCG190" s="414"/>
      <c r="RCH190" s="414"/>
      <c r="RCI190" s="414"/>
      <c r="RCJ190" s="413"/>
      <c r="RCK190" s="322"/>
      <c r="RCL190" s="322"/>
      <c r="RCM190" s="322"/>
      <c r="RCN190" s="323"/>
      <c r="RCO190" s="413"/>
      <c r="RCP190" s="413"/>
      <c r="RCQ190" s="413"/>
      <c r="RCR190" s="414"/>
      <c r="RCS190" s="414"/>
      <c r="RCT190" s="414"/>
      <c r="RCU190" s="413"/>
      <c r="RCV190" s="414"/>
      <c r="RCW190" s="414"/>
      <c r="RCX190" s="414"/>
      <c r="RCY190" s="414"/>
      <c r="RCZ190" s="413"/>
      <c r="RDA190" s="322"/>
      <c r="RDB190" s="322"/>
      <c r="RDC190" s="322"/>
      <c r="RDD190" s="323"/>
      <c r="RDE190" s="413"/>
      <c r="RDF190" s="413"/>
      <c r="RDG190" s="413"/>
      <c r="RDH190" s="414"/>
      <c r="RDI190" s="414"/>
      <c r="RDJ190" s="414"/>
      <c r="RDK190" s="413"/>
      <c r="RDL190" s="414"/>
      <c r="RDM190" s="414"/>
      <c r="RDN190" s="414"/>
      <c r="RDO190" s="414"/>
      <c r="RDP190" s="413"/>
      <c r="RDQ190" s="322"/>
      <c r="RDR190" s="322"/>
      <c r="RDS190" s="322"/>
      <c r="RDT190" s="323"/>
      <c r="RDU190" s="413"/>
      <c r="RDV190" s="413"/>
      <c r="RDW190" s="413"/>
      <c r="RDX190" s="414"/>
      <c r="RDY190" s="414"/>
      <c r="RDZ190" s="414"/>
      <c r="REA190" s="413"/>
      <c r="REB190" s="414"/>
      <c r="REC190" s="414"/>
      <c r="RED190" s="414"/>
      <c r="REE190" s="414"/>
      <c r="REF190" s="413"/>
      <c r="REG190" s="322"/>
      <c r="REH190" s="322"/>
      <c r="REI190" s="322"/>
      <c r="REJ190" s="323"/>
      <c r="REK190" s="413"/>
      <c r="REL190" s="413"/>
      <c r="REM190" s="413"/>
      <c r="REN190" s="414"/>
      <c r="REO190" s="414"/>
      <c r="REP190" s="414"/>
      <c r="REQ190" s="413"/>
      <c r="RER190" s="414"/>
      <c r="RES190" s="414"/>
      <c r="RET190" s="414"/>
      <c r="REU190" s="414"/>
      <c r="REV190" s="413"/>
      <c r="REW190" s="322"/>
      <c r="REX190" s="322"/>
      <c r="REY190" s="322"/>
      <c r="REZ190" s="323"/>
      <c r="RFA190" s="413"/>
      <c r="RFB190" s="413"/>
      <c r="RFC190" s="413"/>
      <c r="RFD190" s="414"/>
      <c r="RFE190" s="414"/>
      <c r="RFF190" s="414"/>
      <c r="RFG190" s="413"/>
      <c r="RFH190" s="414"/>
      <c r="RFI190" s="414"/>
      <c r="RFJ190" s="414"/>
      <c r="RFK190" s="414"/>
      <c r="RFL190" s="413"/>
      <c r="RFM190" s="322"/>
      <c r="RFN190" s="322"/>
      <c r="RFO190" s="322"/>
      <c r="RFP190" s="323"/>
      <c r="RFQ190" s="413"/>
      <c r="RFR190" s="413"/>
      <c r="RFS190" s="413"/>
      <c r="RFT190" s="414"/>
      <c r="RFU190" s="414"/>
      <c r="RFV190" s="414"/>
      <c r="RFW190" s="413"/>
      <c r="RFX190" s="414"/>
      <c r="RFY190" s="414"/>
      <c r="RFZ190" s="414"/>
      <c r="RGA190" s="414"/>
      <c r="RGB190" s="413"/>
      <c r="RGC190" s="322"/>
      <c r="RGD190" s="322"/>
      <c r="RGE190" s="322"/>
      <c r="RGF190" s="323"/>
      <c r="RGG190" s="413"/>
      <c r="RGH190" s="413"/>
      <c r="RGI190" s="413"/>
      <c r="RGJ190" s="414"/>
      <c r="RGK190" s="414"/>
      <c r="RGL190" s="414"/>
      <c r="RGM190" s="413"/>
      <c r="RGN190" s="414"/>
      <c r="RGO190" s="414"/>
      <c r="RGP190" s="414"/>
      <c r="RGQ190" s="414"/>
      <c r="RGR190" s="413"/>
      <c r="RGS190" s="322"/>
      <c r="RGT190" s="322"/>
      <c r="RGU190" s="322"/>
      <c r="RGV190" s="323"/>
      <c r="RGW190" s="413"/>
      <c r="RGX190" s="413"/>
      <c r="RGY190" s="413"/>
      <c r="RGZ190" s="414"/>
      <c r="RHA190" s="414"/>
      <c r="RHB190" s="414"/>
      <c r="RHC190" s="413"/>
      <c r="RHD190" s="414"/>
      <c r="RHE190" s="414"/>
      <c r="RHF190" s="414"/>
      <c r="RHG190" s="414"/>
      <c r="RHH190" s="413"/>
      <c r="RHI190" s="322"/>
      <c r="RHJ190" s="322"/>
      <c r="RHK190" s="322"/>
      <c r="RHL190" s="323"/>
      <c r="RHM190" s="413"/>
      <c r="RHN190" s="413"/>
      <c r="RHO190" s="413"/>
      <c r="RHP190" s="414"/>
      <c r="RHQ190" s="414"/>
      <c r="RHR190" s="414"/>
      <c r="RHS190" s="413"/>
      <c r="RHT190" s="414"/>
      <c r="RHU190" s="414"/>
      <c r="RHV190" s="414"/>
      <c r="RHW190" s="414"/>
      <c r="RHX190" s="413"/>
      <c r="RHY190" s="322"/>
      <c r="RHZ190" s="322"/>
      <c r="RIA190" s="322"/>
      <c r="RIB190" s="323"/>
      <c r="RIC190" s="413"/>
      <c r="RID190" s="413"/>
      <c r="RIE190" s="413"/>
      <c r="RIF190" s="414"/>
      <c r="RIG190" s="414"/>
      <c r="RIH190" s="414"/>
      <c r="RII190" s="413"/>
      <c r="RIJ190" s="414"/>
      <c r="RIK190" s="414"/>
      <c r="RIL190" s="414"/>
      <c r="RIM190" s="414"/>
      <c r="RIN190" s="413"/>
      <c r="RIO190" s="322"/>
      <c r="RIP190" s="322"/>
      <c r="RIQ190" s="322"/>
      <c r="RIR190" s="323"/>
      <c r="RIS190" s="413"/>
      <c r="RIT190" s="413"/>
      <c r="RIU190" s="413"/>
      <c r="RIV190" s="414"/>
      <c r="RIW190" s="414"/>
      <c r="RIX190" s="414"/>
      <c r="RIY190" s="413"/>
      <c r="RIZ190" s="414"/>
      <c r="RJA190" s="414"/>
      <c r="RJB190" s="414"/>
      <c r="RJC190" s="414"/>
      <c r="RJD190" s="413"/>
      <c r="RJE190" s="322"/>
      <c r="RJF190" s="322"/>
      <c r="RJG190" s="322"/>
      <c r="RJH190" s="323"/>
      <c r="RJI190" s="413"/>
      <c r="RJJ190" s="413"/>
      <c r="RJK190" s="413"/>
      <c r="RJL190" s="414"/>
      <c r="RJM190" s="414"/>
      <c r="RJN190" s="414"/>
      <c r="RJO190" s="413"/>
      <c r="RJP190" s="414"/>
      <c r="RJQ190" s="414"/>
      <c r="RJR190" s="414"/>
      <c r="RJS190" s="414"/>
      <c r="RJT190" s="413"/>
      <c r="RJU190" s="322"/>
      <c r="RJV190" s="322"/>
      <c r="RJW190" s="322"/>
      <c r="RJX190" s="323"/>
      <c r="RJY190" s="413"/>
      <c r="RJZ190" s="413"/>
      <c r="RKA190" s="413"/>
      <c r="RKB190" s="414"/>
      <c r="RKC190" s="414"/>
      <c r="RKD190" s="414"/>
      <c r="RKE190" s="413"/>
      <c r="RKF190" s="414"/>
      <c r="RKG190" s="414"/>
      <c r="RKH190" s="414"/>
      <c r="RKI190" s="414"/>
      <c r="RKJ190" s="413"/>
      <c r="RKK190" s="322"/>
      <c r="RKL190" s="322"/>
      <c r="RKM190" s="322"/>
      <c r="RKN190" s="323"/>
      <c r="RKO190" s="413"/>
      <c r="RKP190" s="413"/>
      <c r="RKQ190" s="413"/>
      <c r="RKR190" s="414"/>
      <c r="RKS190" s="414"/>
      <c r="RKT190" s="414"/>
      <c r="RKU190" s="413"/>
      <c r="RKV190" s="414"/>
      <c r="RKW190" s="414"/>
      <c r="RKX190" s="414"/>
      <c r="RKY190" s="414"/>
      <c r="RKZ190" s="413"/>
      <c r="RLA190" s="322"/>
      <c r="RLB190" s="322"/>
      <c r="RLC190" s="322"/>
      <c r="RLD190" s="323"/>
      <c r="RLE190" s="413"/>
      <c r="RLF190" s="413"/>
      <c r="RLG190" s="413"/>
      <c r="RLH190" s="414"/>
      <c r="RLI190" s="414"/>
      <c r="RLJ190" s="414"/>
      <c r="RLK190" s="413"/>
      <c r="RLL190" s="414"/>
      <c r="RLM190" s="414"/>
      <c r="RLN190" s="414"/>
      <c r="RLO190" s="414"/>
      <c r="RLP190" s="413"/>
      <c r="RLQ190" s="322"/>
      <c r="RLR190" s="322"/>
      <c r="RLS190" s="322"/>
      <c r="RLT190" s="323"/>
      <c r="RLU190" s="413"/>
      <c r="RLV190" s="413"/>
      <c r="RLW190" s="413"/>
      <c r="RLX190" s="414"/>
      <c r="RLY190" s="414"/>
      <c r="RLZ190" s="414"/>
      <c r="RMA190" s="413"/>
      <c r="RMB190" s="414"/>
      <c r="RMC190" s="414"/>
      <c r="RMD190" s="414"/>
      <c r="RME190" s="414"/>
      <c r="RMF190" s="413"/>
      <c r="RMG190" s="322"/>
      <c r="RMH190" s="322"/>
      <c r="RMI190" s="322"/>
      <c r="RMJ190" s="323"/>
      <c r="RMK190" s="413"/>
      <c r="RML190" s="413"/>
      <c r="RMM190" s="413"/>
      <c r="RMN190" s="414"/>
      <c r="RMO190" s="414"/>
      <c r="RMP190" s="414"/>
      <c r="RMQ190" s="413"/>
      <c r="RMR190" s="414"/>
      <c r="RMS190" s="414"/>
      <c r="RMT190" s="414"/>
      <c r="RMU190" s="414"/>
      <c r="RMV190" s="413"/>
      <c r="RMW190" s="322"/>
      <c r="RMX190" s="322"/>
      <c r="RMY190" s="322"/>
      <c r="RMZ190" s="323"/>
      <c r="RNA190" s="413"/>
      <c r="RNB190" s="413"/>
      <c r="RNC190" s="413"/>
      <c r="RND190" s="414"/>
      <c r="RNE190" s="414"/>
      <c r="RNF190" s="414"/>
      <c r="RNG190" s="413"/>
      <c r="RNH190" s="414"/>
      <c r="RNI190" s="414"/>
      <c r="RNJ190" s="414"/>
      <c r="RNK190" s="414"/>
      <c r="RNL190" s="413"/>
      <c r="RNM190" s="322"/>
      <c r="RNN190" s="322"/>
      <c r="RNO190" s="322"/>
      <c r="RNP190" s="323"/>
      <c r="RNQ190" s="413"/>
      <c r="RNR190" s="413"/>
      <c r="RNS190" s="413"/>
      <c r="RNT190" s="414"/>
      <c r="RNU190" s="414"/>
      <c r="RNV190" s="414"/>
      <c r="RNW190" s="413"/>
      <c r="RNX190" s="414"/>
      <c r="RNY190" s="414"/>
      <c r="RNZ190" s="414"/>
      <c r="ROA190" s="414"/>
      <c r="ROB190" s="413"/>
      <c r="ROC190" s="322"/>
      <c r="ROD190" s="322"/>
      <c r="ROE190" s="322"/>
      <c r="ROF190" s="323"/>
      <c r="ROG190" s="413"/>
      <c r="ROH190" s="413"/>
      <c r="ROI190" s="413"/>
      <c r="ROJ190" s="414"/>
      <c r="ROK190" s="414"/>
      <c r="ROL190" s="414"/>
      <c r="ROM190" s="413"/>
      <c r="RON190" s="414"/>
      <c r="ROO190" s="414"/>
      <c r="ROP190" s="414"/>
      <c r="ROQ190" s="414"/>
      <c r="ROR190" s="413"/>
      <c r="ROS190" s="322"/>
      <c r="ROT190" s="322"/>
      <c r="ROU190" s="322"/>
      <c r="ROV190" s="323"/>
      <c r="ROW190" s="413"/>
      <c r="ROX190" s="413"/>
      <c r="ROY190" s="413"/>
      <c r="ROZ190" s="414"/>
      <c r="RPA190" s="414"/>
      <c r="RPB190" s="414"/>
      <c r="RPC190" s="413"/>
      <c r="RPD190" s="414"/>
      <c r="RPE190" s="414"/>
      <c r="RPF190" s="414"/>
      <c r="RPG190" s="414"/>
      <c r="RPH190" s="413"/>
      <c r="RPI190" s="322"/>
      <c r="RPJ190" s="322"/>
      <c r="RPK190" s="322"/>
      <c r="RPL190" s="323"/>
      <c r="RPM190" s="413"/>
      <c r="RPN190" s="413"/>
      <c r="RPO190" s="413"/>
      <c r="RPP190" s="414"/>
      <c r="RPQ190" s="414"/>
      <c r="RPR190" s="414"/>
      <c r="RPS190" s="413"/>
      <c r="RPT190" s="414"/>
      <c r="RPU190" s="414"/>
      <c r="RPV190" s="414"/>
      <c r="RPW190" s="414"/>
      <c r="RPX190" s="413"/>
      <c r="RPY190" s="322"/>
      <c r="RPZ190" s="322"/>
      <c r="RQA190" s="322"/>
      <c r="RQB190" s="323"/>
      <c r="RQC190" s="413"/>
      <c r="RQD190" s="413"/>
      <c r="RQE190" s="413"/>
      <c r="RQF190" s="414"/>
      <c r="RQG190" s="414"/>
      <c r="RQH190" s="414"/>
      <c r="RQI190" s="413"/>
      <c r="RQJ190" s="414"/>
      <c r="RQK190" s="414"/>
      <c r="RQL190" s="414"/>
      <c r="RQM190" s="414"/>
      <c r="RQN190" s="413"/>
      <c r="RQO190" s="322"/>
      <c r="RQP190" s="322"/>
      <c r="RQQ190" s="322"/>
      <c r="RQR190" s="323"/>
      <c r="RQS190" s="413"/>
      <c r="RQT190" s="413"/>
      <c r="RQU190" s="413"/>
      <c r="RQV190" s="414"/>
      <c r="RQW190" s="414"/>
      <c r="RQX190" s="414"/>
      <c r="RQY190" s="413"/>
      <c r="RQZ190" s="414"/>
      <c r="RRA190" s="414"/>
      <c r="RRB190" s="414"/>
      <c r="RRC190" s="414"/>
      <c r="RRD190" s="413"/>
      <c r="RRE190" s="322"/>
      <c r="RRF190" s="322"/>
      <c r="RRG190" s="322"/>
      <c r="RRH190" s="323"/>
      <c r="RRI190" s="413"/>
      <c r="RRJ190" s="413"/>
      <c r="RRK190" s="413"/>
      <c r="RRL190" s="414"/>
      <c r="RRM190" s="414"/>
      <c r="RRN190" s="414"/>
      <c r="RRO190" s="413"/>
      <c r="RRP190" s="414"/>
      <c r="RRQ190" s="414"/>
      <c r="RRR190" s="414"/>
      <c r="RRS190" s="414"/>
      <c r="RRT190" s="413"/>
      <c r="RRU190" s="322"/>
      <c r="RRV190" s="322"/>
      <c r="RRW190" s="322"/>
      <c r="RRX190" s="323"/>
      <c r="RRY190" s="413"/>
      <c r="RRZ190" s="413"/>
      <c r="RSA190" s="413"/>
      <c r="RSB190" s="414"/>
      <c r="RSC190" s="414"/>
      <c r="RSD190" s="414"/>
      <c r="RSE190" s="413"/>
      <c r="RSF190" s="414"/>
      <c r="RSG190" s="414"/>
      <c r="RSH190" s="414"/>
      <c r="RSI190" s="414"/>
      <c r="RSJ190" s="413"/>
      <c r="RSK190" s="322"/>
      <c r="RSL190" s="322"/>
      <c r="RSM190" s="322"/>
      <c r="RSN190" s="323"/>
      <c r="RSO190" s="413"/>
      <c r="RSP190" s="413"/>
      <c r="RSQ190" s="413"/>
      <c r="RSR190" s="414"/>
      <c r="RSS190" s="414"/>
      <c r="RST190" s="414"/>
      <c r="RSU190" s="413"/>
      <c r="RSV190" s="414"/>
      <c r="RSW190" s="414"/>
      <c r="RSX190" s="414"/>
      <c r="RSY190" s="414"/>
      <c r="RSZ190" s="413"/>
      <c r="RTA190" s="322"/>
      <c r="RTB190" s="322"/>
      <c r="RTC190" s="322"/>
      <c r="RTD190" s="323"/>
      <c r="RTE190" s="413"/>
      <c r="RTF190" s="413"/>
      <c r="RTG190" s="413"/>
      <c r="RTH190" s="414"/>
      <c r="RTI190" s="414"/>
      <c r="RTJ190" s="414"/>
      <c r="RTK190" s="413"/>
      <c r="RTL190" s="414"/>
      <c r="RTM190" s="414"/>
      <c r="RTN190" s="414"/>
      <c r="RTO190" s="414"/>
      <c r="RTP190" s="413"/>
      <c r="RTQ190" s="322"/>
      <c r="RTR190" s="322"/>
      <c r="RTS190" s="322"/>
      <c r="RTT190" s="323"/>
      <c r="RTU190" s="413"/>
      <c r="RTV190" s="413"/>
      <c r="RTW190" s="413"/>
      <c r="RTX190" s="414"/>
      <c r="RTY190" s="414"/>
      <c r="RTZ190" s="414"/>
      <c r="RUA190" s="413"/>
      <c r="RUB190" s="414"/>
      <c r="RUC190" s="414"/>
      <c r="RUD190" s="414"/>
      <c r="RUE190" s="414"/>
      <c r="RUF190" s="413"/>
      <c r="RUG190" s="322"/>
      <c r="RUH190" s="322"/>
      <c r="RUI190" s="322"/>
      <c r="RUJ190" s="323"/>
      <c r="RUK190" s="413"/>
      <c r="RUL190" s="413"/>
      <c r="RUM190" s="413"/>
      <c r="RUN190" s="414"/>
      <c r="RUO190" s="414"/>
      <c r="RUP190" s="414"/>
      <c r="RUQ190" s="413"/>
      <c r="RUR190" s="414"/>
      <c r="RUS190" s="414"/>
      <c r="RUT190" s="414"/>
      <c r="RUU190" s="414"/>
      <c r="RUV190" s="413"/>
      <c r="RUW190" s="322"/>
      <c r="RUX190" s="322"/>
      <c r="RUY190" s="322"/>
      <c r="RUZ190" s="323"/>
      <c r="RVA190" s="413"/>
      <c r="RVB190" s="413"/>
      <c r="RVC190" s="413"/>
      <c r="RVD190" s="414"/>
      <c r="RVE190" s="414"/>
      <c r="RVF190" s="414"/>
      <c r="RVG190" s="413"/>
      <c r="RVH190" s="414"/>
      <c r="RVI190" s="414"/>
      <c r="RVJ190" s="414"/>
      <c r="RVK190" s="414"/>
      <c r="RVL190" s="413"/>
      <c r="RVM190" s="322"/>
      <c r="RVN190" s="322"/>
      <c r="RVO190" s="322"/>
      <c r="RVP190" s="323"/>
      <c r="RVQ190" s="413"/>
      <c r="RVR190" s="413"/>
      <c r="RVS190" s="413"/>
      <c r="RVT190" s="414"/>
      <c r="RVU190" s="414"/>
      <c r="RVV190" s="414"/>
      <c r="RVW190" s="413"/>
      <c r="RVX190" s="414"/>
      <c r="RVY190" s="414"/>
      <c r="RVZ190" s="414"/>
      <c r="RWA190" s="414"/>
      <c r="RWB190" s="413"/>
      <c r="RWC190" s="322"/>
      <c r="RWD190" s="322"/>
      <c r="RWE190" s="322"/>
      <c r="RWF190" s="323"/>
      <c r="RWG190" s="413"/>
      <c r="RWH190" s="413"/>
      <c r="RWI190" s="413"/>
      <c r="RWJ190" s="414"/>
      <c r="RWK190" s="414"/>
      <c r="RWL190" s="414"/>
      <c r="RWM190" s="413"/>
      <c r="RWN190" s="414"/>
      <c r="RWO190" s="414"/>
      <c r="RWP190" s="414"/>
      <c r="RWQ190" s="414"/>
      <c r="RWR190" s="413"/>
      <c r="RWS190" s="322"/>
      <c r="RWT190" s="322"/>
      <c r="RWU190" s="322"/>
      <c r="RWV190" s="323"/>
      <c r="RWW190" s="413"/>
      <c r="RWX190" s="413"/>
      <c r="RWY190" s="413"/>
      <c r="RWZ190" s="414"/>
      <c r="RXA190" s="414"/>
      <c r="RXB190" s="414"/>
      <c r="RXC190" s="413"/>
      <c r="RXD190" s="414"/>
      <c r="RXE190" s="414"/>
      <c r="RXF190" s="414"/>
      <c r="RXG190" s="414"/>
      <c r="RXH190" s="413"/>
      <c r="RXI190" s="322"/>
      <c r="RXJ190" s="322"/>
      <c r="RXK190" s="322"/>
      <c r="RXL190" s="323"/>
      <c r="RXM190" s="413"/>
      <c r="RXN190" s="413"/>
      <c r="RXO190" s="413"/>
      <c r="RXP190" s="414"/>
      <c r="RXQ190" s="414"/>
      <c r="RXR190" s="414"/>
      <c r="RXS190" s="413"/>
      <c r="RXT190" s="414"/>
      <c r="RXU190" s="414"/>
      <c r="RXV190" s="414"/>
      <c r="RXW190" s="414"/>
      <c r="RXX190" s="413"/>
      <c r="RXY190" s="322"/>
      <c r="RXZ190" s="322"/>
      <c r="RYA190" s="322"/>
      <c r="RYB190" s="323"/>
      <c r="RYC190" s="413"/>
      <c r="RYD190" s="413"/>
      <c r="RYE190" s="413"/>
      <c r="RYF190" s="414"/>
      <c r="RYG190" s="414"/>
      <c r="RYH190" s="414"/>
      <c r="RYI190" s="413"/>
      <c r="RYJ190" s="414"/>
      <c r="RYK190" s="414"/>
      <c r="RYL190" s="414"/>
      <c r="RYM190" s="414"/>
      <c r="RYN190" s="413"/>
      <c r="RYO190" s="322"/>
      <c r="RYP190" s="322"/>
      <c r="RYQ190" s="322"/>
      <c r="RYR190" s="323"/>
      <c r="RYS190" s="413"/>
      <c r="RYT190" s="413"/>
      <c r="RYU190" s="413"/>
      <c r="RYV190" s="414"/>
      <c r="RYW190" s="414"/>
      <c r="RYX190" s="414"/>
      <c r="RYY190" s="413"/>
      <c r="RYZ190" s="414"/>
      <c r="RZA190" s="414"/>
      <c r="RZB190" s="414"/>
      <c r="RZC190" s="414"/>
      <c r="RZD190" s="413"/>
      <c r="RZE190" s="322"/>
      <c r="RZF190" s="322"/>
      <c r="RZG190" s="322"/>
      <c r="RZH190" s="323"/>
      <c r="RZI190" s="413"/>
      <c r="RZJ190" s="413"/>
      <c r="RZK190" s="413"/>
      <c r="RZL190" s="414"/>
      <c r="RZM190" s="414"/>
      <c r="RZN190" s="414"/>
      <c r="RZO190" s="413"/>
      <c r="RZP190" s="414"/>
      <c r="RZQ190" s="414"/>
      <c r="RZR190" s="414"/>
      <c r="RZS190" s="414"/>
      <c r="RZT190" s="413"/>
      <c r="RZU190" s="322"/>
      <c r="RZV190" s="322"/>
      <c r="RZW190" s="322"/>
      <c r="RZX190" s="323"/>
      <c r="RZY190" s="413"/>
      <c r="RZZ190" s="413"/>
      <c r="SAA190" s="413"/>
      <c r="SAB190" s="414"/>
      <c r="SAC190" s="414"/>
      <c r="SAD190" s="414"/>
      <c r="SAE190" s="413"/>
      <c r="SAF190" s="414"/>
      <c r="SAG190" s="414"/>
      <c r="SAH190" s="414"/>
      <c r="SAI190" s="414"/>
      <c r="SAJ190" s="413"/>
      <c r="SAK190" s="322"/>
      <c r="SAL190" s="322"/>
      <c r="SAM190" s="322"/>
      <c r="SAN190" s="323"/>
      <c r="SAO190" s="413"/>
      <c r="SAP190" s="413"/>
      <c r="SAQ190" s="413"/>
      <c r="SAR190" s="414"/>
      <c r="SAS190" s="414"/>
      <c r="SAT190" s="414"/>
      <c r="SAU190" s="413"/>
      <c r="SAV190" s="414"/>
      <c r="SAW190" s="414"/>
      <c r="SAX190" s="414"/>
      <c r="SAY190" s="414"/>
      <c r="SAZ190" s="413"/>
      <c r="SBA190" s="322"/>
      <c r="SBB190" s="322"/>
      <c r="SBC190" s="322"/>
      <c r="SBD190" s="323"/>
      <c r="SBE190" s="413"/>
      <c r="SBF190" s="413"/>
      <c r="SBG190" s="413"/>
      <c r="SBH190" s="414"/>
      <c r="SBI190" s="414"/>
      <c r="SBJ190" s="414"/>
      <c r="SBK190" s="413"/>
      <c r="SBL190" s="414"/>
      <c r="SBM190" s="414"/>
      <c r="SBN190" s="414"/>
      <c r="SBO190" s="414"/>
      <c r="SBP190" s="413"/>
      <c r="SBQ190" s="322"/>
      <c r="SBR190" s="322"/>
      <c r="SBS190" s="322"/>
      <c r="SBT190" s="323"/>
      <c r="SBU190" s="413"/>
      <c r="SBV190" s="413"/>
      <c r="SBW190" s="413"/>
      <c r="SBX190" s="414"/>
      <c r="SBY190" s="414"/>
      <c r="SBZ190" s="414"/>
      <c r="SCA190" s="413"/>
      <c r="SCB190" s="414"/>
      <c r="SCC190" s="414"/>
      <c r="SCD190" s="414"/>
      <c r="SCE190" s="414"/>
      <c r="SCF190" s="413"/>
      <c r="SCG190" s="322"/>
      <c r="SCH190" s="322"/>
      <c r="SCI190" s="322"/>
      <c r="SCJ190" s="323"/>
      <c r="SCK190" s="413"/>
      <c r="SCL190" s="413"/>
      <c r="SCM190" s="413"/>
      <c r="SCN190" s="414"/>
      <c r="SCO190" s="414"/>
      <c r="SCP190" s="414"/>
      <c r="SCQ190" s="413"/>
      <c r="SCR190" s="414"/>
      <c r="SCS190" s="414"/>
      <c r="SCT190" s="414"/>
      <c r="SCU190" s="414"/>
      <c r="SCV190" s="413"/>
      <c r="SCW190" s="322"/>
      <c r="SCX190" s="322"/>
      <c r="SCY190" s="322"/>
      <c r="SCZ190" s="323"/>
      <c r="SDA190" s="413"/>
      <c r="SDB190" s="413"/>
      <c r="SDC190" s="413"/>
      <c r="SDD190" s="414"/>
      <c r="SDE190" s="414"/>
      <c r="SDF190" s="414"/>
      <c r="SDG190" s="413"/>
      <c r="SDH190" s="414"/>
      <c r="SDI190" s="414"/>
      <c r="SDJ190" s="414"/>
      <c r="SDK190" s="414"/>
      <c r="SDL190" s="413"/>
      <c r="SDM190" s="322"/>
      <c r="SDN190" s="322"/>
      <c r="SDO190" s="322"/>
      <c r="SDP190" s="323"/>
      <c r="SDQ190" s="413"/>
      <c r="SDR190" s="413"/>
      <c r="SDS190" s="413"/>
      <c r="SDT190" s="414"/>
      <c r="SDU190" s="414"/>
      <c r="SDV190" s="414"/>
      <c r="SDW190" s="413"/>
      <c r="SDX190" s="414"/>
      <c r="SDY190" s="414"/>
      <c r="SDZ190" s="414"/>
      <c r="SEA190" s="414"/>
      <c r="SEB190" s="413"/>
      <c r="SEC190" s="322"/>
      <c r="SED190" s="322"/>
      <c r="SEE190" s="322"/>
      <c r="SEF190" s="323"/>
      <c r="SEG190" s="413"/>
      <c r="SEH190" s="413"/>
      <c r="SEI190" s="413"/>
      <c r="SEJ190" s="414"/>
      <c r="SEK190" s="414"/>
      <c r="SEL190" s="414"/>
      <c r="SEM190" s="413"/>
      <c r="SEN190" s="414"/>
      <c r="SEO190" s="414"/>
      <c r="SEP190" s="414"/>
      <c r="SEQ190" s="414"/>
      <c r="SER190" s="413"/>
      <c r="SES190" s="322"/>
      <c r="SET190" s="322"/>
      <c r="SEU190" s="322"/>
      <c r="SEV190" s="323"/>
      <c r="SEW190" s="413"/>
      <c r="SEX190" s="413"/>
      <c r="SEY190" s="413"/>
      <c r="SEZ190" s="414"/>
      <c r="SFA190" s="414"/>
      <c r="SFB190" s="414"/>
      <c r="SFC190" s="413"/>
      <c r="SFD190" s="414"/>
      <c r="SFE190" s="414"/>
      <c r="SFF190" s="414"/>
      <c r="SFG190" s="414"/>
      <c r="SFH190" s="413"/>
      <c r="SFI190" s="322"/>
      <c r="SFJ190" s="322"/>
      <c r="SFK190" s="322"/>
      <c r="SFL190" s="323"/>
      <c r="SFM190" s="413"/>
      <c r="SFN190" s="413"/>
      <c r="SFO190" s="413"/>
      <c r="SFP190" s="414"/>
      <c r="SFQ190" s="414"/>
      <c r="SFR190" s="414"/>
      <c r="SFS190" s="413"/>
      <c r="SFT190" s="414"/>
      <c r="SFU190" s="414"/>
      <c r="SFV190" s="414"/>
      <c r="SFW190" s="414"/>
      <c r="SFX190" s="413"/>
      <c r="SFY190" s="322"/>
      <c r="SFZ190" s="322"/>
      <c r="SGA190" s="322"/>
      <c r="SGB190" s="323"/>
      <c r="SGC190" s="413"/>
      <c r="SGD190" s="413"/>
      <c r="SGE190" s="413"/>
      <c r="SGF190" s="414"/>
      <c r="SGG190" s="414"/>
      <c r="SGH190" s="414"/>
      <c r="SGI190" s="413"/>
      <c r="SGJ190" s="414"/>
      <c r="SGK190" s="414"/>
      <c r="SGL190" s="414"/>
      <c r="SGM190" s="414"/>
      <c r="SGN190" s="413"/>
      <c r="SGO190" s="322"/>
      <c r="SGP190" s="322"/>
      <c r="SGQ190" s="322"/>
      <c r="SGR190" s="323"/>
      <c r="SGS190" s="413"/>
      <c r="SGT190" s="413"/>
      <c r="SGU190" s="413"/>
      <c r="SGV190" s="414"/>
      <c r="SGW190" s="414"/>
      <c r="SGX190" s="414"/>
      <c r="SGY190" s="413"/>
      <c r="SGZ190" s="414"/>
      <c r="SHA190" s="414"/>
      <c r="SHB190" s="414"/>
      <c r="SHC190" s="414"/>
      <c r="SHD190" s="413"/>
      <c r="SHE190" s="322"/>
      <c r="SHF190" s="322"/>
      <c r="SHG190" s="322"/>
      <c r="SHH190" s="323"/>
      <c r="SHI190" s="413"/>
      <c r="SHJ190" s="413"/>
      <c r="SHK190" s="413"/>
      <c r="SHL190" s="414"/>
      <c r="SHM190" s="414"/>
      <c r="SHN190" s="414"/>
      <c r="SHO190" s="413"/>
      <c r="SHP190" s="414"/>
      <c r="SHQ190" s="414"/>
      <c r="SHR190" s="414"/>
      <c r="SHS190" s="414"/>
      <c r="SHT190" s="413"/>
      <c r="SHU190" s="322"/>
      <c r="SHV190" s="322"/>
      <c r="SHW190" s="322"/>
      <c r="SHX190" s="323"/>
      <c r="SHY190" s="413"/>
      <c r="SHZ190" s="413"/>
      <c r="SIA190" s="413"/>
      <c r="SIB190" s="414"/>
      <c r="SIC190" s="414"/>
      <c r="SID190" s="414"/>
      <c r="SIE190" s="413"/>
      <c r="SIF190" s="414"/>
      <c r="SIG190" s="414"/>
      <c r="SIH190" s="414"/>
      <c r="SII190" s="414"/>
      <c r="SIJ190" s="413"/>
      <c r="SIK190" s="322"/>
      <c r="SIL190" s="322"/>
      <c r="SIM190" s="322"/>
      <c r="SIN190" s="323"/>
      <c r="SIO190" s="413"/>
      <c r="SIP190" s="413"/>
      <c r="SIQ190" s="413"/>
      <c r="SIR190" s="414"/>
      <c r="SIS190" s="414"/>
      <c r="SIT190" s="414"/>
      <c r="SIU190" s="413"/>
      <c r="SIV190" s="414"/>
      <c r="SIW190" s="414"/>
      <c r="SIX190" s="414"/>
      <c r="SIY190" s="414"/>
      <c r="SIZ190" s="413"/>
      <c r="SJA190" s="322"/>
      <c r="SJB190" s="322"/>
      <c r="SJC190" s="322"/>
      <c r="SJD190" s="323"/>
      <c r="SJE190" s="413"/>
      <c r="SJF190" s="413"/>
      <c r="SJG190" s="413"/>
      <c r="SJH190" s="414"/>
      <c r="SJI190" s="414"/>
      <c r="SJJ190" s="414"/>
      <c r="SJK190" s="413"/>
      <c r="SJL190" s="414"/>
      <c r="SJM190" s="414"/>
      <c r="SJN190" s="414"/>
      <c r="SJO190" s="414"/>
      <c r="SJP190" s="413"/>
      <c r="SJQ190" s="322"/>
      <c r="SJR190" s="322"/>
      <c r="SJS190" s="322"/>
      <c r="SJT190" s="323"/>
      <c r="SJU190" s="413"/>
      <c r="SJV190" s="413"/>
      <c r="SJW190" s="413"/>
      <c r="SJX190" s="414"/>
      <c r="SJY190" s="414"/>
      <c r="SJZ190" s="414"/>
      <c r="SKA190" s="413"/>
      <c r="SKB190" s="414"/>
      <c r="SKC190" s="414"/>
      <c r="SKD190" s="414"/>
      <c r="SKE190" s="414"/>
      <c r="SKF190" s="413"/>
      <c r="SKG190" s="322"/>
      <c r="SKH190" s="322"/>
      <c r="SKI190" s="322"/>
      <c r="SKJ190" s="323"/>
      <c r="SKK190" s="413"/>
      <c r="SKL190" s="413"/>
      <c r="SKM190" s="413"/>
      <c r="SKN190" s="414"/>
      <c r="SKO190" s="414"/>
      <c r="SKP190" s="414"/>
      <c r="SKQ190" s="413"/>
      <c r="SKR190" s="414"/>
      <c r="SKS190" s="414"/>
      <c r="SKT190" s="414"/>
      <c r="SKU190" s="414"/>
      <c r="SKV190" s="413"/>
      <c r="SKW190" s="322"/>
      <c r="SKX190" s="322"/>
      <c r="SKY190" s="322"/>
      <c r="SKZ190" s="323"/>
      <c r="SLA190" s="413"/>
      <c r="SLB190" s="413"/>
      <c r="SLC190" s="413"/>
      <c r="SLD190" s="414"/>
      <c r="SLE190" s="414"/>
      <c r="SLF190" s="414"/>
      <c r="SLG190" s="413"/>
      <c r="SLH190" s="414"/>
      <c r="SLI190" s="414"/>
      <c r="SLJ190" s="414"/>
      <c r="SLK190" s="414"/>
      <c r="SLL190" s="413"/>
      <c r="SLM190" s="322"/>
      <c r="SLN190" s="322"/>
      <c r="SLO190" s="322"/>
      <c r="SLP190" s="323"/>
      <c r="SLQ190" s="413"/>
      <c r="SLR190" s="413"/>
      <c r="SLS190" s="413"/>
      <c r="SLT190" s="414"/>
      <c r="SLU190" s="414"/>
      <c r="SLV190" s="414"/>
      <c r="SLW190" s="413"/>
      <c r="SLX190" s="414"/>
      <c r="SLY190" s="414"/>
      <c r="SLZ190" s="414"/>
      <c r="SMA190" s="414"/>
      <c r="SMB190" s="413"/>
      <c r="SMC190" s="322"/>
      <c r="SMD190" s="322"/>
      <c r="SME190" s="322"/>
      <c r="SMF190" s="323"/>
      <c r="SMG190" s="413"/>
      <c r="SMH190" s="413"/>
      <c r="SMI190" s="413"/>
      <c r="SMJ190" s="414"/>
      <c r="SMK190" s="414"/>
      <c r="SML190" s="414"/>
      <c r="SMM190" s="413"/>
      <c r="SMN190" s="414"/>
      <c r="SMO190" s="414"/>
      <c r="SMP190" s="414"/>
      <c r="SMQ190" s="414"/>
      <c r="SMR190" s="413"/>
      <c r="SMS190" s="322"/>
      <c r="SMT190" s="322"/>
      <c r="SMU190" s="322"/>
      <c r="SMV190" s="323"/>
      <c r="SMW190" s="413"/>
      <c r="SMX190" s="413"/>
      <c r="SMY190" s="413"/>
      <c r="SMZ190" s="414"/>
      <c r="SNA190" s="414"/>
      <c r="SNB190" s="414"/>
      <c r="SNC190" s="413"/>
      <c r="SND190" s="414"/>
      <c r="SNE190" s="414"/>
      <c r="SNF190" s="414"/>
      <c r="SNG190" s="414"/>
      <c r="SNH190" s="413"/>
      <c r="SNI190" s="322"/>
      <c r="SNJ190" s="322"/>
      <c r="SNK190" s="322"/>
      <c r="SNL190" s="323"/>
      <c r="SNM190" s="413"/>
      <c r="SNN190" s="413"/>
      <c r="SNO190" s="413"/>
      <c r="SNP190" s="414"/>
      <c r="SNQ190" s="414"/>
      <c r="SNR190" s="414"/>
      <c r="SNS190" s="413"/>
      <c r="SNT190" s="414"/>
      <c r="SNU190" s="414"/>
      <c r="SNV190" s="414"/>
      <c r="SNW190" s="414"/>
      <c r="SNX190" s="413"/>
      <c r="SNY190" s="322"/>
      <c r="SNZ190" s="322"/>
      <c r="SOA190" s="322"/>
      <c r="SOB190" s="323"/>
      <c r="SOC190" s="413"/>
      <c r="SOD190" s="413"/>
      <c r="SOE190" s="413"/>
      <c r="SOF190" s="414"/>
      <c r="SOG190" s="414"/>
      <c r="SOH190" s="414"/>
      <c r="SOI190" s="413"/>
      <c r="SOJ190" s="414"/>
      <c r="SOK190" s="414"/>
      <c r="SOL190" s="414"/>
      <c r="SOM190" s="414"/>
      <c r="SON190" s="413"/>
      <c r="SOO190" s="322"/>
      <c r="SOP190" s="322"/>
      <c r="SOQ190" s="322"/>
      <c r="SOR190" s="323"/>
      <c r="SOS190" s="413"/>
      <c r="SOT190" s="413"/>
      <c r="SOU190" s="413"/>
      <c r="SOV190" s="414"/>
      <c r="SOW190" s="414"/>
      <c r="SOX190" s="414"/>
      <c r="SOY190" s="413"/>
      <c r="SOZ190" s="414"/>
      <c r="SPA190" s="414"/>
      <c r="SPB190" s="414"/>
      <c r="SPC190" s="414"/>
      <c r="SPD190" s="413"/>
      <c r="SPE190" s="322"/>
      <c r="SPF190" s="322"/>
      <c r="SPG190" s="322"/>
      <c r="SPH190" s="323"/>
      <c r="SPI190" s="413"/>
      <c r="SPJ190" s="413"/>
      <c r="SPK190" s="413"/>
      <c r="SPL190" s="414"/>
      <c r="SPM190" s="414"/>
      <c r="SPN190" s="414"/>
      <c r="SPO190" s="413"/>
      <c r="SPP190" s="414"/>
      <c r="SPQ190" s="414"/>
      <c r="SPR190" s="414"/>
      <c r="SPS190" s="414"/>
      <c r="SPT190" s="413"/>
      <c r="SPU190" s="322"/>
      <c r="SPV190" s="322"/>
      <c r="SPW190" s="322"/>
      <c r="SPX190" s="323"/>
      <c r="SPY190" s="413"/>
      <c r="SPZ190" s="413"/>
      <c r="SQA190" s="413"/>
      <c r="SQB190" s="414"/>
      <c r="SQC190" s="414"/>
      <c r="SQD190" s="414"/>
      <c r="SQE190" s="413"/>
      <c r="SQF190" s="414"/>
      <c r="SQG190" s="414"/>
      <c r="SQH190" s="414"/>
      <c r="SQI190" s="414"/>
      <c r="SQJ190" s="413"/>
      <c r="SQK190" s="322"/>
      <c r="SQL190" s="322"/>
      <c r="SQM190" s="322"/>
      <c r="SQN190" s="323"/>
      <c r="SQO190" s="413"/>
      <c r="SQP190" s="413"/>
      <c r="SQQ190" s="413"/>
      <c r="SQR190" s="414"/>
      <c r="SQS190" s="414"/>
      <c r="SQT190" s="414"/>
      <c r="SQU190" s="413"/>
      <c r="SQV190" s="414"/>
      <c r="SQW190" s="414"/>
      <c r="SQX190" s="414"/>
      <c r="SQY190" s="414"/>
      <c r="SQZ190" s="413"/>
      <c r="SRA190" s="322"/>
      <c r="SRB190" s="322"/>
      <c r="SRC190" s="322"/>
      <c r="SRD190" s="323"/>
      <c r="SRE190" s="413"/>
      <c r="SRF190" s="413"/>
      <c r="SRG190" s="413"/>
      <c r="SRH190" s="414"/>
      <c r="SRI190" s="414"/>
      <c r="SRJ190" s="414"/>
      <c r="SRK190" s="413"/>
      <c r="SRL190" s="414"/>
      <c r="SRM190" s="414"/>
      <c r="SRN190" s="414"/>
      <c r="SRO190" s="414"/>
      <c r="SRP190" s="413"/>
      <c r="SRQ190" s="322"/>
      <c r="SRR190" s="322"/>
      <c r="SRS190" s="322"/>
      <c r="SRT190" s="323"/>
      <c r="SRU190" s="413"/>
      <c r="SRV190" s="413"/>
      <c r="SRW190" s="413"/>
      <c r="SRX190" s="414"/>
      <c r="SRY190" s="414"/>
      <c r="SRZ190" s="414"/>
      <c r="SSA190" s="413"/>
      <c r="SSB190" s="414"/>
      <c r="SSC190" s="414"/>
      <c r="SSD190" s="414"/>
      <c r="SSE190" s="414"/>
      <c r="SSF190" s="413"/>
      <c r="SSG190" s="322"/>
      <c r="SSH190" s="322"/>
      <c r="SSI190" s="322"/>
      <c r="SSJ190" s="323"/>
      <c r="SSK190" s="413"/>
      <c r="SSL190" s="413"/>
      <c r="SSM190" s="413"/>
      <c r="SSN190" s="414"/>
      <c r="SSO190" s="414"/>
      <c r="SSP190" s="414"/>
      <c r="SSQ190" s="413"/>
      <c r="SSR190" s="414"/>
      <c r="SSS190" s="414"/>
      <c r="SST190" s="414"/>
      <c r="SSU190" s="414"/>
      <c r="SSV190" s="413"/>
      <c r="SSW190" s="322"/>
      <c r="SSX190" s="322"/>
      <c r="SSY190" s="322"/>
      <c r="SSZ190" s="323"/>
      <c r="STA190" s="413"/>
      <c r="STB190" s="413"/>
      <c r="STC190" s="413"/>
      <c r="STD190" s="414"/>
      <c r="STE190" s="414"/>
      <c r="STF190" s="414"/>
      <c r="STG190" s="413"/>
      <c r="STH190" s="414"/>
      <c r="STI190" s="414"/>
      <c r="STJ190" s="414"/>
      <c r="STK190" s="414"/>
      <c r="STL190" s="413"/>
      <c r="STM190" s="322"/>
      <c r="STN190" s="322"/>
      <c r="STO190" s="322"/>
      <c r="STP190" s="323"/>
      <c r="STQ190" s="413"/>
      <c r="STR190" s="413"/>
      <c r="STS190" s="413"/>
      <c r="STT190" s="414"/>
      <c r="STU190" s="414"/>
      <c r="STV190" s="414"/>
      <c r="STW190" s="413"/>
      <c r="STX190" s="414"/>
      <c r="STY190" s="414"/>
      <c r="STZ190" s="414"/>
      <c r="SUA190" s="414"/>
      <c r="SUB190" s="413"/>
      <c r="SUC190" s="322"/>
      <c r="SUD190" s="322"/>
      <c r="SUE190" s="322"/>
      <c r="SUF190" s="323"/>
      <c r="SUG190" s="413"/>
      <c r="SUH190" s="413"/>
      <c r="SUI190" s="413"/>
      <c r="SUJ190" s="414"/>
      <c r="SUK190" s="414"/>
      <c r="SUL190" s="414"/>
      <c r="SUM190" s="413"/>
      <c r="SUN190" s="414"/>
      <c r="SUO190" s="414"/>
      <c r="SUP190" s="414"/>
      <c r="SUQ190" s="414"/>
      <c r="SUR190" s="413"/>
      <c r="SUS190" s="322"/>
      <c r="SUT190" s="322"/>
      <c r="SUU190" s="322"/>
      <c r="SUV190" s="323"/>
      <c r="SUW190" s="413"/>
      <c r="SUX190" s="413"/>
      <c r="SUY190" s="413"/>
      <c r="SUZ190" s="414"/>
      <c r="SVA190" s="414"/>
      <c r="SVB190" s="414"/>
      <c r="SVC190" s="413"/>
      <c r="SVD190" s="414"/>
      <c r="SVE190" s="414"/>
      <c r="SVF190" s="414"/>
      <c r="SVG190" s="414"/>
      <c r="SVH190" s="413"/>
      <c r="SVI190" s="322"/>
      <c r="SVJ190" s="322"/>
      <c r="SVK190" s="322"/>
      <c r="SVL190" s="323"/>
      <c r="SVM190" s="413"/>
      <c r="SVN190" s="413"/>
      <c r="SVO190" s="413"/>
      <c r="SVP190" s="414"/>
      <c r="SVQ190" s="414"/>
      <c r="SVR190" s="414"/>
      <c r="SVS190" s="413"/>
      <c r="SVT190" s="414"/>
      <c r="SVU190" s="414"/>
      <c r="SVV190" s="414"/>
      <c r="SVW190" s="414"/>
      <c r="SVX190" s="413"/>
      <c r="SVY190" s="322"/>
      <c r="SVZ190" s="322"/>
      <c r="SWA190" s="322"/>
      <c r="SWB190" s="323"/>
      <c r="SWC190" s="413"/>
      <c r="SWD190" s="413"/>
      <c r="SWE190" s="413"/>
      <c r="SWF190" s="414"/>
      <c r="SWG190" s="414"/>
      <c r="SWH190" s="414"/>
      <c r="SWI190" s="413"/>
      <c r="SWJ190" s="414"/>
      <c r="SWK190" s="414"/>
      <c r="SWL190" s="414"/>
      <c r="SWM190" s="414"/>
      <c r="SWN190" s="413"/>
      <c r="SWO190" s="322"/>
      <c r="SWP190" s="322"/>
      <c r="SWQ190" s="322"/>
      <c r="SWR190" s="323"/>
      <c r="SWS190" s="413"/>
      <c r="SWT190" s="413"/>
      <c r="SWU190" s="413"/>
      <c r="SWV190" s="414"/>
      <c r="SWW190" s="414"/>
      <c r="SWX190" s="414"/>
      <c r="SWY190" s="413"/>
      <c r="SWZ190" s="414"/>
      <c r="SXA190" s="414"/>
      <c r="SXB190" s="414"/>
      <c r="SXC190" s="414"/>
      <c r="SXD190" s="413"/>
      <c r="SXE190" s="322"/>
      <c r="SXF190" s="322"/>
      <c r="SXG190" s="322"/>
      <c r="SXH190" s="323"/>
      <c r="SXI190" s="413"/>
      <c r="SXJ190" s="413"/>
      <c r="SXK190" s="413"/>
      <c r="SXL190" s="414"/>
      <c r="SXM190" s="414"/>
      <c r="SXN190" s="414"/>
      <c r="SXO190" s="413"/>
      <c r="SXP190" s="414"/>
      <c r="SXQ190" s="414"/>
      <c r="SXR190" s="414"/>
      <c r="SXS190" s="414"/>
      <c r="SXT190" s="413"/>
      <c r="SXU190" s="322"/>
      <c r="SXV190" s="322"/>
      <c r="SXW190" s="322"/>
      <c r="SXX190" s="323"/>
      <c r="SXY190" s="413"/>
      <c r="SXZ190" s="413"/>
      <c r="SYA190" s="413"/>
      <c r="SYB190" s="414"/>
      <c r="SYC190" s="414"/>
      <c r="SYD190" s="414"/>
      <c r="SYE190" s="413"/>
      <c r="SYF190" s="414"/>
      <c r="SYG190" s="414"/>
      <c r="SYH190" s="414"/>
      <c r="SYI190" s="414"/>
      <c r="SYJ190" s="413"/>
      <c r="SYK190" s="322"/>
      <c r="SYL190" s="322"/>
      <c r="SYM190" s="322"/>
      <c r="SYN190" s="323"/>
      <c r="SYO190" s="413"/>
      <c r="SYP190" s="413"/>
      <c r="SYQ190" s="413"/>
      <c r="SYR190" s="414"/>
      <c r="SYS190" s="414"/>
      <c r="SYT190" s="414"/>
      <c r="SYU190" s="413"/>
      <c r="SYV190" s="414"/>
      <c r="SYW190" s="414"/>
      <c r="SYX190" s="414"/>
      <c r="SYY190" s="414"/>
      <c r="SYZ190" s="413"/>
      <c r="SZA190" s="322"/>
      <c r="SZB190" s="322"/>
      <c r="SZC190" s="322"/>
      <c r="SZD190" s="323"/>
      <c r="SZE190" s="413"/>
      <c r="SZF190" s="413"/>
      <c r="SZG190" s="413"/>
      <c r="SZH190" s="414"/>
      <c r="SZI190" s="414"/>
      <c r="SZJ190" s="414"/>
      <c r="SZK190" s="413"/>
      <c r="SZL190" s="414"/>
      <c r="SZM190" s="414"/>
      <c r="SZN190" s="414"/>
      <c r="SZO190" s="414"/>
      <c r="SZP190" s="413"/>
      <c r="SZQ190" s="322"/>
      <c r="SZR190" s="322"/>
      <c r="SZS190" s="322"/>
      <c r="SZT190" s="323"/>
      <c r="SZU190" s="413"/>
      <c r="SZV190" s="413"/>
      <c r="SZW190" s="413"/>
      <c r="SZX190" s="414"/>
      <c r="SZY190" s="414"/>
      <c r="SZZ190" s="414"/>
      <c r="TAA190" s="413"/>
      <c r="TAB190" s="414"/>
      <c r="TAC190" s="414"/>
      <c r="TAD190" s="414"/>
      <c r="TAE190" s="414"/>
      <c r="TAF190" s="413"/>
      <c r="TAG190" s="322"/>
      <c r="TAH190" s="322"/>
      <c r="TAI190" s="322"/>
      <c r="TAJ190" s="323"/>
      <c r="TAK190" s="413"/>
      <c r="TAL190" s="413"/>
      <c r="TAM190" s="413"/>
      <c r="TAN190" s="414"/>
      <c r="TAO190" s="414"/>
      <c r="TAP190" s="414"/>
      <c r="TAQ190" s="413"/>
      <c r="TAR190" s="414"/>
      <c r="TAS190" s="414"/>
      <c r="TAT190" s="414"/>
      <c r="TAU190" s="414"/>
      <c r="TAV190" s="413"/>
      <c r="TAW190" s="322"/>
      <c r="TAX190" s="322"/>
      <c r="TAY190" s="322"/>
      <c r="TAZ190" s="323"/>
      <c r="TBA190" s="413"/>
      <c r="TBB190" s="413"/>
      <c r="TBC190" s="413"/>
      <c r="TBD190" s="414"/>
      <c r="TBE190" s="414"/>
      <c r="TBF190" s="414"/>
      <c r="TBG190" s="413"/>
      <c r="TBH190" s="414"/>
      <c r="TBI190" s="414"/>
      <c r="TBJ190" s="414"/>
      <c r="TBK190" s="414"/>
      <c r="TBL190" s="413"/>
      <c r="TBM190" s="322"/>
      <c r="TBN190" s="322"/>
      <c r="TBO190" s="322"/>
      <c r="TBP190" s="323"/>
      <c r="TBQ190" s="413"/>
      <c r="TBR190" s="413"/>
      <c r="TBS190" s="413"/>
      <c r="TBT190" s="414"/>
      <c r="TBU190" s="414"/>
      <c r="TBV190" s="414"/>
      <c r="TBW190" s="413"/>
      <c r="TBX190" s="414"/>
      <c r="TBY190" s="414"/>
      <c r="TBZ190" s="414"/>
      <c r="TCA190" s="414"/>
      <c r="TCB190" s="413"/>
      <c r="TCC190" s="322"/>
      <c r="TCD190" s="322"/>
      <c r="TCE190" s="322"/>
      <c r="TCF190" s="323"/>
      <c r="TCG190" s="413"/>
      <c r="TCH190" s="413"/>
      <c r="TCI190" s="413"/>
      <c r="TCJ190" s="414"/>
      <c r="TCK190" s="414"/>
      <c r="TCL190" s="414"/>
      <c r="TCM190" s="413"/>
      <c r="TCN190" s="414"/>
      <c r="TCO190" s="414"/>
      <c r="TCP190" s="414"/>
      <c r="TCQ190" s="414"/>
      <c r="TCR190" s="413"/>
      <c r="TCS190" s="322"/>
      <c r="TCT190" s="322"/>
      <c r="TCU190" s="322"/>
      <c r="TCV190" s="323"/>
      <c r="TCW190" s="413"/>
      <c r="TCX190" s="413"/>
      <c r="TCY190" s="413"/>
      <c r="TCZ190" s="414"/>
      <c r="TDA190" s="414"/>
      <c r="TDB190" s="414"/>
      <c r="TDC190" s="413"/>
      <c r="TDD190" s="414"/>
      <c r="TDE190" s="414"/>
      <c r="TDF190" s="414"/>
      <c r="TDG190" s="414"/>
      <c r="TDH190" s="413"/>
      <c r="TDI190" s="322"/>
      <c r="TDJ190" s="322"/>
      <c r="TDK190" s="322"/>
      <c r="TDL190" s="323"/>
      <c r="TDM190" s="413"/>
      <c r="TDN190" s="413"/>
      <c r="TDO190" s="413"/>
      <c r="TDP190" s="414"/>
      <c r="TDQ190" s="414"/>
      <c r="TDR190" s="414"/>
      <c r="TDS190" s="413"/>
      <c r="TDT190" s="414"/>
      <c r="TDU190" s="414"/>
      <c r="TDV190" s="414"/>
      <c r="TDW190" s="414"/>
      <c r="TDX190" s="413"/>
      <c r="TDY190" s="322"/>
      <c r="TDZ190" s="322"/>
      <c r="TEA190" s="322"/>
      <c r="TEB190" s="323"/>
      <c r="TEC190" s="413"/>
      <c r="TED190" s="413"/>
      <c r="TEE190" s="413"/>
      <c r="TEF190" s="414"/>
      <c r="TEG190" s="414"/>
      <c r="TEH190" s="414"/>
      <c r="TEI190" s="413"/>
      <c r="TEJ190" s="414"/>
      <c r="TEK190" s="414"/>
      <c r="TEL190" s="414"/>
      <c r="TEM190" s="414"/>
      <c r="TEN190" s="413"/>
      <c r="TEO190" s="322"/>
      <c r="TEP190" s="322"/>
      <c r="TEQ190" s="322"/>
      <c r="TER190" s="323"/>
      <c r="TES190" s="413"/>
      <c r="TET190" s="413"/>
      <c r="TEU190" s="413"/>
      <c r="TEV190" s="414"/>
      <c r="TEW190" s="414"/>
      <c r="TEX190" s="414"/>
      <c r="TEY190" s="413"/>
      <c r="TEZ190" s="414"/>
      <c r="TFA190" s="414"/>
      <c r="TFB190" s="414"/>
      <c r="TFC190" s="414"/>
      <c r="TFD190" s="413"/>
      <c r="TFE190" s="322"/>
      <c r="TFF190" s="322"/>
      <c r="TFG190" s="322"/>
      <c r="TFH190" s="323"/>
      <c r="TFI190" s="413"/>
      <c r="TFJ190" s="413"/>
      <c r="TFK190" s="413"/>
      <c r="TFL190" s="414"/>
      <c r="TFM190" s="414"/>
      <c r="TFN190" s="414"/>
      <c r="TFO190" s="413"/>
      <c r="TFP190" s="414"/>
      <c r="TFQ190" s="414"/>
      <c r="TFR190" s="414"/>
      <c r="TFS190" s="414"/>
      <c r="TFT190" s="413"/>
      <c r="TFU190" s="322"/>
      <c r="TFV190" s="322"/>
      <c r="TFW190" s="322"/>
      <c r="TFX190" s="323"/>
      <c r="TFY190" s="413"/>
      <c r="TFZ190" s="413"/>
      <c r="TGA190" s="413"/>
      <c r="TGB190" s="414"/>
      <c r="TGC190" s="414"/>
      <c r="TGD190" s="414"/>
      <c r="TGE190" s="413"/>
      <c r="TGF190" s="414"/>
      <c r="TGG190" s="414"/>
      <c r="TGH190" s="414"/>
      <c r="TGI190" s="414"/>
      <c r="TGJ190" s="413"/>
      <c r="TGK190" s="322"/>
      <c r="TGL190" s="322"/>
      <c r="TGM190" s="322"/>
      <c r="TGN190" s="323"/>
      <c r="TGO190" s="413"/>
      <c r="TGP190" s="413"/>
      <c r="TGQ190" s="413"/>
      <c r="TGR190" s="414"/>
      <c r="TGS190" s="414"/>
      <c r="TGT190" s="414"/>
      <c r="TGU190" s="413"/>
      <c r="TGV190" s="414"/>
      <c r="TGW190" s="414"/>
      <c r="TGX190" s="414"/>
      <c r="TGY190" s="414"/>
      <c r="TGZ190" s="413"/>
      <c r="THA190" s="322"/>
      <c r="THB190" s="322"/>
      <c r="THC190" s="322"/>
      <c r="THD190" s="323"/>
      <c r="THE190" s="413"/>
      <c r="THF190" s="413"/>
      <c r="THG190" s="413"/>
      <c r="THH190" s="414"/>
      <c r="THI190" s="414"/>
      <c r="THJ190" s="414"/>
      <c r="THK190" s="413"/>
      <c r="THL190" s="414"/>
      <c r="THM190" s="414"/>
      <c r="THN190" s="414"/>
      <c r="THO190" s="414"/>
      <c r="THP190" s="413"/>
      <c r="THQ190" s="322"/>
      <c r="THR190" s="322"/>
      <c r="THS190" s="322"/>
      <c r="THT190" s="323"/>
      <c r="THU190" s="413"/>
      <c r="THV190" s="413"/>
      <c r="THW190" s="413"/>
      <c r="THX190" s="414"/>
      <c r="THY190" s="414"/>
      <c r="THZ190" s="414"/>
      <c r="TIA190" s="413"/>
      <c r="TIB190" s="414"/>
      <c r="TIC190" s="414"/>
      <c r="TID190" s="414"/>
      <c r="TIE190" s="414"/>
      <c r="TIF190" s="413"/>
      <c r="TIG190" s="322"/>
      <c r="TIH190" s="322"/>
      <c r="TII190" s="322"/>
      <c r="TIJ190" s="323"/>
      <c r="TIK190" s="413"/>
      <c r="TIL190" s="413"/>
      <c r="TIM190" s="413"/>
      <c r="TIN190" s="414"/>
      <c r="TIO190" s="414"/>
      <c r="TIP190" s="414"/>
      <c r="TIQ190" s="413"/>
      <c r="TIR190" s="414"/>
      <c r="TIS190" s="414"/>
      <c r="TIT190" s="414"/>
      <c r="TIU190" s="414"/>
      <c r="TIV190" s="413"/>
      <c r="TIW190" s="322"/>
      <c r="TIX190" s="322"/>
      <c r="TIY190" s="322"/>
      <c r="TIZ190" s="323"/>
      <c r="TJA190" s="413"/>
      <c r="TJB190" s="413"/>
      <c r="TJC190" s="413"/>
      <c r="TJD190" s="414"/>
      <c r="TJE190" s="414"/>
      <c r="TJF190" s="414"/>
      <c r="TJG190" s="413"/>
      <c r="TJH190" s="414"/>
      <c r="TJI190" s="414"/>
      <c r="TJJ190" s="414"/>
      <c r="TJK190" s="414"/>
      <c r="TJL190" s="413"/>
      <c r="TJM190" s="322"/>
      <c r="TJN190" s="322"/>
      <c r="TJO190" s="322"/>
      <c r="TJP190" s="323"/>
      <c r="TJQ190" s="413"/>
      <c r="TJR190" s="413"/>
      <c r="TJS190" s="413"/>
      <c r="TJT190" s="414"/>
      <c r="TJU190" s="414"/>
      <c r="TJV190" s="414"/>
      <c r="TJW190" s="413"/>
      <c r="TJX190" s="414"/>
      <c r="TJY190" s="414"/>
      <c r="TJZ190" s="414"/>
      <c r="TKA190" s="414"/>
      <c r="TKB190" s="413"/>
      <c r="TKC190" s="322"/>
      <c r="TKD190" s="322"/>
      <c r="TKE190" s="322"/>
      <c r="TKF190" s="323"/>
      <c r="TKG190" s="413"/>
      <c r="TKH190" s="413"/>
      <c r="TKI190" s="413"/>
      <c r="TKJ190" s="414"/>
      <c r="TKK190" s="414"/>
      <c r="TKL190" s="414"/>
      <c r="TKM190" s="413"/>
      <c r="TKN190" s="414"/>
      <c r="TKO190" s="414"/>
      <c r="TKP190" s="414"/>
      <c r="TKQ190" s="414"/>
      <c r="TKR190" s="413"/>
      <c r="TKS190" s="322"/>
      <c r="TKT190" s="322"/>
      <c r="TKU190" s="322"/>
      <c r="TKV190" s="323"/>
      <c r="TKW190" s="413"/>
      <c r="TKX190" s="413"/>
      <c r="TKY190" s="413"/>
      <c r="TKZ190" s="414"/>
      <c r="TLA190" s="414"/>
      <c r="TLB190" s="414"/>
      <c r="TLC190" s="413"/>
      <c r="TLD190" s="414"/>
      <c r="TLE190" s="414"/>
      <c r="TLF190" s="414"/>
      <c r="TLG190" s="414"/>
      <c r="TLH190" s="413"/>
      <c r="TLI190" s="322"/>
      <c r="TLJ190" s="322"/>
      <c r="TLK190" s="322"/>
      <c r="TLL190" s="323"/>
      <c r="TLM190" s="413"/>
      <c r="TLN190" s="413"/>
      <c r="TLO190" s="413"/>
      <c r="TLP190" s="414"/>
      <c r="TLQ190" s="414"/>
      <c r="TLR190" s="414"/>
      <c r="TLS190" s="413"/>
      <c r="TLT190" s="414"/>
      <c r="TLU190" s="414"/>
      <c r="TLV190" s="414"/>
      <c r="TLW190" s="414"/>
      <c r="TLX190" s="413"/>
      <c r="TLY190" s="322"/>
      <c r="TLZ190" s="322"/>
      <c r="TMA190" s="322"/>
      <c r="TMB190" s="323"/>
      <c r="TMC190" s="413"/>
      <c r="TMD190" s="413"/>
      <c r="TME190" s="413"/>
      <c r="TMF190" s="414"/>
      <c r="TMG190" s="414"/>
      <c r="TMH190" s="414"/>
      <c r="TMI190" s="413"/>
      <c r="TMJ190" s="414"/>
      <c r="TMK190" s="414"/>
      <c r="TML190" s="414"/>
      <c r="TMM190" s="414"/>
      <c r="TMN190" s="413"/>
      <c r="TMO190" s="322"/>
      <c r="TMP190" s="322"/>
      <c r="TMQ190" s="322"/>
      <c r="TMR190" s="323"/>
      <c r="TMS190" s="413"/>
      <c r="TMT190" s="413"/>
      <c r="TMU190" s="413"/>
      <c r="TMV190" s="414"/>
      <c r="TMW190" s="414"/>
      <c r="TMX190" s="414"/>
      <c r="TMY190" s="413"/>
      <c r="TMZ190" s="414"/>
      <c r="TNA190" s="414"/>
      <c r="TNB190" s="414"/>
      <c r="TNC190" s="414"/>
      <c r="TND190" s="413"/>
      <c r="TNE190" s="322"/>
      <c r="TNF190" s="322"/>
      <c r="TNG190" s="322"/>
      <c r="TNH190" s="323"/>
      <c r="TNI190" s="413"/>
      <c r="TNJ190" s="413"/>
      <c r="TNK190" s="413"/>
      <c r="TNL190" s="414"/>
      <c r="TNM190" s="414"/>
      <c r="TNN190" s="414"/>
      <c r="TNO190" s="413"/>
      <c r="TNP190" s="414"/>
      <c r="TNQ190" s="414"/>
      <c r="TNR190" s="414"/>
      <c r="TNS190" s="414"/>
      <c r="TNT190" s="413"/>
      <c r="TNU190" s="322"/>
      <c r="TNV190" s="322"/>
      <c r="TNW190" s="322"/>
      <c r="TNX190" s="323"/>
      <c r="TNY190" s="413"/>
      <c r="TNZ190" s="413"/>
      <c r="TOA190" s="413"/>
      <c r="TOB190" s="414"/>
      <c r="TOC190" s="414"/>
      <c r="TOD190" s="414"/>
      <c r="TOE190" s="413"/>
      <c r="TOF190" s="414"/>
      <c r="TOG190" s="414"/>
      <c r="TOH190" s="414"/>
      <c r="TOI190" s="414"/>
      <c r="TOJ190" s="413"/>
      <c r="TOK190" s="322"/>
      <c r="TOL190" s="322"/>
      <c r="TOM190" s="322"/>
      <c r="TON190" s="323"/>
      <c r="TOO190" s="413"/>
      <c r="TOP190" s="413"/>
      <c r="TOQ190" s="413"/>
      <c r="TOR190" s="414"/>
      <c r="TOS190" s="414"/>
      <c r="TOT190" s="414"/>
      <c r="TOU190" s="413"/>
      <c r="TOV190" s="414"/>
      <c r="TOW190" s="414"/>
      <c r="TOX190" s="414"/>
      <c r="TOY190" s="414"/>
      <c r="TOZ190" s="413"/>
      <c r="TPA190" s="322"/>
      <c r="TPB190" s="322"/>
      <c r="TPC190" s="322"/>
      <c r="TPD190" s="323"/>
      <c r="TPE190" s="413"/>
      <c r="TPF190" s="413"/>
      <c r="TPG190" s="413"/>
      <c r="TPH190" s="414"/>
      <c r="TPI190" s="414"/>
      <c r="TPJ190" s="414"/>
      <c r="TPK190" s="413"/>
      <c r="TPL190" s="414"/>
      <c r="TPM190" s="414"/>
      <c r="TPN190" s="414"/>
      <c r="TPO190" s="414"/>
      <c r="TPP190" s="413"/>
      <c r="TPQ190" s="322"/>
      <c r="TPR190" s="322"/>
      <c r="TPS190" s="322"/>
      <c r="TPT190" s="323"/>
      <c r="TPU190" s="413"/>
      <c r="TPV190" s="413"/>
      <c r="TPW190" s="413"/>
      <c r="TPX190" s="414"/>
      <c r="TPY190" s="414"/>
      <c r="TPZ190" s="414"/>
      <c r="TQA190" s="413"/>
      <c r="TQB190" s="414"/>
      <c r="TQC190" s="414"/>
      <c r="TQD190" s="414"/>
      <c r="TQE190" s="414"/>
      <c r="TQF190" s="413"/>
      <c r="TQG190" s="322"/>
      <c r="TQH190" s="322"/>
      <c r="TQI190" s="322"/>
      <c r="TQJ190" s="323"/>
      <c r="TQK190" s="413"/>
      <c r="TQL190" s="413"/>
      <c r="TQM190" s="413"/>
      <c r="TQN190" s="414"/>
      <c r="TQO190" s="414"/>
      <c r="TQP190" s="414"/>
      <c r="TQQ190" s="413"/>
      <c r="TQR190" s="414"/>
      <c r="TQS190" s="414"/>
      <c r="TQT190" s="414"/>
      <c r="TQU190" s="414"/>
      <c r="TQV190" s="413"/>
      <c r="TQW190" s="322"/>
      <c r="TQX190" s="322"/>
      <c r="TQY190" s="322"/>
      <c r="TQZ190" s="323"/>
      <c r="TRA190" s="413"/>
      <c r="TRB190" s="413"/>
      <c r="TRC190" s="413"/>
      <c r="TRD190" s="414"/>
      <c r="TRE190" s="414"/>
      <c r="TRF190" s="414"/>
      <c r="TRG190" s="413"/>
      <c r="TRH190" s="414"/>
      <c r="TRI190" s="414"/>
      <c r="TRJ190" s="414"/>
      <c r="TRK190" s="414"/>
      <c r="TRL190" s="413"/>
      <c r="TRM190" s="322"/>
      <c r="TRN190" s="322"/>
      <c r="TRO190" s="322"/>
      <c r="TRP190" s="323"/>
      <c r="TRQ190" s="413"/>
      <c r="TRR190" s="413"/>
      <c r="TRS190" s="413"/>
      <c r="TRT190" s="414"/>
      <c r="TRU190" s="414"/>
      <c r="TRV190" s="414"/>
      <c r="TRW190" s="413"/>
      <c r="TRX190" s="414"/>
      <c r="TRY190" s="414"/>
      <c r="TRZ190" s="414"/>
      <c r="TSA190" s="414"/>
      <c r="TSB190" s="413"/>
      <c r="TSC190" s="322"/>
      <c r="TSD190" s="322"/>
      <c r="TSE190" s="322"/>
      <c r="TSF190" s="323"/>
      <c r="TSG190" s="413"/>
      <c r="TSH190" s="413"/>
      <c r="TSI190" s="413"/>
      <c r="TSJ190" s="414"/>
      <c r="TSK190" s="414"/>
      <c r="TSL190" s="414"/>
      <c r="TSM190" s="413"/>
      <c r="TSN190" s="414"/>
      <c r="TSO190" s="414"/>
      <c r="TSP190" s="414"/>
      <c r="TSQ190" s="414"/>
      <c r="TSR190" s="413"/>
      <c r="TSS190" s="322"/>
      <c r="TST190" s="322"/>
      <c r="TSU190" s="322"/>
      <c r="TSV190" s="323"/>
      <c r="TSW190" s="413"/>
      <c r="TSX190" s="413"/>
      <c r="TSY190" s="413"/>
      <c r="TSZ190" s="414"/>
      <c r="TTA190" s="414"/>
      <c r="TTB190" s="414"/>
      <c r="TTC190" s="413"/>
      <c r="TTD190" s="414"/>
      <c r="TTE190" s="414"/>
      <c r="TTF190" s="414"/>
      <c r="TTG190" s="414"/>
      <c r="TTH190" s="413"/>
      <c r="TTI190" s="322"/>
      <c r="TTJ190" s="322"/>
      <c r="TTK190" s="322"/>
      <c r="TTL190" s="323"/>
      <c r="TTM190" s="413"/>
      <c r="TTN190" s="413"/>
      <c r="TTO190" s="413"/>
      <c r="TTP190" s="414"/>
      <c r="TTQ190" s="414"/>
      <c r="TTR190" s="414"/>
      <c r="TTS190" s="413"/>
      <c r="TTT190" s="414"/>
      <c r="TTU190" s="414"/>
      <c r="TTV190" s="414"/>
      <c r="TTW190" s="414"/>
      <c r="TTX190" s="413"/>
      <c r="TTY190" s="322"/>
      <c r="TTZ190" s="322"/>
      <c r="TUA190" s="322"/>
      <c r="TUB190" s="323"/>
      <c r="TUC190" s="413"/>
      <c r="TUD190" s="413"/>
      <c r="TUE190" s="413"/>
      <c r="TUF190" s="414"/>
      <c r="TUG190" s="414"/>
      <c r="TUH190" s="414"/>
      <c r="TUI190" s="413"/>
      <c r="TUJ190" s="414"/>
      <c r="TUK190" s="414"/>
      <c r="TUL190" s="414"/>
      <c r="TUM190" s="414"/>
      <c r="TUN190" s="413"/>
      <c r="TUO190" s="322"/>
      <c r="TUP190" s="322"/>
      <c r="TUQ190" s="322"/>
      <c r="TUR190" s="323"/>
      <c r="TUS190" s="413"/>
      <c r="TUT190" s="413"/>
      <c r="TUU190" s="413"/>
      <c r="TUV190" s="414"/>
      <c r="TUW190" s="414"/>
      <c r="TUX190" s="414"/>
      <c r="TUY190" s="413"/>
      <c r="TUZ190" s="414"/>
      <c r="TVA190" s="414"/>
      <c r="TVB190" s="414"/>
      <c r="TVC190" s="414"/>
      <c r="TVD190" s="413"/>
      <c r="TVE190" s="322"/>
      <c r="TVF190" s="322"/>
      <c r="TVG190" s="322"/>
      <c r="TVH190" s="323"/>
      <c r="TVI190" s="413"/>
      <c r="TVJ190" s="413"/>
      <c r="TVK190" s="413"/>
      <c r="TVL190" s="414"/>
      <c r="TVM190" s="414"/>
      <c r="TVN190" s="414"/>
      <c r="TVO190" s="413"/>
      <c r="TVP190" s="414"/>
      <c r="TVQ190" s="414"/>
      <c r="TVR190" s="414"/>
      <c r="TVS190" s="414"/>
      <c r="TVT190" s="413"/>
      <c r="TVU190" s="322"/>
      <c r="TVV190" s="322"/>
      <c r="TVW190" s="322"/>
      <c r="TVX190" s="323"/>
      <c r="TVY190" s="413"/>
      <c r="TVZ190" s="413"/>
      <c r="TWA190" s="413"/>
      <c r="TWB190" s="414"/>
      <c r="TWC190" s="414"/>
      <c r="TWD190" s="414"/>
      <c r="TWE190" s="413"/>
      <c r="TWF190" s="414"/>
      <c r="TWG190" s="414"/>
      <c r="TWH190" s="414"/>
      <c r="TWI190" s="414"/>
      <c r="TWJ190" s="413"/>
      <c r="TWK190" s="322"/>
      <c r="TWL190" s="322"/>
      <c r="TWM190" s="322"/>
      <c r="TWN190" s="323"/>
      <c r="TWO190" s="413"/>
      <c r="TWP190" s="413"/>
      <c r="TWQ190" s="413"/>
      <c r="TWR190" s="414"/>
      <c r="TWS190" s="414"/>
      <c r="TWT190" s="414"/>
      <c r="TWU190" s="413"/>
      <c r="TWV190" s="414"/>
      <c r="TWW190" s="414"/>
      <c r="TWX190" s="414"/>
      <c r="TWY190" s="414"/>
      <c r="TWZ190" s="413"/>
      <c r="TXA190" s="322"/>
      <c r="TXB190" s="322"/>
      <c r="TXC190" s="322"/>
      <c r="TXD190" s="323"/>
      <c r="TXE190" s="413"/>
      <c r="TXF190" s="413"/>
      <c r="TXG190" s="413"/>
      <c r="TXH190" s="414"/>
      <c r="TXI190" s="414"/>
      <c r="TXJ190" s="414"/>
      <c r="TXK190" s="413"/>
      <c r="TXL190" s="414"/>
      <c r="TXM190" s="414"/>
      <c r="TXN190" s="414"/>
      <c r="TXO190" s="414"/>
      <c r="TXP190" s="413"/>
      <c r="TXQ190" s="322"/>
      <c r="TXR190" s="322"/>
      <c r="TXS190" s="322"/>
      <c r="TXT190" s="323"/>
      <c r="TXU190" s="413"/>
      <c r="TXV190" s="413"/>
      <c r="TXW190" s="413"/>
      <c r="TXX190" s="414"/>
      <c r="TXY190" s="414"/>
      <c r="TXZ190" s="414"/>
      <c r="TYA190" s="413"/>
      <c r="TYB190" s="414"/>
      <c r="TYC190" s="414"/>
      <c r="TYD190" s="414"/>
      <c r="TYE190" s="414"/>
      <c r="TYF190" s="413"/>
      <c r="TYG190" s="322"/>
      <c r="TYH190" s="322"/>
      <c r="TYI190" s="322"/>
      <c r="TYJ190" s="323"/>
      <c r="TYK190" s="413"/>
      <c r="TYL190" s="413"/>
      <c r="TYM190" s="413"/>
      <c r="TYN190" s="414"/>
      <c r="TYO190" s="414"/>
      <c r="TYP190" s="414"/>
      <c r="TYQ190" s="413"/>
      <c r="TYR190" s="414"/>
      <c r="TYS190" s="414"/>
      <c r="TYT190" s="414"/>
      <c r="TYU190" s="414"/>
      <c r="TYV190" s="413"/>
      <c r="TYW190" s="322"/>
      <c r="TYX190" s="322"/>
      <c r="TYY190" s="322"/>
      <c r="TYZ190" s="323"/>
      <c r="TZA190" s="413"/>
      <c r="TZB190" s="413"/>
      <c r="TZC190" s="413"/>
      <c r="TZD190" s="414"/>
      <c r="TZE190" s="414"/>
      <c r="TZF190" s="414"/>
      <c r="TZG190" s="413"/>
      <c r="TZH190" s="414"/>
      <c r="TZI190" s="414"/>
      <c r="TZJ190" s="414"/>
      <c r="TZK190" s="414"/>
      <c r="TZL190" s="413"/>
      <c r="TZM190" s="322"/>
      <c r="TZN190" s="322"/>
      <c r="TZO190" s="322"/>
      <c r="TZP190" s="323"/>
      <c r="TZQ190" s="413"/>
      <c r="TZR190" s="413"/>
      <c r="TZS190" s="413"/>
      <c r="TZT190" s="414"/>
      <c r="TZU190" s="414"/>
      <c r="TZV190" s="414"/>
      <c r="TZW190" s="413"/>
      <c r="TZX190" s="414"/>
      <c r="TZY190" s="414"/>
      <c r="TZZ190" s="414"/>
      <c r="UAA190" s="414"/>
      <c r="UAB190" s="413"/>
      <c r="UAC190" s="322"/>
      <c r="UAD190" s="322"/>
      <c r="UAE190" s="322"/>
      <c r="UAF190" s="323"/>
      <c r="UAG190" s="413"/>
      <c r="UAH190" s="413"/>
      <c r="UAI190" s="413"/>
      <c r="UAJ190" s="414"/>
      <c r="UAK190" s="414"/>
      <c r="UAL190" s="414"/>
      <c r="UAM190" s="413"/>
      <c r="UAN190" s="414"/>
      <c r="UAO190" s="414"/>
      <c r="UAP190" s="414"/>
      <c r="UAQ190" s="414"/>
      <c r="UAR190" s="413"/>
      <c r="UAS190" s="322"/>
      <c r="UAT190" s="322"/>
      <c r="UAU190" s="322"/>
      <c r="UAV190" s="323"/>
      <c r="UAW190" s="413"/>
      <c r="UAX190" s="413"/>
      <c r="UAY190" s="413"/>
      <c r="UAZ190" s="414"/>
      <c r="UBA190" s="414"/>
      <c r="UBB190" s="414"/>
      <c r="UBC190" s="413"/>
      <c r="UBD190" s="414"/>
      <c r="UBE190" s="414"/>
      <c r="UBF190" s="414"/>
      <c r="UBG190" s="414"/>
      <c r="UBH190" s="413"/>
      <c r="UBI190" s="322"/>
      <c r="UBJ190" s="322"/>
      <c r="UBK190" s="322"/>
      <c r="UBL190" s="323"/>
      <c r="UBM190" s="413"/>
      <c r="UBN190" s="413"/>
      <c r="UBO190" s="413"/>
      <c r="UBP190" s="414"/>
      <c r="UBQ190" s="414"/>
      <c r="UBR190" s="414"/>
      <c r="UBS190" s="413"/>
      <c r="UBT190" s="414"/>
      <c r="UBU190" s="414"/>
      <c r="UBV190" s="414"/>
      <c r="UBW190" s="414"/>
      <c r="UBX190" s="413"/>
      <c r="UBY190" s="322"/>
      <c r="UBZ190" s="322"/>
      <c r="UCA190" s="322"/>
      <c r="UCB190" s="323"/>
      <c r="UCC190" s="413"/>
      <c r="UCD190" s="413"/>
      <c r="UCE190" s="413"/>
      <c r="UCF190" s="414"/>
      <c r="UCG190" s="414"/>
      <c r="UCH190" s="414"/>
      <c r="UCI190" s="413"/>
      <c r="UCJ190" s="414"/>
      <c r="UCK190" s="414"/>
      <c r="UCL190" s="414"/>
      <c r="UCM190" s="414"/>
      <c r="UCN190" s="413"/>
      <c r="UCO190" s="322"/>
      <c r="UCP190" s="322"/>
      <c r="UCQ190" s="322"/>
      <c r="UCR190" s="323"/>
      <c r="UCS190" s="413"/>
      <c r="UCT190" s="413"/>
      <c r="UCU190" s="413"/>
      <c r="UCV190" s="414"/>
      <c r="UCW190" s="414"/>
      <c r="UCX190" s="414"/>
      <c r="UCY190" s="413"/>
      <c r="UCZ190" s="414"/>
      <c r="UDA190" s="414"/>
      <c r="UDB190" s="414"/>
      <c r="UDC190" s="414"/>
      <c r="UDD190" s="413"/>
      <c r="UDE190" s="322"/>
      <c r="UDF190" s="322"/>
      <c r="UDG190" s="322"/>
      <c r="UDH190" s="323"/>
      <c r="UDI190" s="413"/>
      <c r="UDJ190" s="413"/>
      <c r="UDK190" s="413"/>
      <c r="UDL190" s="414"/>
      <c r="UDM190" s="414"/>
      <c r="UDN190" s="414"/>
      <c r="UDO190" s="413"/>
      <c r="UDP190" s="414"/>
      <c r="UDQ190" s="414"/>
      <c r="UDR190" s="414"/>
      <c r="UDS190" s="414"/>
      <c r="UDT190" s="413"/>
      <c r="UDU190" s="322"/>
      <c r="UDV190" s="322"/>
      <c r="UDW190" s="322"/>
      <c r="UDX190" s="323"/>
      <c r="UDY190" s="413"/>
      <c r="UDZ190" s="413"/>
      <c r="UEA190" s="413"/>
      <c r="UEB190" s="414"/>
      <c r="UEC190" s="414"/>
      <c r="UED190" s="414"/>
      <c r="UEE190" s="413"/>
      <c r="UEF190" s="414"/>
      <c r="UEG190" s="414"/>
      <c r="UEH190" s="414"/>
      <c r="UEI190" s="414"/>
      <c r="UEJ190" s="413"/>
      <c r="UEK190" s="322"/>
      <c r="UEL190" s="322"/>
      <c r="UEM190" s="322"/>
      <c r="UEN190" s="323"/>
      <c r="UEO190" s="413"/>
      <c r="UEP190" s="413"/>
      <c r="UEQ190" s="413"/>
      <c r="UER190" s="414"/>
      <c r="UES190" s="414"/>
      <c r="UET190" s="414"/>
      <c r="UEU190" s="413"/>
      <c r="UEV190" s="414"/>
      <c r="UEW190" s="414"/>
      <c r="UEX190" s="414"/>
      <c r="UEY190" s="414"/>
      <c r="UEZ190" s="413"/>
      <c r="UFA190" s="322"/>
      <c r="UFB190" s="322"/>
      <c r="UFC190" s="322"/>
      <c r="UFD190" s="323"/>
      <c r="UFE190" s="413"/>
      <c r="UFF190" s="413"/>
      <c r="UFG190" s="413"/>
      <c r="UFH190" s="414"/>
      <c r="UFI190" s="414"/>
      <c r="UFJ190" s="414"/>
      <c r="UFK190" s="413"/>
      <c r="UFL190" s="414"/>
      <c r="UFM190" s="414"/>
      <c r="UFN190" s="414"/>
      <c r="UFO190" s="414"/>
      <c r="UFP190" s="413"/>
      <c r="UFQ190" s="322"/>
      <c r="UFR190" s="322"/>
      <c r="UFS190" s="322"/>
      <c r="UFT190" s="323"/>
      <c r="UFU190" s="413"/>
      <c r="UFV190" s="413"/>
      <c r="UFW190" s="413"/>
      <c r="UFX190" s="414"/>
      <c r="UFY190" s="414"/>
      <c r="UFZ190" s="414"/>
      <c r="UGA190" s="413"/>
      <c r="UGB190" s="414"/>
      <c r="UGC190" s="414"/>
      <c r="UGD190" s="414"/>
      <c r="UGE190" s="414"/>
      <c r="UGF190" s="413"/>
      <c r="UGG190" s="322"/>
      <c r="UGH190" s="322"/>
      <c r="UGI190" s="322"/>
      <c r="UGJ190" s="323"/>
      <c r="UGK190" s="413"/>
      <c r="UGL190" s="413"/>
      <c r="UGM190" s="413"/>
      <c r="UGN190" s="414"/>
      <c r="UGO190" s="414"/>
      <c r="UGP190" s="414"/>
      <c r="UGQ190" s="413"/>
      <c r="UGR190" s="414"/>
      <c r="UGS190" s="414"/>
      <c r="UGT190" s="414"/>
      <c r="UGU190" s="414"/>
      <c r="UGV190" s="413"/>
      <c r="UGW190" s="322"/>
      <c r="UGX190" s="322"/>
      <c r="UGY190" s="322"/>
      <c r="UGZ190" s="323"/>
      <c r="UHA190" s="413"/>
      <c r="UHB190" s="413"/>
      <c r="UHC190" s="413"/>
      <c r="UHD190" s="414"/>
      <c r="UHE190" s="414"/>
      <c r="UHF190" s="414"/>
      <c r="UHG190" s="413"/>
      <c r="UHH190" s="414"/>
      <c r="UHI190" s="414"/>
      <c r="UHJ190" s="414"/>
      <c r="UHK190" s="414"/>
      <c r="UHL190" s="413"/>
      <c r="UHM190" s="322"/>
      <c r="UHN190" s="322"/>
      <c r="UHO190" s="322"/>
      <c r="UHP190" s="323"/>
      <c r="UHQ190" s="413"/>
      <c r="UHR190" s="413"/>
      <c r="UHS190" s="413"/>
      <c r="UHT190" s="414"/>
      <c r="UHU190" s="414"/>
      <c r="UHV190" s="414"/>
      <c r="UHW190" s="413"/>
      <c r="UHX190" s="414"/>
      <c r="UHY190" s="414"/>
      <c r="UHZ190" s="414"/>
      <c r="UIA190" s="414"/>
      <c r="UIB190" s="413"/>
      <c r="UIC190" s="322"/>
      <c r="UID190" s="322"/>
      <c r="UIE190" s="322"/>
      <c r="UIF190" s="323"/>
      <c r="UIG190" s="413"/>
      <c r="UIH190" s="413"/>
      <c r="UII190" s="413"/>
      <c r="UIJ190" s="414"/>
      <c r="UIK190" s="414"/>
      <c r="UIL190" s="414"/>
      <c r="UIM190" s="413"/>
      <c r="UIN190" s="414"/>
      <c r="UIO190" s="414"/>
      <c r="UIP190" s="414"/>
      <c r="UIQ190" s="414"/>
      <c r="UIR190" s="413"/>
      <c r="UIS190" s="322"/>
      <c r="UIT190" s="322"/>
      <c r="UIU190" s="322"/>
      <c r="UIV190" s="323"/>
      <c r="UIW190" s="413"/>
      <c r="UIX190" s="413"/>
      <c r="UIY190" s="413"/>
      <c r="UIZ190" s="414"/>
      <c r="UJA190" s="414"/>
      <c r="UJB190" s="414"/>
      <c r="UJC190" s="413"/>
      <c r="UJD190" s="414"/>
      <c r="UJE190" s="414"/>
      <c r="UJF190" s="414"/>
      <c r="UJG190" s="414"/>
      <c r="UJH190" s="413"/>
      <c r="UJI190" s="322"/>
      <c r="UJJ190" s="322"/>
      <c r="UJK190" s="322"/>
      <c r="UJL190" s="323"/>
      <c r="UJM190" s="413"/>
      <c r="UJN190" s="413"/>
      <c r="UJO190" s="413"/>
      <c r="UJP190" s="414"/>
      <c r="UJQ190" s="414"/>
      <c r="UJR190" s="414"/>
      <c r="UJS190" s="413"/>
      <c r="UJT190" s="414"/>
      <c r="UJU190" s="414"/>
      <c r="UJV190" s="414"/>
      <c r="UJW190" s="414"/>
      <c r="UJX190" s="413"/>
      <c r="UJY190" s="322"/>
      <c r="UJZ190" s="322"/>
      <c r="UKA190" s="322"/>
      <c r="UKB190" s="323"/>
      <c r="UKC190" s="413"/>
      <c r="UKD190" s="413"/>
      <c r="UKE190" s="413"/>
      <c r="UKF190" s="414"/>
      <c r="UKG190" s="414"/>
      <c r="UKH190" s="414"/>
      <c r="UKI190" s="413"/>
      <c r="UKJ190" s="414"/>
      <c r="UKK190" s="414"/>
      <c r="UKL190" s="414"/>
      <c r="UKM190" s="414"/>
      <c r="UKN190" s="413"/>
      <c r="UKO190" s="322"/>
      <c r="UKP190" s="322"/>
      <c r="UKQ190" s="322"/>
      <c r="UKR190" s="323"/>
      <c r="UKS190" s="413"/>
      <c r="UKT190" s="413"/>
      <c r="UKU190" s="413"/>
      <c r="UKV190" s="414"/>
      <c r="UKW190" s="414"/>
      <c r="UKX190" s="414"/>
      <c r="UKY190" s="413"/>
      <c r="UKZ190" s="414"/>
      <c r="ULA190" s="414"/>
      <c r="ULB190" s="414"/>
      <c r="ULC190" s="414"/>
      <c r="ULD190" s="413"/>
      <c r="ULE190" s="322"/>
      <c r="ULF190" s="322"/>
      <c r="ULG190" s="322"/>
      <c r="ULH190" s="323"/>
      <c r="ULI190" s="413"/>
      <c r="ULJ190" s="413"/>
      <c r="ULK190" s="413"/>
      <c r="ULL190" s="414"/>
      <c r="ULM190" s="414"/>
      <c r="ULN190" s="414"/>
      <c r="ULO190" s="413"/>
      <c r="ULP190" s="414"/>
      <c r="ULQ190" s="414"/>
      <c r="ULR190" s="414"/>
      <c r="ULS190" s="414"/>
      <c r="ULT190" s="413"/>
      <c r="ULU190" s="322"/>
      <c r="ULV190" s="322"/>
      <c r="ULW190" s="322"/>
      <c r="ULX190" s="323"/>
      <c r="ULY190" s="413"/>
      <c r="ULZ190" s="413"/>
      <c r="UMA190" s="413"/>
      <c r="UMB190" s="414"/>
      <c r="UMC190" s="414"/>
      <c r="UMD190" s="414"/>
      <c r="UME190" s="413"/>
      <c r="UMF190" s="414"/>
      <c r="UMG190" s="414"/>
      <c r="UMH190" s="414"/>
      <c r="UMI190" s="414"/>
      <c r="UMJ190" s="413"/>
      <c r="UMK190" s="322"/>
      <c r="UML190" s="322"/>
      <c r="UMM190" s="322"/>
      <c r="UMN190" s="323"/>
      <c r="UMO190" s="413"/>
      <c r="UMP190" s="413"/>
      <c r="UMQ190" s="413"/>
      <c r="UMR190" s="414"/>
      <c r="UMS190" s="414"/>
      <c r="UMT190" s="414"/>
      <c r="UMU190" s="413"/>
      <c r="UMV190" s="414"/>
      <c r="UMW190" s="414"/>
      <c r="UMX190" s="414"/>
      <c r="UMY190" s="414"/>
      <c r="UMZ190" s="413"/>
      <c r="UNA190" s="322"/>
      <c r="UNB190" s="322"/>
      <c r="UNC190" s="322"/>
      <c r="UND190" s="323"/>
      <c r="UNE190" s="413"/>
      <c r="UNF190" s="413"/>
      <c r="UNG190" s="413"/>
      <c r="UNH190" s="414"/>
      <c r="UNI190" s="414"/>
      <c r="UNJ190" s="414"/>
      <c r="UNK190" s="413"/>
      <c r="UNL190" s="414"/>
      <c r="UNM190" s="414"/>
      <c r="UNN190" s="414"/>
      <c r="UNO190" s="414"/>
      <c r="UNP190" s="413"/>
      <c r="UNQ190" s="322"/>
      <c r="UNR190" s="322"/>
      <c r="UNS190" s="322"/>
      <c r="UNT190" s="323"/>
      <c r="UNU190" s="413"/>
      <c r="UNV190" s="413"/>
      <c r="UNW190" s="413"/>
      <c r="UNX190" s="414"/>
      <c r="UNY190" s="414"/>
      <c r="UNZ190" s="414"/>
      <c r="UOA190" s="413"/>
      <c r="UOB190" s="414"/>
      <c r="UOC190" s="414"/>
      <c r="UOD190" s="414"/>
      <c r="UOE190" s="414"/>
      <c r="UOF190" s="413"/>
      <c r="UOG190" s="322"/>
      <c r="UOH190" s="322"/>
      <c r="UOI190" s="322"/>
      <c r="UOJ190" s="323"/>
      <c r="UOK190" s="413"/>
      <c r="UOL190" s="413"/>
      <c r="UOM190" s="413"/>
      <c r="UON190" s="414"/>
      <c r="UOO190" s="414"/>
      <c r="UOP190" s="414"/>
      <c r="UOQ190" s="413"/>
      <c r="UOR190" s="414"/>
      <c r="UOS190" s="414"/>
      <c r="UOT190" s="414"/>
      <c r="UOU190" s="414"/>
      <c r="UOV190" s="413"/>
      <c r="UOW190" s="322"/>
      <c r="UOX190" s="322"/>
      <c r="UOY190" s="322"/>
      <c r="UOZ190" s="323"/>
      <c r="UPA190" s="413"/>
      <c r="UPB190" s="413"/>
      <c r="UPC190" s="413"/>
      <c r="UPD190" s="414"/>
      <c r="UPE190" s="414"/>
      <c r="UPF190" s="414"/>
      <c r="UPG190" s="413"/>
      <c r="UPH190" s="414"/>
      <c r="UPI190" s="414"/>
      <c r="UPJ190" s="414"/>
      <c r="UPK190" s="414"/>
      <c r="UPL190" s="413"/>
      <c r="UPM190" s="322"/>
      <c r="UPN190" s="322"/>
      <c r="UPO190" s="322"/>
      <c r="UPP190" s="323"/>
      <c r="UPQ190" s="413"/>
      <c r="UPR190" s="413"/>
      <c r="UPS190" s="413"/>
      <c r="UPT190" s="414"/>
      <c r="UPU190" s="414"/>
      <c r="UPV190" s="414"/>
      <c r="UPW190" s="413"/>
      <c r="UPX190" s="414"/>
      <c r="UPY190" s="414"/>
      <c r="UPZ190" s="414"/>
      <c r="UQA190" s="414"/>
      <c r="UQB190" s="413"/>
      <c r="UQC190" s="322"/>
      <c r="UQD190" s="322"/>
      <c r="UQE190" s="322"/>
      <c r="UQF190" s="323"/>
      <c r="UQG190" s="413"/>
      <c r="UQH190" s="413"/>
      <c r="UQI190" s="413"/>
      <c r="UQJ190" s="414"/>
      <c r="UQK190" s="414"/>
      <c r="UQL190" s="414"/>
      <c r="UQM190" s="413"/>
      <c r="UQN190" s="414"/>
      <c r="UQO190" s="414"/>
      <c r="UQP190" s="414"/>
      <c r="UQQ190" s="414"/>
      <c r="UQR190" s="413"/>
      <c r="UQS190" s="322"/>
      <c r="UQT190" s="322"/>
      <c r="UQU190" s="322"/>
      <c r="UQV190" s="323"/>
      <c r="UQW190" s="413"/>
      <c r="UQX190" s="413"/>
      <c r="UQY190" s="413"/>
      <c r="UQZ190" s="414"/>
      <c r="URA190" s="414"/>
      <c r="URB190" s="414"/>
      <c r="URC190" s="413"/>
      <c r="URD190" s="414"/>
      <c r="URE190" s="414"/>
      <c r="URF190" s="414"/>
      <c r="URG190" s="414"/>
      <c r="URH190" s="413"/>
      <c r="URI190" s="322"/>
      <c r="URJ190" s="322"/>
      <c r="URK190" s="322"/>
      <c r="URL190" s="323"/>
      <c r="URM190" s="413"/>
      <c r="URN190" s="413"/>
      <c r="URO190" s="413"/>
      <c r="URP190" s="414"/>
      <c r="URQ190" s="414"/>
      <c r="URR190" s="414"/>
      <c r="URS190" s="413"/>
      <c r="URT190" s="414"/>
      <c r="URU190" s="414"/>
      <c r="URV190" s="414"/>
      <c r="URW190" s="414"/>
      <c r="URX190" s="413"/>
      <c r="URY190" s="322"/>
      <c r="URZ190" s="322"/>
      <c r="USA190" s="322"/>
      <c r="USB190" s="323"/>
      <c r="USC190" s="413"/>
      <c r="USD190" s="413"/>
      <c r="USE190" s="413"/>
      <c r="USF190" s="414"/>
      <c r="USG190" s="414"/>
      <c r="USH190" s="414"/>
      <c r="USI190" s="413"/>
      <c r="USJ190" s="414"/>
      <c r="USK190" s="414"/>
      <c r="USL190" s="414"/>
      <c r="USM190" s="414"/>
      <c r="USN190" s="413"/>
      <c r="USO190" s="322"/>
      <c r="USP190" s="322"/>
      <c r="USQ190" s="322"/>
      <c r="USR190" s="323"/>
      <c r="USS190" s="413"/>
      <c r="UST190" s="413"/>
      <c r="USU190" s="413"/>
      <c r="USV190" s="414"/>
      <c r="USW190" s="414"/>
      <c r="USX190" s="414"/>
      <c r="USY190" s="413"/>
      <c r="USZ190" s="414"/>
      <c r="UTA190" s="414"/>
      <c r="UTB190" s="414"/>
      <c r="UTC190" s="414"/>
      <c r="UTD190" s="413"/>
      <c r="UTE190" s="322"/>
      <c r="UTF190" s="322"/>
      <c r="UTG190" s="322"/>
      <c r="UTH190" s="323"/>
      <c r="UTI190" s="413"/>
      <c r="UTJ190" s="413"/>
      <c r="UTK190" s="413"/>
      <c r="UTL190" s="414"/>
      <c r="UTM190" s="414"/>
      <c r="UTN190" s="414"/>
      <c r="UTO190" s="413"/>
      <c r="UTP190" s="414"/>
      <c r="UTQ190" s="414"/>
      <c r="UTR190" s="414"/>
      <c r="UTS190" s="414"/>
      <c r="UTT190" s="413"/>
      <c r="UTU190" s="322"/>
      <c r="UTV190" s="322"/>
      <c r="UTW190" s="322"/>
      <c r="UTX190" s="323"/>
      <c r="UTY190" s="413"/>
      <c r="UTZ190" s="413"/>
      <c r="UUA190" s="413"/>
      <c r="UUB190" s="414"/>
      <c r="UUC190" s="414"/>
      <c r="UUD190" s="414"/>
      <c r="UUE190" s="413"/>
      <c r="UUF190" s="414"/>
      <c r="UUG190" s="414"/>
      <c r="UUH190" s="414"/>
      <c r="UUI190" s="414"/>
      <c r="UUJ190" s="413"/>
      <c r="UUK190" s="322"/>
      <c r="UUL190" s="322"/>
      <c r="UUM190" s="322"/>
      <c r="UUN190" s="323"/>
      <c r="UUO190" s="413"/>
      <c r="UUP190" s="413"/>
      <c r="UUQ190" s="413"/>
      <c r="UUR190" s="414"/>
      <c r="UUS190" s="414"/>
      <c r="UUT190" s="414"/>
      <c r="UUU190" s="413"/>
      <c r="UUV190" s="414"/>
      <c r="UUW190" s="414"/>
      <c r="UUX190" s="414"/>
      <c r="UUY190" s="414"/>
      <c r="UUZ190" s="413"/>
      <c r="UVA190" s="322"/>
      <c r="UVB190" s="322"/>
      <c r="UVC190" s="322"/>
      <c r="UVD190" s="323"/>
      <c r="UVE190" s="413"/>
      <c r="UVF190" s="413"/>
      <c r="UVG190" s="413"/>
      <c r="UVH190" s="414"/>
      <c r="UVI190" s="414"/>
      <c r="UVJ190" s="414"/>
      <c r="UVK190" s="413"/>
      <c r="UVL190" s="414"/>
      <c r="UVM190" s="414"/>
      <c r="UVN190" s="414"/>
      <c r="UVO190" s="414"/>
      <c r="UVP190" s="413"/>
      <c r="UVQ190" s="322"/>
      <c r="UVR190" s="322"/>
      <c r="UVS190" s="322"/>
      <c r="UVT190" s="323"/>
      <c r="UVU190" s="413"/>
      <c r="UVV190" s="413"/>
      <c r="UVW190" s="413"/>
      <c r="UVX190" s="414"/>
      <c r="UVY190" s="414"/>
      <c r="UVZ190" s="414"/>
      <c r="UWA190" s="413"/>
      <c r="UWB190" s="414"/>
      <c r="UWC190" s="414"/>
      <c r="UWD190" s="414"/>
      <c r="UWE190" s="414"/>
      <c r="UWF190" s="413"/>
      <c r="UWG190" s="322"/>
      <c r="UWH190" s="322"/>
      <c r="UWI190" s="322"/>
      <c r="UWJ190" s="323"/>
      <c r="UWK190" s="413"/>
      <c r="UWL190" s="413"/>
      <c r="UWM190" s="413"/>
      <c r="UWN190" s="414"/>
      <c r="UWO190" s="414"/>
      <c r="UWP190" s="414"/>
      <c r="UWQ190" s="413"/>
      <c r="UWR190" s="414"/>
      <c r="UWS190" s="414"/>
      <c r="UWT190" s="414"/>
      <c r="UWU190" s="414"/>
      <c r="UWV190" s="413"/>
      <c r="UWW190" s="322"/>
      <c r="UWX190" s="322"/>
      <c r="UWY190" s="322"/>
      <c r="UWZ190" s="323"/>
      <c r="UXA190" s="413"/>
      <c r="UXB190" s="413"/>
      <c r="UXC190" s="413"/>
      <c r="UXD190" s="414"/>
      <c r="UXE190" s="414"/>
      <c r="UXF190" s="414"/>
      <c r="UXG190" s="413"/>
      <c r="UXH190" s="414"/>
      <c r="UXI190" s="414"/>
      <c r="UXJ190" s="414"/>
      <c r="UXK190" s="414"/>
      <c r="UXL190" s="413"/>
      <c r="UXM190" s="322"/>
      <c r="UXN190" s="322"/>
      <c r="UXO190" s="322"/>
      <c r="UXP190" s="323"/>
      <c r="UXQ190" s="413"/>
      <c r="UXR190" s="413"/>
      <c r="UXS190" s="413"/>
      <c r="UXT190" s="414"/>
      <c r="UXU190" s="414"/>
      <c r="UXV190" s="414"/>
      <c r="UXW190" s="413"/>
      <c r="UXX190" s="414"/>
      <c r="UXY190" s="414"/>
      <c r="UXZ190" s="414"/>
      <c r="UYA190" s="414"/>
      <c r="UYB190" s="413"/>
      <c r="UYC190" s="322"/>
      <c r="UYD190" s="322"/>
      <c r="UYE190" s="322"/>
      <c r="UYF190" s="323"/>
      <c r="UYG190" s="413"/>
      <c r="UYH190" s="413"/>
      <c r="UYI190" s="413"/>
      <c r="UYJ190" s="414"/>
      <c r="UYK190" s="414"/>
      <c r="UYL190" s="414"/>
      <c r="UYM190" s="413"/>
      <c r="UYN190" s="414"/>
      <c r="UYO190" s="414"/>
      <c r="UYP190" s="414"/>
      <c r="UYQ190" s="414"/>
      <c r="UYR190" s="413"/>
      <c r="UYS190" s="322"/>
      <c r="UYT190" s="322"/>
      <c r="UYU190" s="322"/>
      <c r="UYV190" s="323"/>
      <c r="UYW190" s="413"/>
      <c r="UYX190" s="413"/>
      <c r="UYY190" s="413"/>
      <c r="UYZ190" s="414"/>
      <c r="UZA190" s="414"/>
      <c r="UZB190" s="414"/>
      <c r="UZC190" s="413"/>
      <c r="UZD190" s="414"/>
      <c r="UZE190" s="414"/>
      <c r="UZF190" s="414"/>
      <c r="UZG190" s="414"/>
      <c r="UZH190" s="413"/>
      <c r="UZI190" s="322"/>
      <c r="UZJ190" s="322"/>
      <c r="UZK190" s="322"/>
      <c r="UZL190" s="323"/>
      <c r="UZM190" s="413"/>
      <c r="UZN190" s="413"/>
      <c r="UZO190" s="413"/>
      <c r="UZP190" s="414"/>
      <c r="UZQ190" s="414"/>
      <c r="UZR190" s="414"/>
      <c r="UZS190" s="413"/>
      <c r="UZT190" s="414"/>
      <c r="UZU190" s="414"/>
      <c r="UZV190" s="414"/>
      <c r="UZW190" s="414"/>
      <c r="UZX190" s="413"/>
      <c r="UZY190" s="322"/>
      <c r="UZZ190" s="322"/>
      <c r="VAA190" s="322"/>
      <c r="VAB190" s="323"/>
      <c r="VAC190" s="413"/>
      <c r="VAD190" s="413"/>
      <c r="VAE190" s="413"/>
      <c r="VAF190" s="414"/>
      <c r="VAG190" s="414"/>
      <c r="VAH190" s="414"/>
      <c r="VAI190" s="413"/>
      <c r="VAJ190" s="414"/>
      <c r="VAK190" s="414"/>
      <c r="VAL190" s="414"/>
      <c r="VAM190" s="414"/>
      <c r="VAN190" s="413"/>
      <c r="VAO190" s="322"/>
      <c r="VAP190" s="322"/>
      <c r="VAQ190" s="322"/>
      <c r="VAR190" s="323"/>
      <c r="VAS190" s="413"/>
      <c r="VAT190" s="413"/>
      <c r="VAU190" s="413"/>
      <c r="VAV190" s="414"/>
      <c r="VAW190" s="414"/>
      <c r="VAX190" s="414"/>
      <c r="VAY190" s="413"/>
      <c r="VAZ190" s="414"/>
      <c r="VBA190" s="414"/>
      <c r="VBB190" s="414"/>
      <c r="VBC190" s="414"/>
      <c r="VBD190" s="413"/>
      <c r="VBE190" s="322"/>
      <c r="VBF190" s="322"/>
      <c r="VBG190" s="322"/>
      <c r="VBH190" s="323"/>
      <c r="VBI190" s="413"/>
      <c r="VBJ190" s="413"/>
      <c r="VBK190" s="413"/>
      <c r="VBL190" s="414"/>
      <c r="VBM190" s="414"/>
      <c r="VBN190" s="414"/>
      <c r="VBO190" s="413"/>
      <c r="VBP190" s="414"/>
      <c r="VBQ190" s="414"/>
      <c r="VBR190" s="414"/>
      <c r="VBS190" s="414"/>
      <c r="VBT190" s="413"/>
      <c r="VBU190" s="322"/>
      <c r="VBV190" s="322"/>
      <c r="VBW190" s="322"/>
      <c r="VBX190" s="323"/>
      <c r="VBY190" s="413"/>
      <c r="VBZ190" s="413"/>
      <c r="VCA190" s="413"/>
      <c r="VCB190" s="414"/>
      <c r="VCC190" s="414"/>
      <c r="VCD190" s="414"/>
      <c r="VCE190" s="413"/>
      <c r="VCF190" s="414"/>
      <c r="VCG190" s="414"/>
      <c r="VCH190" s="414"/>
      <c r="VCI190" s="414"/>
      <c r="VCJ190" s="413"/>
      <c r="VCK190" s="322"/>
      <c r="VCL190" s="322"/>
      <c r="VCM190" s="322"/>
      <c r="VCN190" s="323"/>
      <c r="VCO190" s="413"/>
      <c r="VCP190" s="413"/>
      <c r="VCQ190" s="413"/>
      <c r="VCR190" s="414"/>
      <c r="VCS190" s="414"/>
      <c r="VCT190" s="414"/>
      <c r="VCU190" s="413"/>
      <c r="VCV190" s="414"/>
      <c r="VCW190" s="414"/>
      <c r="VCX190" s="414"/>
      <c r="VCY190" s="414"/>
      <c r="VCZ190" s="413"/>
      <c r="VDA190" s="322"/>
      <c r="VDB190" s="322"/>
      <c r="VDC190" s="322"/>
      <c r="VDD190" s="323"/>
      <c r="VDE190" s="413"/>
      <c r="VDF190" s="413"/>
      <c r="VDG190" s="413"/>
      <c r="VDH190" s="414"/>
      <c r="VDI190" s="414"/>
      <c r="VDJ190" s="414"/>
      <c r="VDK190" s="413"/>
      <c r="VDL190" s="414"/>
      <c r="VDM190" s="414"/>
      <c r="VDN190" s="414"/>
      <c r="VDO190" s="414"/>
      <c r="VDP190" s="413"/>
      <c r="VDQ190" s="322"/>
      <c r="VDR190" s="322"/>
      <c r="VDS190" s="322"/>
      <c r="VDT190" s="323"/>
      <c r="VDU190" s="413"/>
      <c r="VDV190" s="413"/>
      <c r="VDW190" s="413"/>
      <c r="VDX190" s="414"/>
      <c r="VDY190" s="414"/>
      <c r="VDZ190" s="414"/>
      <c r="VEA190" s="413"/>
      <c r="VEB190" s="414"/>
      <c r="VEC190" s="414"/>
      <c r="VED190" s="414"/>
      <c r="VEE190" s="414"/>
      <c r="VEF190" s="413"/>
      <c r="VEG190" s="322"/>
      <c r="VEH190" s="322"/>
      <c r="VEI190" s="322"/>
      <c r="VEJ190" s="323"/>
      <c r="VEK190" s="413"/>
      <c r="VEL190" s="413"/>
      <c r="VEM190" s="413"/>
      <c r="VEN190" s="414"/>
      <c r="VEO190" s="414"/>
      <c r="VEP190" s="414"/>
      <c r="VEQ190" s="413"/>
      <c r="VER190" s="414"/>
      <c r="VES190" s="414"/>
      <c r="VET190" s="414"/>
      <c r="VEU190" s="414"/>
      <c r="VEV190" s="413"/>
      <c r="VEW190" s="322"/>
      <c r="VEX190" s="322"/>
      <c r="VEY190" s="322"/>
      <c r="VEZ190" s="323"/>
      <c r="VFA190" s="413"/>
      <c r="VFB190" s="413"/>
      <c r="VFC190" s="413"/>
      <c r="VFD190" s="414"/>
      <c r="VFE190" s="414"/>
      <c r="VFF190" s="414"/>
      <c r="VFG190" s="413"/>
      <c r="VFH190" s="414"/>
      <c r="VFI190" s="414"/>
      <c r="VFJ190" s="414"/>
      <c r="VFK190" s="414"/>
      <c r="VFL190" s="413"/>
      <c r="VFM190" s="322"/>
      <c r="VFN190" s="322"/>
      <c r="VFO190" s="322"/>
      <c r="VFP190" s="323"/>
      <c r="VFQ190" s="413"/>
      <c r="VFR190" s="413"/>
      <c r="VFS190" s="413"/>
      <c r="VFT190" s="414"/>
      <c r="VFU190" s="414"/>
      <c r="VFV190" s="414"/>
      <c r="VFW190" s="413"/>
      <c r="VFX190" s="414"/>
      <c r="VFY190" s="414"/>
      <c r="VFZ190" s="414"/>
      <c r="VGA190" s="414"/>
      <c r="VGB190" s="413"/>
      <c r="VGC190" s="322"/>
      <c r="VGD190" s="322"/>
      <c r="VGE190" s="322"/>
      <c r="VGF190" s="323"/>
      <c r="VGG190" s="413"/>
      <c r="VGH190" s="413"/>
      <c r="VGI190" s="413"/>
      <c r="VGJ190" s="414"/>
      <c r="VGK190" s="414"/>
      <c r="VGL190" s="414"/>
      <c r="VGM190" s="413"/>
      <c r="VGN190" s="414"/>
      <c r="VGO190" s="414"/>
      <c r="VGP190" s="414"/>
      <c r="VGQ190" s="414"/>
      <c r="VGR190" s="413"/>
      <c r="VGS190" s="322"/>
      <c r="VGT190" s="322"/>
      <c r="VGU190" s="322"/>
      <c r="VGV190" s="323"/>
      <c r="VGW190" s="413"/>
      <c r="VGX190" s="413"/>
      <c r="VGY190" s="413"/>
      <c r="VGZ190" s="414"/>
      <c r="VHA190" s="414"/>
      <c r="VHB190" s="414"/>
      <c r="VHC190" s="413"/>
      <c r="VHD190" s="414"/>
      <c r="VHE190" s="414"/>
      <c r="VHF190" s="414"/>
      <c r="VHG190" s="414"/>
      <c r="VHH190" s="413"/>
      <c r="VHI190" s="322"/>
      <c r="VHJ190" s="322"/>
      <c r="VHK190" s="322"/>
      <c r="VHL190" s="323"/>
      <c r="VHM190" s="413"/>
      <c r="VHN190" s="413"/>
      <c r="VHO190" s="413"/>
      <c r="VHP190" s="414"/>
      <c r="VHQ190" s="414"/>
      <c r="VHR190" s="414"/>
      <c r="VHS190" s="413"/>
      <c r="VHT190" s="414"/>
      <c r="VHU190" s="414"/>
      <c r="VHV190" s="414"/>
      <c r="VHW190" s="414"/>
      <c r="VHX190" s="413"/>
      <c r="VHY190" s="322"/>
      <c r="VHZ190" s="322"/>
      <c r="VIA190" s="322"/>
      <c r="VIB190" s="323"/>
      <c r="VIC190" s="413"/>
      <c r="VID190" s="413"/>
      <c r="VIE190" s="413"/>
      <c r="VIF190" s="414"/>
      <c r="VIG190" s="414"/>
      <c r="VIH190" s="414"/>
      <c r="VII190" s="413"/>
      <c r="VIJ190" s="414"/>
      <c r="VIK190" s="414"/>
      <c r="VIL190" s="414"/>
      <c r="VIM190" s="414"/>
      <c r="VIN190" s="413"/>
      <c r="VIO190" s="322"/>
      <c r="VIP190" s="322"/>
      <c r="VIQ190" s="322"/>
      <c r="VIR190" s="323"/>
      <c r="VIS190" s="413"/>
      <c r="VIT190" s="413"/>
      <c r="VIU190" s="413"/>
      <c r="VIV190" s="414"/>
      <c r="VIW190" s="414"/>
      <c r="VIX190" s="414"/>
      <c r="VIY190" s="413"/>
      <c r="VIZ190" s="414"/>
      <c r="VJA190" s="414"/>
      <c r="VJB190" s="414"/>
      <c r="VJC190" s="414"/>
      <c r="VJD190" s="413"/>
      <c r="VJE190" s="322"/>
      <c r="VJF190" s="322"/>
      <c r="VJG190" s="322"/>
      <c r="VJH190" s="323"/>
      <c r="VJI190" s="413"/>
      <c r="VJJ190" s="413"/>
      <c r="VJK190" s="413"/>
      <c r="VJL190" s="414"/>
      <c r="VJM190" s="414"/>
      <c r="VJN190" s="414"/>
      <c r="VJO190" s="413"/>
      <c r="VJP190" s="414"/>
      <c r="VJQ190" s="414"/>
      <c r="VJR190" s="414"/>
      <c r="VJS190" s="414"/>
      <c r="VJT190" s="413"/>
      <c r="VJU190" s="322"/>
      <c r="VJV190" s="322"/>
      <c r="VJW190" s="322"/>
      <c r="VJX190" s="323"/>
      <c r="VJY190" s="413"/>
      <c r="VJZ190" s="413"/>
      <c r="VKA190" s="413"/>
      <c r="VKB190" s="414"/>
      <c r="VKC190" s="414"/>
      <c r="VKD190" s="414"/>
      <c r="VKE190" s="413"/>
      <c r="VKF190" s="414"/>
      <c r="VKG190" s="414"/>
      <c r="VKH190" s="414"/>
      <c r="VKI190" s="414"/>
      <c r="VKJ190" s="413"/>
      <c r="VKK190" s="322"/>
      <c r="VKL190" s="322"/>
      <c r="VKM190" s="322"/>
      <c r="VKN190" s="323"/>
      <c r="VKO190" s="413"/>
      <c r="VKP190" s="413"/>
      <c r="VKQ190" s="413"/>
      <c r="VKR190" s="414"/>
      <c r="VKS190" s="414"/>
      <c r="VKT190" s="414"/>
      <c r="VKU190" s="413"/>
      <c r="VKV190" s="414"/>
      <c r="VKW190" s="414"/>
      <c r="VKX190" s="414"/>
      <c r="VKY190" s="414"/>
      <c r="VKZ190" s="413"/>
      <c r="VLA190" s="322"/>
      <c r="VLB190" s="322"/>
      <c r="VLC190" s="322"/>
      <c r="VLD190" s="323"/>
      <c r="VLE190" s="413"/>
      <c r="VLF190" s="413"/>
      <c r="VLG190" s="413"/>
      <c r="VLH190" s="414"/>
      <c r="VLI190" s="414"/>
      <c r="VLJ190" s="414"/>
      <c r="VLK190" s="413"/>
      <c r="VLL190" s="414"/>
      <c r="VLM190" s="414"/>
      <c r="VLN190" s="414"/>
      <c r="VLO190" s="414"/>
      <c r="VLP190" s="413"/>
      <c r="VLQ190" s="322"/>
      <c r="VLR190" s="322"/>
      <c r="VLS190" s="322"/>
      <c r="VLT190" s="323"/>
      <c r="VLU190" s="413"/>
      <c r="VLV190" s="413"/>
      <c r="VLW190" s="413"/>
      <c r="VLX190" s="414"/>
      <c r="VLY190" s="414"/>
      <c r="VLZ190" s="414"/>
      <c r="VMA190" s="413"/>
      <c r="VMB190" s="414"/>
      <c r="VMC190" s="414"/>
      <c r="VMD190" s="414"/>
      <c r="VME190" s="414"/>
      <c r="VMF190" s="413"/>
      <c r="VMG190" s="322"/>
      <c r="VMH190" s="322"/>
      <c r="VMI190" s="322"/>
      <c r="VMJ190" s="323"/>
      <c r="VMK190" s="413"/>
      <c r="VML190" s="413"/>
      <c r="VMM190" s="413"/>
      <c r="VMN190" s="414"/>
      <c r="VMO190" s="414"/>
      <c r="VMP190" s="414"/>
      <c r="VMQ190" s="413"/>
      <c r="VMR190" s="414"/>
      <c r="VMS190" s="414"/>
      <c r="VMT190" s="414"/>
      <c r="VMU190" s="414"/>
      <c r="VMV190" s="413"/>
      <c r="VMW190" s="322"/>
      <c r="VMX190" s="322"/>
      <c r="VMY190" s="322"/>
      <c r="VMZ190" s="323"/>
      <c r="VNA190" s="413"/>
      <c r="VNB190" s="413"/>
      <c r="VNC190" s="413"/>
      <c r="VND190" s="414"/>
      <c r="VNE190" s="414"/>
      <c r="VNF190" s="414"/>
      <c r="VNG190" s="413"/>
      <c r="VNH190" s="414"/>
      <c r="VNI190" s="414"/>
      <c r="VNJ190" s="414"/>
      <c r="VNK190" s="414"/>
      <c r="VNL190" s="413"/>
      <c r="VNM190" s="322"/>
      <c r="VNN190" s="322"/>
      <c r="VNO190" s="322"/>
      <c r="VNP190" s="323"/>
      <c r="VNQ190" s="413"/>
      <c r="VNR190" s="413"/>
      <c r="VNS190" s="413"/>
      <c r="VNT190" s="414"/>
      <c r="VNU190" s="414"/>
      <c r="VNV190" s="414"/>
      <c r="VNW190" s="413"/>
      <c r="VNX190" s="414"/>
      <c r="VNY190" s="414"/>
      <c r="VNZ190" s="414"/>
      <c r="VOA190" s="414"/>
      <c r="VOB190" s="413"/>
      <c r="VOC190" s="322"/>
      <c r="VOD190" s="322"/>
      <c r="VOE190" s="322"/>
      <c r="VOF190" s="323"/>
      <c r="VOG190" s="413"/>
      <c r="VOH190" s="413"/>
      <c r="VOI190" s="413"/>
      <c r="VOJ190" s="414"/>
      <c r="VOK190" s="414"/>
      <c r="VOL190" s="414"/>
      <c r="VOM190" s="413"/>
      <c r="VON190" s="414"/>
      <c r="VOO190" s="414"/>
      <c r="VOP190" s="414"/>
      <c r="VOQ190" s="414"/>
      <c r="VOR190" s="413"/>
      <c r="VOS190" s="322"/>
      <c r="VOT190" s="322"/>
      <c r="VOU190" s="322"/>
      <c r="VOV190" s="323"/>
      <c r="VOW190" s="413"/>
      <c r="VOX190" s="413"/>
      <c r="VOY190" s="413"/>
      <c r="VOZ190" s="414"/>
      <c r="VPA190" s="414"/>
      <c r="VPB190" s="414"/>
      <c r="VPC190" s="413"/>
      <c r="VPD190" s="414"/>
      <c r="VPE190" s="414"/>
      <c r="VPF190" s="414"/>
      <c r="VPG190" s="414"/>
      <c r="VPH190" s="413"/>
      <c r="VPI190" s="322"/>
      <c r="VPJ190" s="322"/>
      <c r="VPK190" s="322"/>
      <c r="VPL190" s="323"/>
      <c r="VPM190" s="413"/>
      <c r="VPN190" s="413"/>
      <c r="VPO190" s="413"/>
      <c r="VPP190" s="414"/>
      <c r="VPQ190" s="414"/>
      <c r="VPR190" s="414"/>
      <c r="VPS190" s="413"/>
      <c r="VPT190" s="414"/>
      <c r="VPU190" s="414"/>
      <c r="VPV190" s="414"/>
      <c r="VPW190" s="414"/>
      <c r="VPX190" s="413"/>
      <c r="VPY190" s="322"/>
      <c r="VPZ190" s="322"/>
      <c r="VQA190" s="322"/>
      <c r="VQB190" s="323"/>
      <c r="VQC190" s="413"/>
      <c r="VQD190" s="413"/>
      <c r="VQE190" s="413"/>
      <c r="VQF190" s="414"/>
      <c r="VQG190" s="414"/>
      <c r="VQH190" s="414"/>
      <c r="VQI190" s="413"/>
      <c r="VQJ190" s="414"/>
      <c r="VQK190" s="414"/>
      <c r="VQL190" s="414"/>
      <c r="VQM190" s="414"/>
      <c r="VQN190" s="413"/>
      <c r="VQO190" s="322"/>
      <c r="VQP190" s="322"/>
      <c r="VQQ190" s="322"/>
      <c r="VQR190" s="323"/>
      <c r="VQS190" s="413"/>
      <c r="VQT190" s="413"/>
      <c r="VQU190" s="413"/>
      <c r="VQV190" s="414"/>
      <c r="VQW190" s="414"/>
      <c r="VQX190" s="414"/>
      <c r="VQY190" s="413"/>
      <c r="VQZ190" s="414"/>
      <c r="VRA190" s="414"/>
      <c r="VRB190" s="414"/>
      <c r="VRC190" s="414"/>
      <c r="VRD190" s="413"/>
      <c r="VRE190" s="322"/>
      <c r="VRF190" s="322"/>
      <c r="VRG190" s="322"/>
      <c r="VRH190" s="323"/>
      <c r="VRI190" s="413"/>
      <c r="VRJ190" s="413"/>
      <c r="VRK190" s="413"/>
      <c r="VRL190" s="414"/>
      <c r="VRM190" s="414"/>
      <c r="VRN190" s="414"/>
      <c r="VRO190" s="413"/>
      <c r="VRP190" s="414"/>
      <c r="VRQ190" s="414"/>
      <c r="VRR190" s="414"/>
      <c r="VRS190" s="414"/>
      <c r="VRT190" s="413"/>
      <c r="VRU190" s="322"/>
      <c r="VRV190" s="322"/>
      <c r="VRW190" s="322"/>
      <c r="VRX190" s="323"/>
      <c r="VRY190" s="413"/>
      <c r="VRZ190" s="413"/>
      <c r="VSA190" s="413"/>
      <c r="VSB190" s="414"/>
      <c r="VSC190" s="414"/>
      <c r="VSD190" s="414"/>
      <c r="VSE190" s="413"/>
      <c r="VSF190" s="414"/>
      <c r="VSG190" s="414"/>
      <c r="VSH190" s="414"/>
      <c r="VSI190" s="414"/>
      <c r="VSJ190" s="413"/>
      <c r="VSK190" s="322"/>
      <c r="VSL190" s="322"/>
      <c r="VSM190" s="322"/>
      <c r="VSN190" s="323"/>
      <c r="VSO190" s="413"/>
      <c r="VSP190" s="413"/>
      <c r="VSQ190" s="413"/>
      <c r="VSR190" s="414"/>
      <c r="VSS190" s="414"/>
      <c r="VST190" s="414"/>
      <c r="VSU190" s="413"/>
      <c r="VSV190" s="414"/>
      <c r="VSW190" s="414"/>
      <c r="VSX190" s="414"/>
      <c r="VSY190" s="414"/>
      <c r="VSZ190" s="413"/>
      <c r="VTA190" s="322"/>
      <c r="VTB190" s="322"/>
      <c r="VTC190" s="322"/>
      <c r="VTD190" s="323"/>
      <c r="VTE190" s="413"/>
      <c r="VTF190" s="413"/>
      <c r="VTG190" s="413"/>
      <c r="VTH190" s="414"/>
      <c r="VTI190" s="414"/>
      <c r="VTJ190" s="414"/>
      <c r="VTK190" s="413"/>
      <c r="VTL190" s="414"/>
      <c r="VTM190" s="414"/>
      <c r="VTN190" s="414"/>
      <c r="VTO190" s="414"/>
      <c r="VTP190" s="413"/>
      <c r="VTQ190" s="322"/>
      <c r="VTR190" s="322"/>
      <c r="VTS190" s="322"/>
      <c r="VTT190" s="323"/>
      <c r="VTU190" s="413"/>
      <c r="VTV190" s="413"/>
      <c r="VTW190" s="413"/>
      <c r="VTX190" s="414"/>
      <c r="VTY190" s="414"/>
      <c r="VTZ190" s="414"/>
      <c r="VUA190" s="413"/>
      <c r="VUB190" s="414"/>
      <c r="VUC190" s="414"/>
      <c r="VUD190" s="414"/>
      <c r="VUE190" s="414"/>
      <c r="VUF190" s="413"/>
      <c r="VUG190" s="322"/>
      <c r="VUH190" s="322"/>
      <c r="VUI190" s="322"/>
      <c r="VUJ190" s="323"/>
      <c r="VUK190" s="413"/>
      <c r="VUL190" s="413"/>
      <c r="VUM190" s="413"/>
      <c r="VUN190" s="414"/>
      <c r="VUO190" s="414"/>
      <c r="VUP190" s="414"/>
      <c r="VUQ190" s="413"/>
      <c r="VUR190" s="414"/>
      <c r="VUS190" s="414"/>
      <c r="VUT190" s="414"/>
      <c r="VUU190" s="414"/>
      <c r="VUV190" s="413"/>
      <c r="VUW190" s="322"/>
      <c r="VUX190" s="322"/>
      <c r="VUY190" s="322"/>
      <c r="VUZ190" s="323"/>
      <c r="VVA190" s="413"/>
      <c r="VVB190" s="413"/>
      <c r="VVC190" s="413"/>
      <c r="VVD190" s="414"/>
      <c r="VVE190" s="414"/>
      <c r="VVF190" s="414"/>
      <c r="VVG190" s="413"/>
      <c r="VVH190" s="414"/>
      <c r="VVI190" s="414"/>
      <c r="VVJ190" s="414"/>
      <c r="VVK190" s="414"/>
      <c r="VVL190" s="413"/>
      <c r="VVM190" s="322"/>
      <c r="VVN190" s="322"/>
      <c r="VVO190" s="322"/>
      <c r="VVP190" s="323"/>
      <c r="VVQ190" s="413"/>
      <c r="VVR190" s="413"/>
      <c r="VVS190" s="413"/>
      <c r="VVT190" s="414"/>
      <c r="VVU190" s="414"/>
      <c r="VVV190" s="414"/>
      <c r="VVW190" s="413"/>
      <c r="VVX190" s="414"/>
      <c r="VVY190" s="414"/>
      <c r="VVZ190" s="414"/>
      <c r="VWA190" s="414"/>
      <c r="VWB190" s="413"/>
      <c r="VWC190" s="322"/>
      <c r="VWD190" s="322"/>
      <c r="VWE190" s="322"/>
      <c r="VWF190" s="323"/>
      <c r="VWG190" s="413"/>
      <c r="VWH190" s="413"/>
      <c r="VWI190" s="413"/>
      <c r="VWJ190" s="414"/>
      <c r="VWK190" s="414"/>
      <c r="VWL190" s="414"/>
      <c r="VWM190" s="413"/>
      <c r="VWN190" s="414"/>
      <c r="VWO190" s="414"/>
      <c r="VWP190" s="414"/>
      <c r="VWQ190" s="414"/>
      <c r="VWR190" s="413"/>
      <c r="VWS190" s="322"/>
      <c r="VWT190" s="322"/>
      <c r="VWU190" s="322"/>
      <c r="VWV190" s="323"/>
      <c r="VWW190" s="413"/>
      <c r="VWX190" s="413"/>
      <c r="VWY190" s="413"/>
      <c r="VWZ190" s="414"/>
      <c r="VXA190" s="414"/>
      <c r="VXB190" s="414"/>
      <c r="VXC190" s="413"/>
      <c r="VXD190" s="414"/>
      <c r="VXE190" s="414"/>
      <c r="VXF190" s="414"/>
      <c r="VXG190" s="414"/>
      <c r="VXH190" s="413"/>
      <c r="VXI190" s="322"/>
      <c r="VXJ190" s="322"/>
      <c r="VXK190" s="322"/>
      <c r="VXL190" s="323"/>
      <c r="VXM190" s="413"/>
      <c r="VXN190" s="413"/>
      <c r="VXO190" s="413"/>
      <c r="VXP190" s="414"/>
      <c r="VXQ190" s="414"/>
      <c r="VXR190" s="414"/>
      <c r="VXS190" s="413"/>
      <c r="VXT190" s="414"/>
      <c r="VXU190" s="414"/>
      <c r="VXV190" s="414"/>
      <c r="VXW190" s="414"/>
      <c r="VXX190" s="413"/>
      <c r="VXY190" s="322"/>
      <c r="VXZ190" s="322"/>
      <c r="VYA190" s="322"/>
      <c r="VYB190" s="323"/>
      <c r="VYC190" s="413"/>
      <c r="VYD190" s="413"/>
      <c r="VYE190" s="413"/>
      <c r="VYF190" s="414"/>
      <c r="VYG190" s="414"/>
      <c r="VYH190" s="414"/>
      <c r="VYI190" s="413"/>
      <c r="VYJ190" s="414"/>
      <c r="VYK190" s="414"/>
      <c r="VYL190" s="414"/>
      <c r="VYM190" s="414"/>
      <c r="VYN190" s="413"/>
      <c r="VYO190" s="322"/>
      <c r="VYP190" s="322"/>
      <c r="VYQ190" s="322"/>
      <c r="VYR190" s="323"/>
      <c r="VYS190" s="413"/>
      <c r="VYT190" s="413"/>
      <c r="VYU190" s="413"/>
      <c r="VYV190" s="414"/>
      <c r="VYW190" s="414"/>
      <c r="VYX190" s="414"/>
      <c r="VYY190" s="413"/>
      <c r="VYZ190" s="414"/>
      <c r="VZA190" s="414"/>
      <c r="VZB190" s="414"/>
      <c r="VZC190" s="414"/>
      <c r="VZD190" s="413"/>
      <c r="VZE190" s="322"/>
      <c r="VZF190" s="322"/>
      <c r="VZG190" s="322"/>
      <c r="VZH190" s="323"/>
      <c r="VZI190" s="413"/>
      <c r="VZJ190" s="413"/>
      <c r="VZK190" s="413"/>
      <c r="VZL190" s="414"/>
      <c r="VZM190" s="414"/>
      <c r="VZN190" s="414"/>
      <c r="VZO190" s="413"/>
      <c r="VZP190" s="414"/>
      <c r="VZQ190" s="414"/>
      <c r="VZR190" s="414"/>
      <c r="VZS190" s="414"/>
      <c r="VZT190" s="413"/>
      <c r="VZU190" s="322"/>
      <c r="VZV190" s="322"/>
      <c r="VZW190" s="322"/>
      <c r="VZX190" s="323"/>
      <c r="VZY190" s="413"/>
      <c r="VZZ190" s="413"/>
      <c r="WAA190" s="413"/>
      <c r="WAB190" s="414"/>
      <c r="WAC190" s="414"/>
      <c r="WAD190" s="414"/>
      <c r="WAE190" s="413"/>
      <c r="WAF190" s="414"/>
      <c r="WAG190" s="414"/>
      <c r="WAH190" s="414"/>
      <c r="WAI190" s="414"/>
      <c r="WAJ190" s="413"/>
      <c r="WAK190" s="322"/>
      <c r="WAL190" s="322"/>
      <c r="WAM190" s="322"/>
      <c r="WAN190" s="323"/>
      <c r="WAO190" s="413"/>
      <c r="WAP190" s="413"/>
      <c r="WAQ190" s="413"/>
      <c r="WAR190" s="414"/>
      <c r="WAS190" s="414"/>
      <c r="WAT190" s="414"/>
      <c r="WAU190" s="413"/>
      <c r="WAV190" s="414"/>
      <c r="WAW190" s="414"/>
      <c r="WAX190" s="414"/>
      <c r="WAY190" s="414"/>
      <c r="WAZ190" s="413"/>
      <c r="WBA190" s="322"/>
      <c r="WBB190" s="322"/>
      <c r="WBC190" s="322"/>
      <c r="WBD190" s="323"/>
      <c r="WBE190" s="413"/>
      <c r="WBF190" s="413"/>
      <c r="WBG190" s="413"/>
      <c r="WBH190" s="414"/>
      <c r="WBI190" s="414"/>
      <c r="WBJ190" s="414"/>
      <c r="WBK190" s="413"/>
      <c r="WBL190" s="414"/>
      <c r="WBM190" s="414"/>
      <c r="WBN190" s="414"/>
      <c r="WBO190" s="414"/>
      <c r="WBP190" s="413"/>
      <c r="WBQ190" s="322"/>
      <c r="WBR190" s="322"/>
      <c r="WBS190" s="322"/>
      <c r="WBT190" s="323"/>
      <c r="WBU190" s="413"/>
      <c r="WBV190" s="413"/>
      <c r="WBW190" s="413"/>
      <c r="WBX190" s="414"/>
      <c r="WBY190" s="414"/>
      <c r="WBZ190" s="414"/>
      <c r="WCA190" s="413"/>
      <c r="WCB190" s="414"/>
      <c r="WCC190" s="414"/>
      <c r="WCD190" s="414"/>
      <c r="WCE190" s="414"/>
      <c r="WCF190" s="413"/>
      <c r="WCG190" s="322"/>
      <c r="WCH190" s="322"/>
      <c r="WCI190" s="322"/>
      <c r="WCJ190" s="323"/>
      <c r="WCK190" s="413"/>
      <c r="WCL190" s="413"/>
      <c r="WCM190" s="413"/>
      <c r="WCN190" s="414"/>
      <c r="WCO190" s="414"/>
      <c r="WCP190" s="414"/>
      <c r="WCQ190" s="413"/>
      <c r="WCR190" s="414"/>
      <c r="WCS190" s="414"/>
      <c r="WCT190" s="414"/>
      <c r="WCU190" s="414"/>
      <c r="WCV190" s="413"/>
      <c r="WCW190" s="322"/>
      <c r="WCX190" s="322"/>
      <c r="WCY190" s="322"/>
      <c r="WCZ190" s="323"/>
      <c r="WDA190" s="413"/>
      <c r="WDB190" s="413"/>
      <c r="WDC190" s="413"/>
      <c r="WDD190" s="414"/>
      <c r="WDE190" s="414"/>
      <c r="WDF190" s="414"/>
      <c r="WDG190" s="413"/>
      <c r="WDH190" s="414"/>
      <c r="WDI190" s="414"/>
      <c r="WDJ190" s="414"/>
      <c r="WDK190" s="414"/>
      <c r="WDL190" s="413"/>
      <c r="WDM190" s="322"/>
      <c r="WDN190" s="322"/>
      <c r="WDO190" s="322"/>
      <c r="WDP190" s="323"/>
      <c r="WDQ190" s="413"/>
      <c r="WDR190" s="413"/>
      <c r="WDS190" s="413"/>
      <c r="WDT190" s="414"/>
      <c r="WDU190" s="414"/>
      <c r="WDV190" s="414"/>
      <c r="WDW190" s="413"/>
      <c r="WDX190" s="414"/>
      <c r="WDY190" s="414"/>
      <c r="WDZ190" s="414"/>
      <c r="WEA190" s="414"/>
      <c r="WEB190" s="413"/>
      <c r="WEC190" s="322"/>
      <c r="WED190" s="322"/>
      <c r="WEE190" s="322"/>
      <c r="WEF190" s="323"/>
      <c r="WEG190" s="413"/>
      <c r="WEH190" s="413"/>
      <c r="WEI190" s="413"/>
      <c r="WEJ190" s="414"/>
      <c r="WEK190" s="414"/>
      <c r="WEL190" s="414"/>
      <c r="WEM190" s="413"/>
      <c r="WEN190" s="414"/>
      <c r="WEO190" s="414"/>
      <c r="WEP190" s="414"/>
      <c r="WEQ190" s="414"/>
      <c r="WER190" s="413"/>
      <c r="WES190" s="322"/>
      <c r="WET190" s="322"/>
      <c r="WEU190" s="322"/>
      <c r="WEV190" s="323"/>
      <c r="WEW190" s="413"/>
      <c r="WEX190" s="413"/>
      <c r="WEY190" s="413"/>
      <c r="WEZ190" s="414"/>
      <c r="WFA190" s="414"/>
      <c r="WFB190" s="414"/>
      <c r="WFC190" s="413"/>
      <c r="WFD190" s="414"/>
      <c r="WFE190" s="414"/>
      <c r="WFF190" s="414"/>
      <c r="WFG190" s="414"/>
      <c r="WFH190" s="413"/>
      <c r="WFI190" s="322"/>
      <c r="WFJ190" s="322"/>
      <c r="WFK190" s="322"/>
      <c r="WFL190" s="323"/>
      <c r="WFM190" s="413"/>
      <c r="WFN190" s="413"/>
      <c r="WFO190" s="413"/>
      <c r="WFP190" s="414"/>
      <c r="WFQ190" s="414"/>
      <c r="WFR190" s="414"/>
      <c r="WFS190" s="413"/>
      <c r="WFT190" s="414"/>
      <c r="WFU190" s="414"/>
      <c r="WFV190" s="414"/>
      <c r="WFW190" s="414"/>
      <c r="WFX190" s="413"/>
      <c r="WFY190" s="322"/>
      <c r="WFZ190" s="322"/>
      <c r="WGA190" s="322"/>
      <c r="WGB190" s="323"/>
      <c r="WGC190" s="413"/>
      <c r="WGD190" s="413"/>
      <c r="WGE190" s="413"/>
      <c r="WGF190" s="414"/>
      <c r="WGG190" s="414"/>
      <c r="WGH190" s="414"/>
      <c r="WGI190" s="413"/>
      <c r="WGJ190" s="414"/>
      <c r="WGK190" s="414"/>
      <c r="WGL190" s="414"/>
      <c r="WGM190" s="414"/>
      <c r="WGN190" s="413"/>
      <c r="WGO190" s="322"/>
      <c r="WGP190" s="322"/>
      <c r="WGQ190" s="322"/>
      <c r="WGR190" s="323"/>
      <c r="WGS190" s="413"/>
      <c r="WGT190" s="413"/>
      <c r="WGU190" s="413"/>
      <c r="WGV190" s="414"/>
      <c r="WGW190" s="414"/>
      <c r="WGX190" s="414"/>
      <c r="WGY190" s="413"/>
      <c r="WGZ190" s="414"/>
      <c r="WHA190" s="414"/>
      <c r="WHB190" s="414"/>
      <c r="WHC190" s="414"/>
      <c r="WHD190" s="413"/>
      <c r="WHE190" s="322"/>
      <c r="WHF190" s="322"/>
      <c r="WHG190" s="322"/>
      <c r="WHH190" s="323"/>
      <c r="WHI190" s="413"/>
      <c r="WHJ190" s="413"/>
      <c r="WHK190" s="413"/>
      <c r="WHL190" s="414"/>
      <c r="WHM190" s="414"/>
      <c r="WHN190" s="414"/>
      <c r="WHO190" s="413"/>
      <c r="WHP190" s="414"/>
      <c r="WHQ190" s="414"/>
      <c r="WHR190" s="414"/>
      <c r="WHS190" s="414"/>
      <c r="WHT190" s="413"/>
      <c r="WHU190" s="322"/>
      <c r="WHV190" s="322"/>
      <c r="WHW190" s="322"/>
      <c r="WHX190" s="323"/>
      <c r="WHY190" s="413"/>
      <c r="WHZ190" s="413"/>
      <c r="WIA190" s="413"/>
      <c r="WIB190" s="414"/>
      <c r="WIC190" s="414"/>
      <c r="WID190" s="414"/>
      <c r="WIE190" s="413"/>
      <c r="WIF190" s="414"/>
      <c r="WIG190" s="414"/>
      <c r="WIH190" s="414"/>
      <c r="WII190" s="414"/>
      <c r="WIJ190" s="413"/>
      <c r="WIK190" s="322"/>
      <c r="WIL190" s="322"/>
      <c r="WIM190" s="322"/>
      <c r="WIN190" s="323"/>
      <c r="WIO190" s="413"/>
      <c r="WIP190" s="413"/>
      <c r="WIQ190" s="413"/>
      <c r="WIR190" s="414"/>
      <c r="WIS190" s="414"/>
      <c r="WIT190" s="414"/>
      <c r="WIU190" s="413"/>
      <c r="WIV190" s="414"/>
      <c r="WIW190" s="414"/>
      <c r="WIX190" s="414"/>
      <c r="WIY190" s="414"/>
      <c r="WIZ190" s="413"/>
      <c r="WJA190" s="322"/>
      <c r="WJB190" s="322"/>
      <c r="WJC190" s="322"/>
      <c r="WJD190" s="323"/>
      <c r="WJE190" s="413"/>
      <c r="WJF190" s="413"/>
      <c r="WJG190" s="413"/>
      <c r="WJH190" s="414"/>
      <c r="WJI190" s="414"/>
      <c r="WJJ190" s="414"/>
      <c r="WJK190" s="413"/>
      <c r="WJL190" s="414"/>
      <c r="WJM190" s="414"/>
      <c r="WJN190" s="414"/>
      <c r="WJO190" s="414"/>
      <c r="WJP190" s="413"/>
      <c r="WJQ190" s="322"/>
      <c r="WJR190" s="322"/>
      <c r="WJS190" s="322"/>
      <c r="WJT190" s="323"/>
      <c r="WJU190" s="413"/>
      <c r="WJV190" s="413"/>
      <c r="WJW190" s="413"/>
      <c r="WJX190" s="414"/>
      <c r="WJY190" s="414"/>
      <c r="WJZ190" s="414"/>
      <c r="WKA190" s="413"/>
      <c r="WKB190" s="414"/>
      <c r="WKC190" s="414"/>
      <c r="WKD190" s="414"/>
      <c r="WKE190" s="414"/>
      <c r="WKF190" s="413"/>
      <c r="WKG190" s="322"/>
      <c r="WKH190" s="322"/>
      <c r="WKI190" s="322"/>
      <c r="WKJ190" s="323"/>
      <c r="WKK190" s="413"/>
      <c r="WKL190" s="413"/>
      <c r="WKM190" s="413"/>
      <c r="WKN190" s="414"/>
      <c r="WKO190" s="414"/>
      <c r="WKP190" s="414"/>
      <c r="WKQ190" s="413"/>
      <c r="WKR190" s="414"/>
      <c r="WKS190" s="414"/>
      <c r="WKT190" s="414"/>
      <c r="WKU190" s="414"/>
      <c r="WKV190" s="413"/>
      <c r="WKW190" s="322"/>
      <c r="WKX190" s="322"/>
      <c r="WKY190" s="322"/>
      <c r="WKZ190" s="323"/>
      <c r="WLA190" s="413"/>
      <c r="WLB190" s="413"/>
      <c r="WLC190" s="413"/>
      <c r="WLD190" s="414"/>
      <c r="WLE190" s="414"/>
      <c r="WLF190" s="414"/>
      <c r="WLG190" s="413"/>
      <c r="WLH190" s="414"/>
      <c r="WLI190" s="414"/>
      <c r="WLJ190" s="414"/>
      <c r="WLK190" s="414"/>
      <c r="WLL190" s="413"/>
      <c r="WLM190" s="322"/>
      <c r="WLN190" s="322"/>
      <c r="WLO190" s="322"/>
      <c r="WLP190" s="323"/>
      <c r="WLQ190" s="413"/>
      <c r="WLR190" s="413"/>
      <c r="WLS190" s="413"/>
      <c r="WLT190" s="414"/>
      <c r="WLU190" s="414"/>
      <c r="WLV190" s="414"/>
      <c r="WLW190" s="413"/>
      <c r="WLX190" s="414"/>
      <c r="WLY190" s="414"/>
      <c r="WLZ190" s="414"/>
      <c r="WMA190" s="414"/>
      <c r="WMB190" s="413"/>
      <c r="WMC190" s="322"/>
      <c r="WMD190" s="322"/>
      <c r="WME190" s="322"/>
      <c r="WMF190" s="323"/>
      <c r="WMG190" s="413"/>
      <c r="WMH190" s="413"/>
      <c r="WMI190" s="413"/>
      <c r="WMJ190" s="414"/>
      <c r="WMK190" s="414"/>
      <c r="WML190" s="414"/>
      <c r="WMM190" s="413"/>
      <c r="WMN190" s="414"/>
      <c r="WMO190" s="414"/>
      <c r="WMP190" s="414"/>
      <c r="WMQ190" s="414"/>
      <c r="WMR190" s="413"/>
      <c r="WMS190" s="322"/>
      <c r="WMT190" s="322"/>
      <c r="WMU190" s="322"/>
      <c r="WMV190" s="323"/>
      <c r="WMW190" s="413"/>
      <c r="WMX190" s="413"/>
      <c r="WMY190" s="413"/>
      <c r="WMZ190" s="414"/>
      <c r="WNA190" s="414"/>
      <c r="WNB190" s="414"/>
      <c r="WNC190" s="413"/>
      <c r="WND190" s="414"/>
      <c r="WNE190" s="414"/>
      <c r="WNF190" s="414"/>
      <c r="WNG190" s="414"/>
      <c r="WNH190" s="413"/>
      <c r="WNI190" s="322"/>
      <c r="WNJ190" s="322"/>
      <c r="WNK190" s="322"/>
      <c r="WNL190" s="323"/>
      <c r="WNM190" s="413"/>
      <c r="WNN190" s="413"/>
      <c r="WNO190" s="413"/>
      <c r="WNP190" s="414"/>
      <c r="WNQ190" s="414"/>
      <c r="WNR190" s="414"/>
      <c r="WNS190" s="413"/>
      <c r="WNT190" s="414"/>
      <c r="WNU190" s="414"/>
      <c r="WNV190" s="414"/>
      <c r="WNW190" s="414"/>
      <c r="WNX190" s="413"/>
      <c r="WNY190" s="322"/>
      <c r="WNZ190" s="322"/>
      <c r="WOA190" s="322"/>
      <c r="WOB190" s="323"/>
      <c r="WOC190" s="413"/>
      <c r="WOD190" s="413"/>
      <c r="WOE190" s="413"/>
      <c r="WOF190" s="414"/>
      <c r="WOG190" s="414"/>
      <c r="WOH190" s="414"/>
      <c r="WOI190" s="413"/>
      <c r="WOJ190" s="414"/>
      <c r="WOK190" s="414"/>
      <c r="WOL190" s="414"/>
      <c r="WOM190" s="414"/>
      <c r="WON190" s="413"/>
      <c r="WOO190" s="322"/>
      <c r="WOP190" s="322"/>
      <c r="WOQ190" s="322"/>
      <c r="WOR190" s="323"/>
      <c r="WOS190" s="413"/>
      <c r="WOT190" s="413"/>
      <c r="WOU190" s="413"/>
      <c r="WOV190" s="414"/>
      <c r="WOW190" s="414"/>
      <c r="WOX190" s="414"/>
      <c r="WOY190" s="413"/>
      <c r="WOZ190" s="414"/>
      <c r="WPA190" s="414"/>
      <c r="WPB190" s="414"/>
      <c r="WPC190" s="414"/>
      <c r="WPD190" s="413"/>
      <c r="WPE190" s="322"/>
      <c r="WPF190" s="322"/>
      <c r="WPG190" s="322"/>
      <c r="WPH190" s="323"/>
      <c r="WPI190" s="413"/>
      <c r="WPJ190" s="413"/>
      <c r="WPK190" s="413"/>
      <c r="WPL190" s="414"/>
      <c r="WPM190" s="414"/>
      <c r="WPN190" s="414"/>
      <c r="WPO190" s="413"/>
      <c r="WPP190" s="414"/>
      <c r="WPQ190" s="414"/>
      <c r="WPR190" s="414"/>
      <c r="WPS190" s="414"/>
      <c r="WPT190" s="413"/>
      <c r="WPU190" s="322"/>
      <c r="WPV190" s="322"/>
      <c r="WPW190" s="322"/>
      <c r="WPX190" s="323"/>
      <c r="WPY190" s="413"/>
      <c r="WPZ190" s="413"/>
      <c r="WQA190" s="413"/>
      <c r="WQB190" s="414"/>
      <c r="WQC190" s="414"/>
      <c r="WQD190" s="414"/>
      <c r="WQE190" s="413"/>
      <c r="WQF190" s="414"/>
      <c r="WQG190" s="414"/>
      <c r="WQH190" s="414"/>
      <c r="WQI190" s="414"/>
      <c r="WQJ190" s="413"/>
      <c r="WQK190" s="322"/>
      <c r="WQL190" s="322"/>
      <c r="WQM190" s="322"/>
      <c r="WQN190" s="323"/>
      <c r="WQO190" s="413"/>
      <c r="WQP190" s="413"/>
      <c r="WQQ190" s="413"/>
      <c r="WQR190" s="414"/>
      <c r="WQS190" s="414"/>
      <c r="WQT190" s="414"/>
      <c r="WQU190" s="413"/>
      <c r="WQV190" s="414"/>
      <c r="WQW190" s="414"/>
      <c r="WQX190" s="414"/>
      <c r="WQY190" s="414"/>
      <c r="WQZ190" s="413"/>
      <c r="WRA190" s="322"/>
      <c r="WRB190" s="322"/>
      <c r="WRC190" s="322"/>
      <c r="WRD190" s="323"/>
      <c r="WRE190" s="413"/>
      <c r="WRF190" s="413"/>
      <c r="WRG190" s="413"/>
      <c r="WRH190" s="414"/>
      <c r="WRI190" s="414"/>
      <c r="WRJ190" s="414"/>
      <c r="WRK190" s="413"/>
      <c r="WRL190" s="414"/>
      <c r="WRM190" s="414"/>
      <c r="WRN190" s="414"/>
      <c r="WRO190" s="414"/>
      <c r="WRP190" s="413"/>
      <c r="WRQ190" s="322"/>
      <c r="WRR190" s="322"/>
      <c r="WRS190" s="322"/>
      <c r="WRT190" s="323"/>
      <c r="WRU190" s="413"/>
      <c r="WRV190" s="413"/>
      <c r="WRW190" s="413"/>
      <c r="WRX190" s="414"/>
      <c r="WRY190" s="414"/>
      <c r="WRZ190" s="414"/>
      <c r="WSA190" s="413"/>
      <c r="WSB190" s="414"/>
      <c r="WSC190" s="414"/>
      <c r="WSD190" s="414"/>
      <c r="WSE190" s="414"/>
      <c r="WSF190" s="413"/>
      <c r="WSG190" s="322"/>
      <c r="WSH190" s="322"/>
      <c r="WSI190" s="322"/>
      <c r="WSJ190" s="323"/>
      <c r="WSK190" s="413"/>
      <c r="WSL190" s="413"/>
      <c r="WSM190" s="413"/>
      <c r="WSN190" s="414"/>
      <c r="WSO190" s="414"/>
      <c r="WSP190" s="414"/>
      <c r="WSQ190" s="413"/>
      <c r="WSR190" s="414"/>
      <c r="WSS190" s="414"/>
      <c r="WST190" s="414"/>
      <c r="WSU190" s="414"/>
      <c r="WSV190" s="413"/>
      <c r="WSW190" s="322"/>
      <c r="WSX190" s="322"/>
      <c r="WSY190" s="322"/>
      <c r="WSZ190" s="323"/>
      <c r="WTA190" s="413"/>
      <c r="WTB190" s="413"/>
      <c r="WTC190" s="413"/>
      <c r="WTD190" s="414"/>
      <c r="WTE190" s="414"/>
      <c r="WTF190" s="414"/>
      <c r="WTG190" s="413"/>
      <c r="WTH190" s="414"/>
      <c r="WTI190" s="414"/>
      <c r="WTJ190" s="414"/>
      <c r="WTK190" s="414"/>
      <c r="WTL190" s="413"/>
      <c r="WTM190" s="322"/>
      <c r="WTN190" s="322"/>
      <c r="WTO190" s="322"/>
      <c r="WTP190" s="323"/>
      <c r="WTQ190" s="413"/>
      <c r="WTR190" s="413"/>
      <c r="WTS190" s="413"/>
      <c r="WTT190" s="414"/>
      <c r="WTU190" s="414"/>
      <c r="WTV190" s="414"/>
      <c r="WTW190" s="413"/>
      <c r="WTX190" s="414"/>
      <c r="WTY190" s="414"/>
      <c r="WTZ190" s="414"/>
      <c r="WUA190" s="414"/>
      <c r="WUB190" s="413"/>
      <c r="WUC190" s="322"/>
      <c r="WUD190" s="322"/>
      <c r="WUE190" s="322"/>
      <c r="WUF190" s="323"/>
      <c r="WUG190" s="413"/>
      <c r="WUH190" s="413"/>
      <c r="WUI190" s="413"/>
      <c r="WUJ190" s="414"/>
      <c r="WUK190" s="414"/>
      <c r="WUL190" s="414"/>
      <c r="WUM190" s="413"/>
      <c r="WUN190" s="414"/>
      <c r="WUO190" s="414"/>
      <c r="WUP190" s="414"/>
      <c r="WUQ190" s="414"/>
      <c r="WUR190" s="413"/>
      <c r="WUS190" s="322"/>
      <c r="WUT190" s="322"/>
      <c r="WUU190" s="322"/>
      <c r="WUV190" s="323"/>
      <c r="WUW190" s="413"/>
      <c r="WUX190" s="413"/>
      <c r="WUY190" s="413"/>
      <c r="WUZ190" s="414"/>
      <c r="WVA190" s="414"/>
      <c r="WVB190" s="414"/>
      <c r="WVC190" s="413"/>
      <c r="WVD190" s="414"/>
      <c r="WVE190" s="414"/>
      <c r="WVF190" s="414"/>
      <c r="WVG190" s="414"/>
      <c r="WVH190" s="413"/>
      <c r="WVI190" s="322"/>
      <c r="WVJ190" s="322"/>
      <c r="WVK190" s="322"/>
      <c r="WVL190" s="323"/>
      <c r="WVM190" s="413"/>
      <c r="WVN190" s="413"/>
      <c r="WVO190" s="413"/>
      <c r="WVP190" s="414"/>
      <c r="WVQ190" s="414"/>
      <c r="WVR190" s="414"/>
      <c r="WVS190" s="413"/>
      <c r="WVT190" s="414"/>
      <c r="WVU190" s="414"/>
      <c r="WVV190" s="414"/>
      <c r="WVW190" s="414"/>
      <c r="WVX190" s="413"/>
      <c r="WVY190" s="322"/>
      <c r="WVZ190" s="322"/>
      <c r="WWA190" s="322"/>
      <c r="WWB190" s="323"/>
      <c r="WWC190" s="413"/>
      <c r="WWD190" s="413"/>
      <c r="WWE190" s="413"/>
      <c r="WWF190" s="414"/>
      <c r="WWG190" s="414"/>
      <c r="WWH190" s="414"/>
      <c r="WWI190" s="413"/>
      <c r="WWJ190" s="414"/>
      <c r="WWK190" s="414"/>
      <c r="WWL190" s="414"/>
      <c r="WWM190" s="414"/>
      <c r="WWN190" s="413"/>
      <c r="WWO190" s="322"/>
      <c r="WWP190" s="322"/>
      <c r="WWQ190" s="322"/>
      <c r="WWR190" s="323"/>
      <c r="WWS190" s="413"/>
      <c r="WWT190" s="413"/>
      <c r="WWU190" s="413"/>
      <c r="WWV190" s="414"/>
      <c r="WWW190" s="414"/>
      <c r="WWX190" s="414"/>
      <c r="WWY190" s="413"/>
      <c r="WWZ190" s="414"/>
      <c r="WXA190" s="414"/>
      <c r="WXB190" s="414"/>
      <c r="WXC190" s="414"/>
      <c r="WXD190" s="413"/>
      <c r="WXE190" s="322"/>
      <c r="WXF190" s="322"/>
      <c r="WXG190" s="322"/>
      <c r="WXH190" s="323"/>
      <c r="WXI190" s="413"/>
      <c r="WXJ190" s="413"/>
      <c r="WXK190" s="413"/>
      <c r="WXL190" s="414"/>
      <c r="WXM190" s="414"/>
      <c r="WXN190" s="414"/>
      <c r="WXO190" s="413"/>
      <c r="WXP190" s="414"/>
      <c r="WXQ190" s="414"/>
      <c r="WXR190" s="414"/>
      <c r="WXS190" s="414"/>
      <c r="WXT190" s="413"/>
      <c r="WXU190" s="322"/>
      <c r="WXV190" s="322"/>
      <c r="WXW190" s="322"/>
      <c r="WXX190" s="323"/>
      <c r="WXY190" s="413"/>
      <c r="WXZ190" s="413"/>
      <c r="WYA190" s="413"/>
      <c r="WYB190" s="414"/>
      <c r="WYC190" s="414"/>
      <c r="WYD190" s="414"/>
      <c r="WYE190" s="413"/>
      <c r="WYF190" s="414"/>
      <c r="WYG190" s="414"/>
      <c r="WYH190" s="414"/>
      <c r="WYI190" s="414"/>
      <c r="WYJ190" s="413"/>
      <c r="WYK190" s="322"/>
      <c r="WYL190" s="322"/>
      <c r="WYM190" s="322"/>
      <c r="WYN190" s="323"/>
      <c r="WYO190" s="413"/>
      <c r="WYP190" s="413"/>
      <c r="WYQ190" s="413"/>
      <c r="WYR190" s="414"/>
      <c r="WYS190" s="414"/>
      <c r="WYT190" s="414"/>
      <c r="WYU190" s="413"/>
      <c r="WYV190" s="414"/>
      <c r="WYW190" s="414"/>
      <c r="WYX190" s="414"/>
      <c r="WYY190" s="414"/>
      <c r="WYZ190" s="413"/>
      <c r="WZA190" s="322"/>
      <c r="WZB190" s="322"/>
      <c r="WZC190" s="322"/>
      <c r="WZD190" s="323"/>
      <c r="WZE190" s="413"/>
      <c r="WZF190" s="413"/>
      <c r="WZG190" s="413"/>
      <c r="WZH190" s="414"/>
      <c r="WZI190" s="414"/>
      <c r="WZJ190" s="414"/>
      <c r="WZK190" s="413"/>
      <c r="WZL190" s="414"/>
      <c r="WZM190" s="414"/>
      <c r="WZN190" s="414"/>
      <c r="WZO190" s="414"/>
      <c r="WZP190" s="413"/>
      <c r="WZQ190" s="322"/>
      <c r="WZR190" s="322"/>
      <c r="WZS190" s="322"/>
      <c r="WZT190" s="323"/>
      <c r="WZU190" s="413"/>
      <c r="WZV190" s="413"/>
      <c r="WZW190" s="413"/>
      <c r="WZX190" s="414"/>
      <c r="WZY190" s="414"/>
      <c r="WZZ190" s="414"/>
      <c r="XAA190" s="413"/>
      <c r="XAB190" s="414"/>
      <c r="XAC190" s="414"/>
      <c r="XAD190" s="414"/>
      <c r="XAE190" s="414"/>
      <c r="XAF190" s="413"/>
      <c r="XAG190" s="322"/>
      <c r="XAH190" s="322"/>
      <c r="XAI190" s="322"/>
      <c r="XAJ190" s="323"/>
      <c r="XAK190" s="413"/>
      <c r="XAL190" s="413"/>
      <c r="XAM190" s="413"/>
      <c r="XAN190" s="414"/>
      <c r="XAO190" s="414"/>
      <c r="XAP190" s="414"/>
      <c r="XAQ190" s="413"/>
      <c r="XAR190" s="414"/>
      <c r="XAS190" s="414"/>
      <c r="XAT190" s="414"/>
      <c r="XAU190" s="414"/>
      <c r="XAV190" s="413"/>
      <c r="XAW190" s="322"/>
      <c r="XAX190" s="322"/>
      <c r="XAY190" s="322"/>
      <c r="XAZ190" s="323"/>
      <c r="XBA190" s="413"/>
      <c r="XBB190" s="413"/>
      <c r="XBC190" s="413"/>
      <c r="XBD190" s="414"/>
      <c r="XBE190" s="414"/>
      <c r="XBF190" s="414"/>
      <c r="XBG190" s="413"/>
      <c r="XBH190" s="414"/>
      <c r="XBI190" s="414"/>
      <c r="XBJ190" s="414"/>
      <c r="XBK190" s="414"/>
      <c r="XBL190" s="413"/>
      <c r="XBM190" s="322"/>
      <c r="XBN190" s="322"/>
      <c r="XBO190" s="322"/>
      <c r="XBP190" s="323"/>
      <c r="XBQ190" s="413"/>
      <c r="XBR190" s="413"/>
      <c r="XBS190" s="413"/>
      <c r="XBT190" s="414"/>
      <c r="XBU190" s="414"/>
      <c r="XBV190" s="414"/>
      <c r="XBW190" s="413"/>
      <c r="XBX190" s="414"/>
      <c r="XBY190" s="414"/>
      <c r="XBZ190" s="414"/>
      <c r="XCA190" s="414"/>
      <c r="XCB190" s="413"/>
      <c r="XCC190" s="322"/>
      <c r="XCD190" s="322"/>
      <c r="XCE190" s="322"/>
      <c r="XCF190" s="323"/>
      <c r="XCG190" s="413"/>
      <c r="XCH190" s="413"/>
      <c r="XCI190" s="413"/>
      <c r="XCJ190" s="414"/>
      <c r="XCK190" s="414"/>
      <c r="XCL190" s="414"/>
      <c r="XCM190" s="413"/>
      <c r="XCN190" s="414"/>
      <c r="XCO190" s="414"/>
      <c r="XCP190" s="414"/>
      <c r="XCQ190" s="414"/>
      <c r="XCR190" s="413"/>
      <c r="XCS190" s="322"/>
      <c r="XCT190" s="322"/>
      <c r="XCU190" s="322"/>
      <c r="XCV190" s="323"/>
      <c r="XCW190" s="413"/>
      <c r="XCX190" s="413"/>
      <c r="XCY190" s="413"/>
      <c r="XCZ190" s="414"/>
      <c r="XDA190" s="414"/>
      <c r="XDB190" s="414"/>
      <c r="XDC190" s="413"/>
      <c r="XDD190" s="414"/>
      <c r="XDE190" s="414"/>
      <c r="XDF190" s="414"/>
      <c r="XDG190" s="414"/>
      <c r="XDH190" s="413"/>
      <c r="XDI190" s="322"/>
      <c r="XDJ190" s="322"/>
      <c r="XDK190" s="322"/>
      <c r="XDL190" s="323"/>
      <c r="XDM190" s="413"/>
      <c r="XDN190" s="413"/>
      <c r="XDO190" s="413"/>
      <c r="XDP190" s="414"/>
      <c r="XDQ190" s="414"/>
      <c r="XDR190" s="414"/>
      <c r="XDS190" s="413"/>
      <c r="XDT190" s="414"/>
      <c r="XDU190" s="414"/>
      <c r="XDV190" s="414"/>
      <c r="XDW190" s="414"/>
      <c r="XDX190" s="413"/>
      <c r="XDY190" s="322"/>
      <c r="XDZ190" s="322"/>
      <c r="XEA190" s="322"/>
      <c r="XEB190" s="323"/>
      <c r="XEC190" s="413"/>
      <c r="XED190" s="413"/>
      <c r="XEE190" s="413"/>
      <c r="XEF190" s="414"/>
      <c r="XEG190" s="414"/>
      <c r="XEH190" s="414"/>
      <c r="XEI190" s="413"/>
      <c r="XEJ190" s="414"/>
      <c r="XEK190" s="414"/>
      <c r="XEL190" s="414"/>
      <c r="XEM190" s="414"/>
      <c r="XEN190" s="413"/>
      <c r="XEO190" s="322"/>
      <c r="XEP190" s="322"/>
      <c r="XEQ190" s="322"/>
      <c r="XER190" s="323"/>
      <c r="XES190" s="413"/>
      <c r="XET190" s="413"/>
      <c r="XEU190" s="413"/>
      <c r="XEV190" s="414"/>
      <c r="XEW190" s="414"/>
      <c r="XEX190" s="414"/>
      <c r="XEY190" s="413"/>
      <c r="XEZ190" s="414"/>
      <c r="XFA190" s="414"/>
      <c r="XFB190" s="414"/>
      <c r="XFC190" s="414"/>
      <c r="XFD190" s="413"/>
    </row>
    <row r="191" spans="1:16384" s="434" customFormat="1" ht="15">
      <c r="A191" s="322" t="s">
        <v>788</v>
      </c>
      <c r="B191" s="322" t="s">
        <v>470</v>
      </c>
      <c r="C191" s="322"/>
      <c r="D191" s="551" t="s">
        <v>471</v>
      </c>
      <c r="E191" s="413">
        <f>E192+E193</f>
        <v>24260.5</v>
      </c>
      <c r="F191" s="413">
        <f t="shared" ref="F191:P191" si="62">F192+F193</f>
        <v>24260.5</v>
      </c>
      <c r="G191" s="413">
        <f t="shared" si="62"/>
        <v>2498.5</v>
      </c>
      <c r="H191" s="413">
        <f t="shared" si="62"/>
        <v>31.3</v>
      </c>
      <c r="I191" s="413">
        <f t="shared" si="62"/>
        <v>0</v>
      </c>
      <c r="J191" s="413">
        <f t="shared" si="62"/>
        <v>0</v>
      </c>
      <c r="K191" s="413">
        <f t="shared" si="62"/>
        <v>0</v>
      </c>
      <c r="L191" s="413">
        <f t="shared" si="62"/>
        <v>0</v>
      </c>
      <c r="M191" s="413">
        <f t="shared" si="62"/>
        <v>0</v>
      </c>
      <c r="N191" s="413">
        <f t="shared" si="62"/>
        <v>0</v>
      </c>
      <c r="O191" s="413">
        <f t="shared" si="62"/>
        <v>0</v>
      </c>
      <c r="P191" s="413">
        <f t="shared" si="62"/>
        <v>24260.5</v>
      </c>
      <c r="Q191" s="427"/>
      <c r="R191" s="428"/>
      <c r="S191" s="433"/>
      <c r="T191" s="433"/>
      <c r="U191" s="234"/>
      <c r="V191" s="433"/>
    </row>
    <row r="192" spans="1:16384" s="416" customFormat="1" ht="32.25" customHeight="1">
      <c r="A192" s="371" t="s">
        <v>507</v>
      </c>
      <c r="B192" s="371" t="s">
        <v>469</v>
      </c>
      <c r="C192" s="371" t="s">
        <v>231</v>
      </c>
      <c r="D192" s="372" t="s">
        <v>287</v>
      </c>
      <c r="E192" s="373">
        <v>3548.6</v>
      </c>
      <c r="F192" s="373">
        <f t="shared" si="51"/>
        <v>3548.6</v>
      </c>
      <c r="G192" s="373">
        <v>2498.5</v>
      </c>
      <c r="H192" s="373">
        <v>31.3</v>
      </c>
      <c r="I192" s="373">
        <v>0</v>
      </c>
      <c r="J192" s="373">
        <v>0</v>
      </c>
      <c r="K192" s="373">
        <f t="shared" si="52"/>
        <v>0</v>
      </c>
      <c r="L192" s="373">
        <v>0</v>
      </c>
      <c r="M192" s="373">
        <v>0</v>
      </c>
      <c r="N192" s="373">
        <v>0</v>
      </c>
      <c r="O192" s="373">
        <v>0</v>
      </c>
      <c r="P192" s="373">
        <f t="shared" si="53"/>
        <v>3548.6</v>
      </c>
      <c r="R192" s="417"/>
      <c r="S192" s="417"/>
      <c r="T192" s="417"/>
      <c r="U192" s="417"/>
      <c r="V192" s="417"/>
    </row>
    <row r="193" spans="1:16384" s="247" customFormat="1" ht="30.75" customHeight="1">
      <c r="A193" s="371">
        <v>1115032</v>
      </c>
      <c r="B193" s="371">
        <v>5032</v>
      </c>
      <c r="C193" s="371" t="s">
        <v>231</v>
      </c>
      <c r="D193" s="372" t="s">
        <v>386</v>
      </c>
      <c r="E193" s="373">
        <v>20711.900000000001</v>
      </c>
      <c r="F193" s="373">
        <f t="shared" si="51"/>
        <v>20711.900000000001</v>
      </c>
      <c r="G193" s="373">
        <v>0</v>
      </c>
      <c r="H193" s="373">
        <v>0</v>
      </c>
      <c r="I193" s="373">
        <v>0</v>
      </c>
      <c r="J193" s="373">
        <v>0</v>
      </c>
      <c r="K193" s="373">
        <f t="shared" si="52"/>
        <v>0</v>
      </c>
      <c r="L193" s="373">
        <v>0</v>
      </c>
      <c r="M193" s="373">
        <v>0</v>
      </c>
      <c r="N193" s="373">
        <v>0</v>
      </c>
      <c r="O193" s="373">
        <v>0</v>
      </c>
      <c r="P193" s="373">
        <f t="shared" si="53"/>
        <v>20711.900000000001</v>
      </c>
      <c r="Q193" s="509"/>
      <c r="R193" s="420"/>
      <c r="S193" s="420"/>
      <c r="T193" s="415"/>
      <c r="U193" s="421"/>
      <c r="V193" s="421"/>
      <c r="W193" s="422"/>
      <c r="X193" s="374"/>
      <c r="Y193" s="374"/>
      <c r="Z193" s="374"/>
      <c r="AA193" s="373"/>
      <c r="AB193" s="374"/>
      <c r="AC193" s="374"/>
      <c r="AD193" s="374"/>
      <c r="AE193" s="374"/>
      <c r="AF193" s="373"/>
      <c r="AG193" s="371"/>
      <c r="AH193" s="371"/>
      <c r="AI193" s="371"/>
      <c r="AJ193" s="372"/>
      <c r="AK193" s="373"/>
      <c r="AL193" s="373"/>
      <c r="AM193" s="373"/>
      <c r="AN193" s="374"/>
      <c r="AO193" s="374"/>
      <c r="AP193" s="374"/>
      <c r="AQ193" s="373"/>
      <c r="AR193" s="374"/>
      <c r="AS193" s="374"/>
      <c r="AT193" s="374"/>
      <c r="AU193" s="374"/>
      <c r="AV193" s="373"/>
      <c r="AW193" s="371"/>
      <c r="AX193" s="371"/>
      <c r="AY193" s="371"/>
      <c r="AZ193" s="372"/>
      <c r="BA193" s="373"/>
      <c r="BB193" s="373"/>
      <c r="BC193" s="373"/>
      <c r="BD193" s="374"/>
      <c r="BE193" s="374"/>
      <c r="BF193" s="374"/>
      <c r="BG193" s="373"/>
      <c r="BH193" s="374"/>
      <c r="BI193" s="374"/>
      <c r="BJ193" s="374"/>
      <c r="BK193" s="374"/>
      <c r="BL193" s="373"/>
      <c r="BM193" s="371"/>
      <c r="BN193" s="371"/>
      <c r="BO193" s="371"/>
      <c r="BP193" s="372"/>
      <c r="BQ193" s="373"/>
      <c r="BR193" s="373"/>
      <c r="BS193" s="373"/>
      <c r="BT193" s="374"/>
      <c r="BU193" s="374"/>
      <c r="BV193" s="374"/>
      <c r="BW193" s="373"/>
      <c r="BX193" s="374"/>
      <c r="BY193" s="374"/>
      <c r="BZ193" s="374"/>
      <c r="CA193" s="374"/>
      <c r="CB193" s="373"/>
      <c r="CC193" s="371"/>
      <c r="CD193" s="371"/>
      <c r="CE193" s="371"/>
      <c r="CF193" s="372"/>
      <c r="CG193" s="373"/>
      <c r="CH193" s="373"/>
      <c r="CI193" s="373"/>
      <c r="CJ193" s="374"/>
      <c r="CK193" s="374"/>
      <c r="CL193" s="374"/>
      <c r="CM193" s="373"/>
      <c r="CN193" s="374"/>
      <c r="CO193" s="374"/>
      <c r="CP193" s="374"/>
      <c r="CQ193" s="374"/>
      <c r="CR193" s="373"/>
      <c r="CS193" s="371"/>
      <c r="CT193" s="371"/>
      <c r="CU193" s="371"/>
      <c r="CV193" s="372"/>
      <c r="CW193" s="373"/>
      <c r="CX193" s="373"/>
      <c r="CY193" s="373"/>
      <c r="CZ193" s="374"/>
      <c r="DA193" s="374"/>
      <c r="DB193" s="374"/>
      <c r="DC193" s="373"/>
      <c r="DD193" s="374"/>
      <c r="DE193" s="374"/>
      <c r="DF193" s="374"/>
      <c r="DG193" s="374"/>
      <c r="DH193" s="373"/>
      <c r="DI193" s="371"/>
      <c r="DJ193" s="371"/>
      <c r="DK193" s="371"/>
      <c r="DL193" s="372"/>
      <c r="DM193" s="373"/>
      <c r="DN193" s="373"/>
      <c r="DO193" s="373"/>
      <c r="DP193" s="374"/>
      <c r="DQ193" s="374"/>
      <c r="DR193" s="374"/>
      <c r="DS193" s="373"/>
      <c r="DT193" s="374"/>
      <c r="DU193" s="374"/>
      <c r="DV193" s="374"/>
      <c r="DW193" s="374"/>
      <c r="DX193" s="373"/>
      <c r="DY193" s="371"/>
      <c r="DZ193" s="371"/>
      <c r="EA193" s="371"/>
      <c r="EB193" s="372"/>
      <c r="EC193" s="373"/>
      <c r="ED193" s="373"/>
      <c r="EE193" s="373"/>
      <c r="EF193" s="374"/>
      <c r="EG193" s="374"/>
      <c r="EH193" s="374"/>
      <c r="EI193" s="373"/>
      <c r="EJ193" s="374"/>
      <c r="EK193" s="374"/>
      <c r="EL193" s="374"/>
      <c r="EM193" s="374"/>
      <c r="EN193" s="373"/>
      <c r="EO193" s="371"/>
      <c r="EP193" s="371"/>
      <c r="EQ193" s="371"/>
      <c r="ER193" s="372"/>
      <c r="ES193" s="373"/>
      <c r="ET193" s="373"/>
      <c r="EU193" s="373"/>
      <c r="EV193" s="374"/>
      <c r="EW193" s="374"/>
      <c r="EX193" s="374"/>
      <c r="EY193" s="373"/>
      <c r="EZ193" s="374"/>
      <c r="FA193" s="374"/>
      <c r="FB193" s="374"/>
      <c r="FC193" s="374"/>
      <c r="FD193" s="373"/>
      <c r="FE193" s="371"/>
      <c r="FF193" s="371"/>
      <c r="FG193" s="371"/>
      <c r="FH193" s="372"/>
      <c r="FI193" s="373"/>
      <c r="FJ193" s="373"/>
      <c r="FK193" s="373"/>
      <c r="FL193" s="374"/>
      <c r="FM193" s="374"/>
      <c r="FN193" s="374"/>
      <c r="FO193" s="373"/>
      <c r="FP193" s="374"/>
      <c r="FQ193" s="374"/>
      <c r="FR193" s="374"/>
      <c r="FS193" s="374"/>
      <c r="FT193" s="373"/>
      <c r="FU193" s="371"/>
      <c r="FV193" s="371"/>
      <c r="FW193" s="371"/>
      <c r="FX193" s="372"/>
      <c r="FY193" s="373"/>
      <c r="FZ193" s="373"/>
      <c r="GA193" s="373"/>
      <c r="GB193" s="374"/>
      <c r="GC193" s="374"/>
      <c r="GD193" s="374"/>
      <c r="GE193" s="373"/>
      <c r="GF193" s="374"/>
      <c r="GG193" s="374"/>
      <c r="GH193" s="374"/>
      <c r="GI193" s="374"/>
      <c r="GJ193" s="373"/>
      <c r="GK193" s="371"/>
      <c r="GL193" s="371"/>
      <c r="GM193" s="371"/>
      <c r="GN193" s="372"/>
      <c r="GO193" s="373"/>
      <c r="GP193" s="373"/>
      <c r="GQ193" s="373"/>
      <c r="GR193" s="374"/>
      <c r="GS193" s="374"/>
      <c r="GT193" s="374"/>
      <c r="GU193" s="373"/>
      <c r="GV193" s="374"/>
      <c r="GW193" s="374"/>
      <c r="GX193" s="374"/>
      <c r="GY193" s="374"/>
      <c r="GZ193" s="373"/>
      <c r="HA193" s="371"/>
      <c r="HB193" s="371"/>
      <c r="HC193" s="371"/>
      <c r="HD193" s="372"/>
      <c r="HE193" s="373"/>
      <c r="HF193" s="373"/>
      <c r="HG193" s="373"/>
      <c r="HH193" s="374"/>
      <c r="HI193" s="374"/>
      <c r="HJ193" s="374"/>
      <c r="HK193" s="373"/>
      <c r="HL193" s="374"/>
      <c r="HM193" s="374"/>
      <c r="HN193" s="374"/>
      <c r="HO193" s="374"/>
      <c r="HP193" s="373"/>
      <c r="HQ193" s="371"/>
      <c r="HR193" s="371"/>
      <c r="HS193" s="371"/>
      <c r="HT193" s="372"/>
      <c r="HU193" s="373"/>
      <c r="HV193" s="373"/>
      <c r="HW193" s="373"/>
      <c r="HX193" s="374"/>
      <c r="HY193" s="374"/>
      <c r="HZ193" s="374"/>
      <c r="IA193" s="373"/>
      <c r="IB193" s="374"/>
      <c r="IC193" s="374"/>
      <c r="ID193" s="374"/>
      <c r="IE193" s="374"/>
      <c r="IF193" s="373"/>
      <c r="IG193" s="371"/>
      <c r="IH193" s="371"/>
      <c r="II193" s="371"/>
      <c r="IJ193" s="372"/>
      <c r="IK193" s="373"/>
      <c r="IL193" s="373"/>
      <c r="IM193" s="373"/>
      <c r="IN193" s="374"/>
      <c r="IO193" s="374"/>
      <c r="IP193" s="374"/>
      <c r="IQ193" s="373"/>
      <c r="IR193" s="374"/>
      <c r="IS193" s="374"/>
      <c r="IT193" s="374"/>
      <c r="IU193" s="374"/>
      <c r="IV193" s="373"/>
      <c r="IW193" s="371"/>
      <c r="IX193" s="371"/>
      <c r="IY193" s="371"/>
      <c r="IZ193" s="372"/>
      <c r="JA193" s="373"/>
      <c r="JB193" s="373"/>
      <c r="JC193" s="373"/>
      <c r="JD193" s="374"/>
      <c r="JE193" s="374"/>
      <c r="JF193" s="374"/>
      <c r="JG193" s="373"/>
      <c r="JH193" s="374"/>
      <c r="JI193" s="374"/>
      <c r="JJ193" s="374"/>
      <c r="JK193" s="374"/>
      <c r="JL193" s="373"/>
      <c r="JM193" s="371"/>
      <c r="JN193" s="371"/>
      <c r="JO193" s="371"/>
      <c r="JP193" s="372"/>
      <c r="JQ193" s="373"/>
      <c r="JR193" s="373"/>
      <c r="JS193" s="373"/>
      <c r="JT193" s="374"/>
      <c r="JU193" s="374"/>
      <c r="JV193" s="374"/>
      <c r="JW193" s="373"/>
      <c r="JX193" s="374"/>
      <c r="JY193" s="374"/>
      <c r="JZ193" s="374"/>
      <c r="KA193" s="374"/>
      <c r="KB193" s="373"/>
      <c r="KC193" s="371"/>
      <c r="KD193" s="371"/>
      <c r="KE193" s="371"/>
      <c r="KF193" s="372"/>
      <c r="KG193" s="373"/>
      <c r="KH193" s="373"/>
      <c r="KI193" s="373"/>
      <c r="KJ193" s="374"/>
      <c r="KK193" s="374"/>
      <c r="KL193" s="374"/>
      <c r="KM193" s="373"/>
      <c r="KN193" s="374"/>
      <c r="KO193" s="374"/>
      <c r="KP193" s="374"/>
      <c r="KQ193" s="374"/>
      <c r="KR193" s="373"/>
      <c r="KS193" s="371"/>
      <c r="KT193" s="371"/>
      <c r="KU193" s="371"/>
      <c r="KV193" s="372"/>
      <c r="KW193" s="373"/>
      <c r="KX193" s="373"/>
      <c r="KY193" s="373"/>
      <c r="KZ193" s="374"/>
      <c r="LA193" s="374"/>
      <c r="LB193" s="374"/>
      <c r="LC193" s="373"/>
      <c r="LD193" s="374"/>
      <c r="LE193" s="374"/>
      <c r="LF193" s="374"/>
      <c r="LG193" s="374"/>
      <c r="LH193" s="373"/>
      <c r="LI193" s="371"/>
      <c r="LJ193" s="371"/>
      <c r="LK193" s="371"/>
      <c r="LL193" s="372"/>
      <c r="LM193" s="373"/>
      <c r="LN193" s="373"/>
      <c r="LO193" s="373"/>
      <c r="LP193" s="374"/>
      <c r="LQ193" s="374"/>
      <c r="LR193" s="374"/>
      <c r="LS193" s="373"/>
      <c r="LT193" s="374"/>
      <c r="LU193" s="374"/>
      <c r="LV193" s="374"/>
      <c r="LW193" s="374"/>
      <c r="LX193" s="373"/>
      <c r="LY193" s="371"/>
      <c r="LZ193" s="371"/>
      <c r="MA193" s="371"/>
      <c r="MB193" s="372"/>
      <c r="MC193" s="373"/>
      <c r="MD193" s="373"/>
      <c r="ME193" s="373"/>
      <c r="MF193" s="374"/>
      <c r="MG193" s="374"/>
      <c r="MH193" s="374"/>
      <c r="MI193" s="373"/>
      <c r="MJ193" s="374"/>
      <c r="MK193" s="374"/>
      <c r="ML193" s="374"/>
      <c r="MM193" s="374"/>
      <c r="MN193" s="373"/>
      <c r="MO193" s="371"/>
      <c r="MP193" s="371"/>
      <c r="MQ193" s="371"/>
      <c r="MR193" s="372"/>
      <c r="MS193" s="373"/>
      <c r="MT193" s="373"/>
      <c r="MU193" s="373"/>
      <c r="MV193" s="374"/>
      <c r="MW193" s="374"/>
      <c r="MX193" s="374"/>
      <c r="MY193" s="373"/>
      <c r="MZ193" s="374"/>
      <c r="NA193" s="374"/>
      <c r="NB193" s="374"/>
      <c r="NC193" s="374"/>
      <c r="ND193" s="373"/>
      <c r="NE193" s="371"/>
      <c r="NF193" s="371"/>
      <c r="NG193" s="371"/>
      <c r="NH193" s="372"/>
      <c r="NI193" s="373"/>
      <c r="NJ193" s="373"/>
      <c r="NK193" s="373"/>
      <c r="NL193" s="374"/>
      <c r="NM193" s="374"/>
      <c r="NN193" s="374"/>
      <c r="NO193" s="373"/>
      <c r="NP193" s="374"/>
      <c r="NQ193" s="374"/>
      <c r="NR193" s="374"/>
      <c r="NS193" s="374"/>
      <c r="NT193" s="373"/>
      <c r="NU193" s="371"/>
      <c r="NV193" s="371"/>
      <c r="NW193" s="371"/>
      <c r="NX193" s="372"/>
      <c r="NY193" s="373"/>
      <c r="NZ193" s="373"/>
      <c r="OA193" s="373"/>
      <c r="OB193" s="374"/>
      <c r="OC193" s="374"/>
      <c r="OD193" s="374"/>
      <c r="OE193" s="373"/>
      <c r="OF193" s="374"/>
      <c r="OG193" s="374"/>
      <c r="OH193" s="374"/>
      <c r="OI193" s="374"/>
      <c r="OJ193" s="373"/>
      <c r="OK193" s="371"/>
      <c r="OL193" s="371"/>
      <c r="OM193" s="371"/>
      <c r="ON193" s="372"/>
      <c r="OO193" s="373"/>
      <c r="OP193" s="373"/>
      <c r="OQ193" s="373"/>
      <c r="OR193" s="374"/>
      <c r="OS193" s="374"/>
      <c r="OT193" s="374"/>
      <c r="OU193" s="373"/>
      <c r="OV193" s="374"/>
      <c r="OW193" s="374"/>
      <c r="OX193" s="374"/>
      <c r="OY193" s="374"/>
      <c r="OZ193" s="373"/>
      <c r="PA193" s="371"/>
      <c r="PB193" s="371"/>
      <c r="PC193" s="371"/>
      <c r="PD193" s="372"/>
      <c r="PE193" s="373"/>
      <c r="PF193" s="373"/>
      <c r="PG193" s="373"/>
      <c r="PH193" s="374"/>
      <c r="PI193" s="374"/>
      <c r="PJ193" s="374"/>
      <c r="PK193" s="373"/>
      <c r="PL193" s="374"/>
      <c r="PM193" s="374"/>
      <c r="PN193" s="374"/>
      <c r="PO193" s="374"/>
      <c r="PP193" s="373"/>
      <c r="PQ193" s="371"/>
      <c r="PR193" s="371"/>
      <c r="PS193" s="371"/>
      <c r="PT193" s="372"/>
      <c r="PU193" s="373"/>
      <c r="PV193" s="373"/>
      <c r="PW193" s="373"/>
      <c r="PX193" s="374"/>
      <c r="PY193" s="374"/>
      <c r="PZ193" s="374"/>
      <c r="QA193" s="373"/>
      <c r="QB193" s="374"/>
      <c r="QC193" s="374"/>
      <c r="QD193" s="374"/>
      <c r="QE193" s="374"/>
      <c r="QF193" s="373"/>
      <c r="QG193" s="371"/>
      <c r="QH193" s="371"/>
      <c r="QI193" s="371"/>
      <c r="QJ193" s="372"/>
      <c r="QK193" s="373"/>
      <c r="QL193" s="373"/>
      <c r="QM193" s="373"/>
      <c r="QN193" s="374"/>
      <c r="QO193" s="374"/>
      <c r="QP193" s="374"/>
      <c r="QQ193" s="373"/>
      <c r="QR193" s="374"/>
      <c r="QS193" s="374"/>
      <c r="QT193" s="374"/>
      <c r="QU193" s="374"/>
      <c r="QV193" s="373"/>
      <c r="QW193" s="371"/>
      <c r="QX193" s="371"/>
      <c r="QY193" s="371"/>
      <c r="QZ193" s="372"/>
      <c r="RA193" s="373"/>
      <c r="RB193" s="373"/>
      <c r="RC193" s="373"/>
      <c r="RD193" s="374"/>
      <c r="RE193" s="374"/>
      <c r="RF193" s="374"/>
      <c r="RG193" s="373"/>
      <c r="RH193" s="374"/>
      <c r="RI193" s="374"/>
      <c r="RJ193" s="374"/>
      <c r="RK193" s="374"/>
      <c r="RL193" s="373"/>
      <c r="RM193" s="371"/>
      <c r="RN193" s="371"/>
      <c r="RO193" s="371"/>
      <c r="RP193" s="372"/>
      <c r="RQ193" s="373"/>
      <c r="RR193" s="373"/>
      <c r="RS193" s="373"/>
      <c r="RT193" s="374"/>
      <c r="RU193" s="374"/>
      <c r="RV193" s="374"/>
      <c r="RW193" s="373"/>
      <c r="RX193" s="374"/>
      <c r="RY193" s="374"/>
      <c r="RZ193" s="374"/>
      <c r="SA193" s="374"/>
      <c r="SB193" s="373"/>
      <c r="SC193" s="371"/>
      <c r="SD193" s="371"/>
      <c r="SE193" s="371"/>
      <c r="SF193" s="372"/>
      <c r="SG193" s="373"/>
      <c r="SH193" s="373"/>
      <c r="SI193" s="373"/>
      <c r="SJ193" s="374"/>
      <c r="SK193" s="374"/>
      <c r="SL193" s="374"/>
      <c r="SM193" s="373"/>
      <c r="SN193" s="374"/>
      <c r="SO193" s="374"/>
      <c r="SP193" s="374"/>
      <c r="SQ193" s="374"/>
      <c r="SR193" s="373"/>
      <c r="SS193" s="371"/>
      <c r="ST193" s="371"/>
      <c r="SU193" s="371"/>
      <c r="SV193" s="372"/>
      <c r="SW193" s="373"/>
      <c r="SX193" s="373"/>
      <c r="SY193" s="373"/>
      <c r="SZ193" s="374"/>
      <c r="TA193" s="374"/>
      <c r="TB193" s="374"/>
      <c r="TC193" s="373"/>
      <c r="TD193" s="374"/>
      <c r="TE193" s="374"/>
      <c r="TF193" s="374"/>
      <c r="TG193" s="374"/>
      <c r="TH193" s="373"/>
      <c r="TI193" s="371"/>
      <c r="TJ193" s="371"/>
      <c r="TK193" s="371"/>
      <c r="TL193" s="372"/>
      <c r="TM193" s="373"/>
      <c r="TN193" s="373"/>
      <c r="TO193" s="373"/>
      <c r="TP193" s="374"/>
      <c r="TQ193" s="374"/>
      <c r="TR193" s="374"/>
      <c r="TS193" s="373"/>
      <c r="TT193" s="374"/>
      <c r="TU193" s="374"/>
      <c r="TV193" s="374"/>
      <c r="TW193" s="374"/>
      <c r="TX193" s="373"/>
      <c r="TY193" s="371"/>
      <c r="TZ193" s="371"/>
      <c r="UA193" s="371"/>
      <c r="UB193" s="372"/>
      <c r="UC193" s="373"/>
      <c r="UD193" s="373"/>
      <c r="UE193" s="373"/>
      <c r="UF193" s="374"/>
      <c r="UG193" s="374"/>
      <c r="UH193" s="374"/>
      <c r="UI193" s="373"/>
      <c r="UJ193" s="374"/>
      <c r="UK193" s="374"/>
      <c r="UL193" s="374"/>
      <c r="UM193" s="374"/>
      <c r="UN193" s="373"/>
      <c r="UO193" s="371"/>
      <c r="UP193" s="371"/>
      <c r="UQ193" s="371"/>
      <c r="UR193" s="372"/>
      <c r="US193" s="373"/>
      <c r="UT193" s="373"/>
      <c r="UU193" s="373"/>
      <c r="UV193" s="374"/>
      <c r="UW193" s="374"/>
      <c r="UX193" s="374"/>
      <c r="UY193" s="373"/>
      <c r="UZ193" s="374"/>
      <c r="VA193" s="374"/>
      <c r="VB193" s="374"/>
      <c r="VC193" s="374"/>
      <c r="VD193" s="373"/>
      <c r="VE193" s="371"/>
      <c r="VF193" s="371"/>
      <c r="VG193" s="371"/>
      <c r="VH193" s="372"/>
      <c r="VI193" s="373"/>
      <c r="VJ193" s="373"/>
      <c r="VK193" s="373"/>
      <c r="VL193" s="374"/>
      <c r="VM193" s="374"/>
      <c r="VN193" s="374"/>
      <c r="VO193" s="373"/>
      <c r="VP193" s="374"/>
      <c r="VQ193" s="374"/>
      <c r="VR193" s="374"/>
      <c r="VS193" s="374"/>
      <c r="VT193" s="373"/>
      <c r="VU193" s="371"/>
      <c r="VV193" s="371"/>
      <c r="VW193" s="371"/>
      <c r="VX193" s="372"/>
      <c r="VY193" s="373"/>
      <c r="VZ193" s="373"/>
      <c r="WA193" s="373"/>
      <c r="WB193" s="374"/>
      <c r="WC193" s="374"/>
      <c r="WD193" s="374"/>
      <c r="WE193" s="373"/>
      <c r="WF193" s="374"/>
      <c r="WG193" s="374"/>
      <c r="WH193" s="374"/>
      <c r="WI193" s="374"/>
      <c r="WJ193" s="373"/>
      <c r="WK193" s="371"/>
      <c r="WL193" s="371"/>
      <c r="WM193" s="371"/>
      <c r="WN193" s="372"/>
      <c r="WO193" s="373"/>
      <c r="WP193" s="373"/>
      <c r="WQ193" s="373"/>
      <c r="WR193" s="374"/>
      <c r="WS193" s="374"/>
      <c r="WT193" s="374"/>
      <c r="WU193" s="373"/>
      <c r="WV193" s="374"/>
      <c r="WW193" s="374"/>
      <c r="WX193" s="374"/>
      <c r="WY193" s="374"/>
      <c r="WZ193" s="373"/>
      <c r="XA193" s="371"/>
      <c r="XB193" s="371"/>
      <c r="XC193" s="371"/>
      <c r="XD193" s="372"/>
      <c r="XE193" s="373"/>
      <c r="XF193" s="373"/>
      <c r="XG193" s="373"/>
      <c r="XH193" s="374"/>
      <c r="XI193" s="374"/>
      <c r="XJ193" s="374"/>
      <c r="XK193" s="373"/>
      <c r="XL193" s="374"/>
      <c r="XM193" s="374"/>
      <c r="XN193" s="374"/>
      <c r="XO193" s="374"/>
      <c r="XP193" s="373"/>
      <c r="XQ193" s="371"/>
      <c r="XR193" s="371"/>
      <c r="XS193" s="371"/>
      <c r="XT193" s="372"/>
      <c r="XU193" s="373"/>
      <c r="XV193" s="373"/>
      <c r="XW193" s="373"/>
      <c r="XX193" s="374"/>
      <c r="XY193" s="374"/>
      <c r="XZ193" s="374"/>
      <c r="YA193" s="373"/>
      <c r="YB193" s="374"/>
      <c r="YC193" s="374"/>
      <c r="YD193" s="374"/>
      <c r="YE193" s="374"/>
      <c r="YF193" s="373"/>
      <c r="YG193" s="371"/>
      <c r="YH193" s="371"/>
      <c r="YI193" s="371"/>
      <c r="YJ193" s="372"/>
      <c r="YK193" s="373"/>
      <c r="YL193" s="373"/>
      <c r="YM193" s="373"/>
      <c r="YN193" s="374"/>
      <c r="YO193" s="374"/>
      <c r="YP193" s="374"/>
      <c r="YQ193" s="373"/>
      <c r="YR193" s="374"/>
      <c r="YS193" s="374"/>
      <c r="YT193" s="374"/>
      <c r="YU193" s="374"/>
      <c r="YV193" s="373"/>
      <c r="YW193" s="371"/>
      <c r="YX193" s="371"/>
      <c r="YY193" s="371"/>
      <c r="YZ193" s="372"/>
      <c r="ZA193" s="373"/>
      <c r="ZB193" s="373"/>
      <c r="ZC193" s="373"/>
      <c r="ZD193" s="374"/>
      <c r="ZE193" s="374"/>
      <c r="ZF193" s="374"/>
      <c r="ZG193" s="373"/>
      <c r="ZH193" s="374"/>
      <c r="ZI193" s="374"/>
      <c r="ZJ193" s="374"/>
      <c r="ZK193" s="374"/>
      <c r="ZL193" s="373"/>
      <c r="ZM193" s="371"/>
      <c r="ZN193" s="371"/>
      <c r="ZO193" s="371"/>
      <c r="ZP193" s="372"/>
      <c r="ZQ193" s="373"/>
      <c r="ZR193" s="373"/>
      <c r="ZS193" s="373"/>
      <c r="ZT193" s="374"/>
      <c r="ZU193" s="374"/>
      <c r="ZV193" s="374"/>
      <c r="ZW193" s="373"/>
      <c r="ZX193" s="374"/>
      <c r="ZY193" s="374"/>
      <c r="ZZ193" s="374"/>
      <c r="AAA193" s="374"/>
      <c r="AAB193" s="373"/>
      <c r="AAC193" s="371"/>
      <c r="AAD193" s="371"/>
      <c r="AAE193" s="371"/>
      <c r="AAF193" s="372"/>
      <c r="AAG193" s="373"/>
      <c r="AAH193" s="373"/>
      <c r="AAI193" s="373"/>
      <c r="AAJ193" s="374"/>
      <c r="AAK193" s="374"/>
      <c r="AAL193" s="374"/>
      <c r="AAM193" s="373"/>
      <c r="AAN193" s="374"/>
      <c r="AAO193" s="374"/>
      <c r="AAP193" s="374"/>
      <c r="AAQ193" s="374"/>
      <c r="AAR193" s="373"/>
      <c r="AAS193" s="371"/>
      <c r="AAT193" s="371"/>
      <c r="AAU193" s="371"/>
      <c r="AAV193" s="372"/>
      <c r="AAW193" s="373"/>
      <c r="AAX193" s="373"/>
      <c r="AAY193" s="373"/>
      <c r="AAZ193" s="374"/>
      <c r="ABA193" s="374"/>
      <c r="ABB193" s="374"/>
      <c r="ABC193" s="373"/>
      <c r="ABD193" s="374"/>
      <c r="ABE193" s="374"/>
      <c r="ABF193" s="374"/>
      <c r="ABG193" s="374"/>
      <c r="ABH193" s="373"/>
      <c r="ABI193" s="371"/>
      <c r="ABJ193" s="371"/>
      <c r="ABK193" s="371"/>
      <c r="ABL193" s="372"/>
      <c r="ABM193" s="373"/>
      <c r="ABN193" s="373"/>
      <c r="ABO193" s="373"/>
      <c r="ABP193" s="374"/>
      <c r="ABQ193" s="374"/>
      <c r="ABR193" s="374"/>
      <c r="ABS193" s="373"/>
      <c r="ABT193" s="374"/>
      <c r="ABU193" s="374"/>
      <c r="ABV193" s="374"/>
      <c r="ABW193" s="374"/>
      <c r="ABX193" s="373"/>
      <c r="ABY193" s="371"/>
      <c r="ABZ193" s="371"/>
      <c r="ACA193" s="371"/>
      <c r="ACB193" s="372"/>
      <c r="ACC193" s="373"/>
      <c r="ACD193" s="373"/>
      <c r="ACE193" s="373"/>
      <c r="ACF193" s="374"/>
      <c r="ACG193" s="374"/>
      <c r="ACH193" s="374"/>
      <c r="ACI193" s="373"/>
      <c r="ACJ193" s="374"/>
      <c r="ACK193" s="374"/>
      <c r="ACL193" s="374"/>
      <c r="ACM193" s="374"/>
      <c r="ACN193" s="373"/>
      <c r="ACO193" s="371"/>
      <c r="ACP193" s="371"/>
      <c r="ACQ193" s="371"/>
      <c r="ACR193" s="372"/>
      <c r="ACS193" s="373"/>
      <c r="ACT193" s="373"/>
      <c r="ACU193" s="373"/>
      <c r="ACV193" s="374"/>
      <c r="ACW193" s="374"/>
      <c r="ACX193" s="374"/>
      <c r="ACY193" s="373"/>
      <c r="ACZ193" s="374"/>
      <c r="ADA193" s="374"/>
      <c r="ADB193" s="374"/>
      <c r="ADC193" s="374"/>
      <c r="ADD193" s="373"/>
      <c r="ADE193" s="371"/>
      <c r="ADF193" s="371"/>
      <c r="ADG193" s="371"/>
      <c r="ADH193" s="372"/>
      <c r="ADI193" s="373"/>
      <c r="ADJ193" s="373"/>
      <c r="ADK193" s="373"/>
      <c r="ADL193" s="374"/>
      <c r="ADM193" s="374"/>
      <c r="ADN193" s="374"/>
      <c r="ADO193" s="373"/>
      <c r="ADP193" s="374"/>
      <c r="ADQ193" s="374"/>
      <c r="ADR193" s="374"/>
      <c r="ADS193" s="374"/>
      <c r="ADT193" s="373"/>
      <c r="ADU193" s="371"/>
      <c r="ADV193" s="371"/>
      <c r="ADW193" s="371"/>
      <c r="ADX193" s="372"/>
      <c r="ADY193" s="373"/>
      <c r="ADZ193" s="373"/>
      <c r="AEA193" s="373"/>
      <c r="AEB193" s="374"/>
      <c r="AEC193" s="374"/>
      <c r="AED193" s="374"/>
      <c r="AEE193" s="373"/>
      <c r="AEF193" s="374"/>
      <c r="AEG193" s="374"/>
      <c r="AEH193" s="374"/>
      <c r="AEI193" s="374"/>
      <c r="AEJ193" s="373"/>
      <c r="AEK193" s="371"/>
      <c r="AEL193" s="371"/>
      <c r="AEM193" s="371"/>
      <c r="AEN193" s="372"/>
      <c r="AEO193" s="373"/>
      <c r="AEP193" s="373"/>
      <c r="AEQ193" s="373"/>
      <c r="AER193" s="374"/>
      <c r="AES193" s="374"/>
      <c r="AET193" s="374"/>
      <c r="AEU193" s="373"/>
      <c r="AEV193" s="374"/>
      <c r="AEW193" s="374"/>
      <c r="AEX193" s="374"/>
      <c r="AEY193" s="374"/>
      <c r="AEZ193" s="373"/>
      <c r="AFA193" s="371"/>
      <c r="AFB193" s="371"/>
      <c r="AFC193" s="371"/>
      <c r="AFD193" s="372"/>
      <c r="AFE193" s="373"/>
      <c r="AFF193" s="373"/>
      <c r="AFG193" s="373"/>
      <c r="AFH193" s="374"/>
      <c r="AFI193" s="374"/>
      <c r="AFJ193" s="374"/>
      <c r="AFK193" s="373"/>
      <c r="AFL193" s="374"/>
      <c r="AFM193" s="374"/>
      <c r="AFN193" s="374"/>
      <c r="AFO193" s="374"/>
      <c r="AFP193" s="373"/>
      <c r="AFQ193" s="371"/>
      <c r="AFR193" s="371"/>
      <c r="AFS193" s="371"/>
      <c r="AFT193" s="372"/>
      <c r="AFU193" s="373"/>
      <c r="AFV193" s="373"/>
      <c r="AFW193" s="373"/>
      <c r="AFX193" s="374"/>
      <c r="AFY193" s="374"/>
      <c r="AFZ193" s="374"/>
      <c r="AGA193" s="373"/>
      <c r="AGB193" s="374"/>
      <c r="AGC193" s="374"/>
      <c r="AGD193" s="374"/>
      <c r="AGE193" s="374"/>
      <c r="AGF193" s="373"/>
      <c r="AGG193" s="371"/>
      <c r="AGH193" s="371"/>
      <c r="AGI193" s="371"/>
      <c r="AGJ193" s="372"/>
      <c r="AGK193" s="373"/>
      <c r="AGL193" s="373"/>
      <c r="AGM193" s="373"/>
      <c r="AGN193" s="374"/>
      <c r="AGO193" s="374"/>
      <c r="AGP193" s="374"/>
      <c r="AGQ193" s="373"/>
      <c r="AGR193" s="374"/>
      <c r="AGS193" s="374"/>
      <c r="AGT193" s="374"/>
      <c r="AGU193" s="374"/>
      <c r="AGV193" s="373"/>
      <c r="AGW193" s="371"/>
      <c r="AGX193" s="371"/>
      <c r="AGY193" s="371"/>
      <c r="AGZ193" s="372"/>
      <c r="AHA193" s="373"/>
      <c r="AHB193" s="373"/>
      <c r="AHC193" s="373"/>
      <c r="AHD193" s="374"/>
      <c r="AHE193" s="374"/>
      <c r="AHF193" s="374"/>
      <c r="AHG193" s="373"/>
      <c r="AHH193" s="374"/>
      <c r="AHI193" s="374"/>
      <c r="AHJ193" s="374"/>
      <c r="AHK193" s="374"/>
      <c r="AHL193" s="373"/>
      <c r="AHM193" s="371"/>
      <c r="AHN193" s="371"/>
      <c r="AHO193" s="371"/>
      <c r="AHP193" s="372"/>
      <c r="AHQ193" s="373"/>
      <c r="AHR193" s="373"/>
      <c r="AHS193" s="373"/>
      <c r="AHT193" s="374"/>
      <c r="AHU193" s="374"/>
      <c r="AHV193" s="374"/>
      <c r="AHW193" s="373"/>
      <c r="AHX193" s="374"/>
      <c r="AHY193" s="374"/>
      <c r="AHZ193" s="374"/>
      <c r="AIA193" s="374"/>
      <c r="AIB193" s="373"/>
      <c r="AIC193" s="371"/>
      <c r="AID193" s="371"/>
      <c r="AIE193" s="371"/>
      <c r="AIF193" s="372"/>
      <c r="AIG193" s="373"/>
      <c r="AIH193" s="373"/>
      <c r="AII193" s="373"/>
      <c r="AIJ193" s="374"/>
      <c r="AIK193" s="374"/>
      <c r="AIL193" s="374"/>
      <c r="AIM193" s="373"/>
      <c r="AIN193" s="374"/>
      <c r="AIO193" s="374"/>
      <c r="AIP193" s="374"/>
      <c r="AIQ193" s="374"/>
      <c r="AIR193" s="373"/>
      <c r="AIS193" s="371"/>
      <c r="AIT193" s="371"/>
      <c r="AIU193" s="371"/>
      <c r="AIV193" s="372"/>
      <c r="AIW193" s="373"/>
      <c r="AIX193" s="373"/>
      <c r="AIY193" s="373"/>
      <c r="AIZ193" s="374"/>
      <c r="AJA193" s="374"/>
      <c r="AJB193" s="374"/>
      <c r="AJC193" s="373"/>
      <c r="AJD193" s="374"/>
      <c r="AJE193" s="374"/>
      <c r="AJF193" s="374"/>
      <c r="AJG193" s="374"/>
      <c r="AJH193" s="373"/>
      <c r="AJI193" s="371"/>
      <c r="AJJ193" s="371"/>
      <c r="AJK193" s="371"/>
      <c r="AJL193" s="372"/>
      <c r="AJM193" s="373"/>
      <c r="AJN193" s="373"/>
      <c r="AJO193" s="373"/>
      <c r="AJP193" s="374"/>
      <c r="AJQ193" s="374"/>
      <c r="AJR193" s="374"/>
      <c r="AJS193" s="373"/>
      <c r="AJT193" s="374"/>
      <c r="AJU193" s="374"/>
      <c r="AJV193" s="374"/>
      <c r="AJW193" s="374"/>
      <c r="AJX193" s="373"/>
      <c r="AJY193" s="371"/>
      <c r="AJZ193" s="371"/>
      <c r="AKA193" s="371"/>
      <c r="AKB193" s="372"/>
      <c r="AKC193" s="373"/>
      <c r="AKD193" s="373"/>
      <c r="AKE193" s="373"/>
      <c r="AKF193" s="374"/>
      <c r="AKG193" s="374"/>
      <c r="AKH193" s="374"/>
      <c r="AKI193" s="373"/>
      <c r="AKJ193" s="374"/>
      <c r="AKK193" s="374"/>
      <c r="AKL193" s="374"/>
      <c r="AKM193" s="374"/>
      <c r="AKN193" s="373"/>
      <c r="AKO193" s="371"/>
      <c r="AKP193" s="371"/>
      <c r="AKQ193" s="371"/>
      <c r="AKR193" s="372"/>
      <c r="AKS193" s="373"/>
      <c r="AKT193" s="373"/>
      <c r="AKU193" s="373"/>
      <c r="AKV193" s="374"/>
      <c r="AKW193" s="374"/>
      <c r="AKX193" s="374"/>
      <c r="AKY193" s="373"/>
      <c r="AKZ193" s="374"/>
      <c r="ALA193" s="374"/>
      <c r="ALB193" s="374"/>
      <c r="ALC193" s="374"/>
      <c r="ALD193" s="373"/>
      <c r="ALE193" s="371"/>
      <c r="ALF193" s="371"/>
      <c r="ALG193" s="371"/>
      <c r="ALH193" s="372"/>
      <c r="ALI193" s="373"/>
      <c r="ALJ193" s="373"/>
      <c r="ALK193" s="373"/>
      <c r="ALL193" s="374"/>
      <c r="ALM193" s="374"/>
      <c r="ALN193" s="374"/>
      <c r="ALO193" s="373"/>
      <c r="ALP193" s="374"/>
      <c r="ALQ193" s="374"/>
      <c r="ALR193" s="374"/>
      <c r="ALS193" s="374"/>
      <c r="ALT193" s="373"/>
      <c r="ALU193" s="371"/>
      <c r="ALV193" s="371"/>
      <c r="ALW193" s="371"/>
      <c r="ALX193" s="372"/>
      <c r="ALY193" s="373"/>
      <c r="ALZ193" s="373"/>
      <c r="AMA193" s="373"/>
      <c r="AMB193" s="374"/>
      <c r="AMC193" s="374"/>
      <c r="AMD193" s="374"/>
      <c r="AME193" s="373"/>
      <c r="AMF193" s="374"/>
      <c r="AMG193" s="374"/>
      <c r="AMH193" s="374"/>
      <c r="AMI193" s="374"/>
      <c r="AMJ193" s="373"/>
      <c r="AMK193" s="371"/>
      <c r="AML193" s="371"/>
      <c r="AMM193" s="371"/>
      <c r="AMN193" s="372"/>
      <c r="AMO193" s="373"/>
      <c r="AMP193" s="373"/>
      <c r="AMQ193" s="373"/>
      <c r="AMR193" s="374"/>
      <c r="AMS193" s="374"/>
      <c r="AMT193" s="374"/>
      <c r="AMU193" s="373"/>
      <c r="AMV193" s="374"/>
      <c r="AMW193" s="374"/>
      <c r="AMX193" s="374"/>
      <c r="AMY193" s="374"/>
      <c r="AMZ193" s="373"/>
      <c r="ANA193" s="371"/>
      <c r="ANB193" s="371"/>
      <c r="ANC193" s="371"/>
      <c r="AND193" s="372"/>
      <c r="ANE193" s="373"/>
      <c r="ANF193" s="373"/>
      <c r="ANG193" s="373"/>
      <c r="ANH193" s="374"/>
      <c r="ANI193" s="374"/>
      <c r="ANJ193" s="374"/>
      <c r="ANK193" s="373"/>
      <c r="ANL193" s="374"/>
      <c r="ANM193" s="374"/>
      <c r="ANN193" s="374"/>
      <c r="ANO193" s="374"/>
      <c r="ANP193" s="373"/>
      <c r="ANQ193" s="371"/>
      <c r="ANR193" s="371"/>
      <c r="ANS193" s="371"/>
      <c r="ANT193" s="372"/>
      <c r="ANU193" s="373"/>
      <c r="ANV193" s="373"/>
      <c r="ANW193" s="373"/>
      <c r="ANX193" s="374"/>
      <c r="ANY193" s="374"/>
      <c r="ANZ193" s="374"/>
      <c r="AOA193" s="373"/>
      <c r="AOB193" s="374"/>
      <c r="AOC193" s="374"/>
      <c r="AOD193" s="374"/>
      <c r="AOE193" s="374"/>
      <c r="AOF193" s="373"/>
      <c r="AOG193" s="371"/>
      <c r="AOH193" s="371"/>
      <c r="AOI193" s="371"/>
      <c r="AOJ193" s="372"/>
      <c r="AOK193" s="373"/>
      <c r="AOL193" s="373"/>
      <c r="AOM193" s="373"/>
      <c r="AON193" s="374"/>
      <c r="AOO193" s="374"/>
      <c r="AOP193" s="374"/>
      <c r="AOQ193" s="373"/>
      <c r="AOR193" s="374"/>
      <c r="AOS193" s="374"/>
      <c r="AOT193" s="374"/>
      <c r="AOU193" s="374"/>
      <c r="AOV193" s="373"/>
      <c r="AOW193" s="371"/>
      <c r="AOX193" s="371"/>
      <c r="AOY193" s="371"/>
      <c r="AOZ193" s="372"/>
      <c r="APA193" s="373"/>
      <c r="APB193" s="373"/>
      <c r="APC193" s="373"/>
      <c r="APD193" s="374"/>
      <c r="APE193" s="374"/>
      <c r="APF193" s="374"/>
      <c r="APG193" s="373"/>
      <c r="APH193" s="374"/>
      <c r="API193" s="374"/>
      <c r="APJ193" s="374"/>
      <c r="APK193" s="374"/>
      <c r="APL193" s="373"/>
      <c r="APM193" s="371"/>
      <c r="APN193" s="371"/>
      <c r="APO193" s="371"/>
      <c r="APP193" s="372"/>
      <c r="APQ193" s="373"/>
      <c r="APR193" s="373"/>
      <c r="APS193" s="373"/>
      <c r="APT193" s="374"/>
      <c r="APU193" s="374"/>
      <c r="APV193" s="374"/>
      <c r="APW193" s="373"/>
      <c r="APX193" s="374"/>
      <c r="APY193" s="374"/>
      <c r="APZ193" s="374"/>
      <c r="AQA193" s="374"/>
      <c r="AQB193" s="373"/>
      <c r="AQC193" s="371"/>
      <c r="AQD193" s="371"/>
      <c r="AQE193" s="371"/>
      <c r="AQF193" s="372"/>
      <c r="AQG193" s="373"/>
      <c r="AQH193" s="373"/>
      <c r="AQI193" s="373"/>
      <c r="AQJ193" s="374"/>
      <c r="AQK193" s="374"/>
      <c r="AQL193" s="374"/>
      <c r="AQM193" s="373"/>
      <c r="AQN193" s="374"/>
      <c r="AQO193" s="374"/>
      <c r="AQP193" s="374"/>
      <c r="AQQ193" s="374"/>
      <c r="AQR193" s="373"/>
      <c r="AQS193" s="371"/>
      <c r="AQT193" s="371"/>
      <c r="AQU193" s="371"/>
      <c r="AQV193" s="372"/>
      <c r="AQW193" s="373"/>
      <c r="AQX193" s="373"/>
      <c r="AQY193" s="373"/>
      <c r="AQZ193" s="374"/>
      <c r="ARA193" s="374"/>
      <c r="ARB193" s="374"/>
      <c r="ARC193" s="373"/>
      <c r="ARD193" s="374"/>
      <c r="ARE193" s="374"/>
      <c r="ARF193" s="374"/>
      <c r="ARG193" s="374"/>
      <c r="ARH193" s="373"/>
      <c r="ARI193" s="371"/>
      <c r="ARJ193" s="371"/>
      <c r="ARK193" s="371"/>
      <c r="ARL193" s="372"/>
      <c r="ARM193" s="373"/>
      <c r="ARN193" s="373"/>
      <c r="ARO193" s="373"/>
      <c r="ARP193" s="374"/>
      <c r="ARQ193" s="374"/>
      <c r="ARR193" s="374"/>
      <c r="ARS193" s="373"/>
      <c r="ART193" s="374"/>
      <c r="ARU193" s="374"/>
      <c r="ARV193" s="374"/>
      <c r="ARW193" s="374"/>
      <c r="ARX193" s="373"/>
      <c r="ARY193" s="371"/>
      <c r="ARZ193" s="371"/>
      <c r="ASA193" s="371"/>
      <c r="ASB193" s="372"/>
      <c r="ASC193" s="373"/>
      <c r="ASD193" s="373"/>
      <c r="ASE193" s="373"/>
      <c r="ASF193" s="374"/>
      <c r="ASG193" s="374"/>
      <c r="ASH193" s="374"/>
      <c r="ASI193" s="373"/>
      <c r="ASJ193" s="374"/>
      <c r="ASK193" s="374"/>
      <c r="ASL193" s="374"/>
      <c r="ASM193" s="374"/>
      <c r="ASN193" s="373"/>
      <c r="ASO193" s="371"/>
      <c r="ASP193" s="371"/>
      <c r="ASQ193" s="371"/>
      <c r="ASR193" s="372"/>
      <c r="ASS193" s="373"/>
      <c r="AST193" s="373"/>
      <c r="ASU193" s="373"/>
      <c r="ASV193" s="374"/>
      <c r="ASW193" s="374"/>
      <c r="ASX193" s="374"/>
      <c r="ASY193" s="373"/>
      <c r="ASZ193" s="374"/>
      <c r="ATA193" s="374"/>
      <c r="ATB193" s="374"/>
      <c r="ATC193" s="374"/>
      <c r="ATD193" s="373"/>
      <c r="ATE193" s="371"/>
      <c r="ATF193" s="371"/>
      <c r="ATG193" s="371"/>
      <c r="ATH193" s="372"/>
      <c r="ATI193" s="373"/>
      <c r="ATJ193" s="373"/>
      <c r="ATK193" s="373"/>
      <c r="ATL193" s="374"/>
      <c r="ATM193" s="374"/>
      <c r="ATN193" s="374"/>
      <c r="ATO193" s="373"/>
      <c r="ATP193" s="374"/>
      <c r="ATQ193" s="374"/>
      <c r="ATR193" s="374"/>
      <c r="ATS193" s="374"/>
      <c r="ATT193" s="373"/>
      <c r="ATU193" s="371"/>
      <c r="ATV193" s="371"/>
      <c r="ATW193" s="371"/>
      <c r="ATX193" s="372"/>
      <c r="ATY193" s="373"/>
      <c r="ATZ193" s="373"/>
      <c r="AUA193" s="373"/>
      <c r="AUB193" s="374"/>
      <c r="AUC193" s="374"/>
      <c r="AUD193" s="374"/>
      <c r="AUE193" s="373"/>
      <c r="AUF193" s="374"/>
      <c r="AUG193" s="374"/>
      <c r="AUH193" s="374"/>
      <c r="AUI193" s="374"/>
      <c r="AUJ193" s="373"/>
      <c r="AUK193" s="371"/>
      <c r="AUL193" s="371"/>
      <c r="AUM193" s="371"/>
      <c r="AUN193" s="372"/>
      <c r="AUO193" s="373"/>
      <c r="AUP193" s="373"/>
      <c r="AUQ193" s="373"/>
      <c r="AUR193" s="374"/>
      <c r="AUS193" s="374"/>
      <c r="AUT193" s="374"/>
      <c r="AUU193" s="373"/>
      <c r="AUV193" s="374"/>
      <c r="AUW193" s="374"/>
      <c r="AUX193" s="374"/>
      <c r="AUY193" s="374"/>
      <c r="AUZ193" s="373"/>
      <c r="AVA193" s="371"/>
      <c r="AVB193" s="371"/>
      <c r="AVC193" s="371"/>
      <c r="AVD193" s="372"/>
      <c r="AVE193" s="373"/>
      <c r="AVF193" s="373"/>
      <c r="AVG193" s="373"/>
      <c r="AVH193" s="374"/>
      <c r="AVI193" s="374"/>
      <c r="AVJ193" s="374"/>
      <c r="AVK193" s="373"/>
      <c r="AVL193" s="374"/>
      <c r="AVM193" s="374"/>
      <c r="AVN193" s="374"/>
      <c r="AVO193" s="374"/>
      <c r="AVP193" s="373"/>
      <c r="AVQ193" s="371"/>
      <c r="AVR193" s="371"/>
      <c r="AVS193" s="371"/>
      <c r="AVT193" s="372"/>
      <c r="AVU193" s="373"/>
      <c r="AVV193" s="373"/>
      <c r="AVW193" s="373"/>
      <c r="AVX193" s="374"/>
      <c r="AVY193" s="374"/>
      <c r="AVZ193" s="374"/>
      <c r="AWA193" s="373"/>
      <c r="AWB193" s="374"/>
      <c r="AWC193" s="374"/>
      <c r="AWD193" s="374"/>
      <c r="AWE193" s="374"/>
      <c r="AWF193" s="373"/>
      <c r="AWG193" s="371"/>
      <c r="AWH193" s="371"/>
      <c r="AWI193" s="371"/>
      <c r="AWJ193" s="372"/>
      <c r="AWK193" s="373"/>
      <c r="AWL193" s="373"/>
      <c r="AWM193" s="373"/>
      <c r="AWN193" s="374"/>
      <c r="AWO193" s="374"/>
      <c r="AWP193" s="374"/>
      <c r="AWQ193" s="373"/>
      <c r="AWR193" s="374"/>
      <c r="AWS193" s="374"/>
      <c r="AWT193" s="374"/>
      <c r="AWU193" s="374"/>
      <c r="AWV193" s="373"/>
      <c r="AWW193" s="371"/>
      <c r="AWX193" s="371"/>
      <c r="AWY193" s="371"/>
      <c r="AWZ193" s="372"/>
      <c r="AXA193" s="373"/>
      <c r="AXB193" s="373"/>
      <c r="AXC193" s="373"/>
      <c r="AXD193" s="374"/>
      <c r="AXE193" s="374"/>
      <c r="AXF193" s="374"/>
      <c r="AXG193" s="373"/>
      <c r="AXH193" s="374"/>
      <c r="AXI193" s="374"/>
      <c r="AXJ193" s="374"/>
      <c r="AXK193" s="374"/>
      <c r="AXL193" s="373"/>
      <c r="AXM193" s="371"/>
      <c r="AXN193" s="371"/>
      <c r="AXO193" s="371"/>
      <c r="AXP193" s="372"/>
      <c r="AXQ193" s="373"/>
      <c r="AXR193" s="373"/>
      <c r="AXS193" s="373"/>
      <c r="AXT193" s="374"/>
      <c r="AXU193" s="374"/>
      <c r="AXV193" s="374"/>
      <c r="AXW193" s="373"/>
      <c r="AXX193" s="374"/>
      <c r="AXY193" s="374"/>
      <c r="AXZ193" s="374"/>
      <c r="AYA193" s="374"/>
      <c r="AYB193" s="373"/>
      <c r="AYC193" s="371"/>
      <c r="AYD193" s="371"/>
      <c r="AYE193" s="371"/>
      <c r="AYF193" s="372"/>
      <c r="AYG193" s="373"/>
      <c r="AYH193" s="373"/>
      <c r="AYI193" s="373"/>
      <c r="AYJ193" s="374"/>
      <c r="AYK193" s="374"/>
      <c r="AYL193" s="374"/>
      <c r="AYM193" s="373"/>
      <c r="AYN193" s="374"/>
      <c r="AYO193" s="374"/>
      <c r="AYP193" s="374"/>
      <c r="AYQ193" s="374"/>
      <c r="AYR193" s="373"/>
      <c r="AYS193" s="371"/>
      <c r="AYT193" s="371"/>
      <c r="AYU193" s="371"/>
      <c r="AYV193" s="372"/>
      <c r="AYW193" s="373"/>
      <c r="AYX193" s="373"/>
      <c r="AYY193" s="373"/>
      <c r="AYZ193" s="374"/>
      <c r="AZA193" s="374"/>
      <c r="AZB193" s="374"/>
      <c r="AZC193" s="373"/>
      <c r="AZD193" s="374"/>
      <c r="AZE193" s="374"/>
      <c r="AZF193" s="374"/>
      <c r="AZG193" s="374"/>
      <c r="AZH193" s="373"/>
      <c r="AZI193" s="371"/>
      <c r="AZJ193" s="371"/>
      <c r="AZK193" s="371"/>
      <c r="AZL193" s="372"/>
      <c r="AZM193" s="373"/>
      <c r="AZN193" s="373"/>
      <c r="AZO193" s="373"/>
      <c r="AZP193" s="374"/>
      <c r="AZQ193" s="374"/>
      <c r="AZR193" s="374"/>
      <c r="AZS193" s="373"/>
      <c r="AZT193" s="374"/>
      <c r="AZU193" s="374"/>
      <c r="AZV193" s="374"/>
      <c r="AZW193" s="374"/>
      <c r="AZX193" s="373"/>
      <c r="AZY193" s="371"/>
      <c r="AZZ193" s="371"/>
      <c r="BAA193" s="371"/>
      <c r="BAB193" s="372"/>
      <c r="BAC193" s="373"/>
      <c r="BAD193" s="373"/>
      <c r="BAE193" s="373"/>
      <c r="BAF193" s="374"/>
      <c r="BAG193" s="374"/>
      <c r="BAH193" s="374"/>
      <c r="BAI193" s="373"/>
      <c r="BAJ193" s="374"/>
      <c r="BAK193" s="374"/>
      <c r="BAL193" s="374"/>
      <c r="BAM193" s="374"/>
      <c r="BAN193" s="373"/>
      <c r="BAO193" s="371"/>
      <c r="BAP193" s="371"/>
      <c r="BAQ193" s="371"/>
      <c r="BAR193" s="372"/>
      <c r="BAS193" s="373"/>
      <c r="BAT193" s="373"/>
      <c r="BAU193" s="373"/>
      <c r="BAV193" s="374"/>
      <c r="BAW193" s="374"/>
      <c r="BAX193" s="374"/>
      <c r="BAY193" s="373"/>
      <c r="BAZ193" s="374"/>
      <c r="BBA193" s="374"/>
      <c r="BBB193" s="374"/>
      <c r="BBC193" s="374"/>
      <c r="BBD193" s="373"/>
      <c r="BBE193" s="371"/>
      <c r="BBF193" s="371"/>
      <c r="BBG193" s="371"/>
      <c r="BBH193" s="372"/>
      <c r="BBI193" s="373"/>
      <c r="BBJ193" s="373"/>
      <c r="BBK193" s="373"/>
      <c r="BBL193" s="374"/>
      <c r="BBM193" s="374"/>
      <c r="BBN193" s="374"/>
      <c r="BBO193" s="373"/>
      <c r="BBP193" s="374"/>
      <c r="BBQ193" s="374"/>
      <c r="BBR193" s="374"/>
      <c r="BBS193" s="374"/>
      <c r="BBT193" s="373"/>
      <c r="BBU193" s="371"/>
      <c r="BBV193" s="371"/>
      <c r="BBW193" s="371"/>
      <c r="BBX193" s="372"/>
      <c r="BBY193" s="373"/>
      <c r="BBZ193" s="373"/>
      <c r="BCA193" s="373"/>
      <c r="BCB193" s="374"/>
      <c r="BCC193" s="374"/>
      <c r="BCD193" s="374"/>
      <c r="BCE193" s="373"/>
      <c r="BCF193" s="374"/>
      <c r="BCG193" s="374"/>
      <c r="BCH193" s="374"/>
      <c r="BCI193" s="374"/>
      <c r="BCJ193" s="373"/>
      <c r="BCK193" s="371"/>
      <c r="BCL193" s="371"/>
      <c r="BCM193" s="371"/>
      <c r="BCN193" s="372"/>
      <c r="BCO193" s="373"/>
      <c r="BCP193" s="373"/>
      <c r="BCQ193" s="373"/>
      <c r="BCR193" s="374"/>
      <c r="BCS193" s="374"/>
      <c r="BCT193" s="374"/>
      <c r="BCU193" s="373"/>
      <c r="BCV193" s="374"/>
      <c r="BCW193" s="374"/>
      <c r="BCX193" s="374"/>
      <c r="BCY193" s="374"/>
      <c r="BCZ193" s="373"/>
      <c r="BDA193" s="371"/>
      <c r="BDB193" s="371"/>
      <c r="BDC193" s="371"/>
      <c r="BDD193" s="372"/>
      <c r="BDE193" s="373"/>
      <c r="BDF193" s="373"/>
      <c r="BDG193" s="373"/>
      <c r="BDH193" s="374"/>
      <c r="BDI193" s="374"/>
      <c r="BDJ193" s="374"/>
      <c r="BDK193" s="373"/>
      <c r="BDL193" s="374"/>
      <c r="BDM193" s="374"/>
      <c r="BDN193" s="374"/>
      <c r="BDO193" s="374"/>
      <c r="BDP193" s="373"/>
      <c r="BDQ193" s="371"/>
      <c r="BDR193" s="371"/>
      <c r="BDS193" s="371"/>
      <c r="BDT193" s="372"/>
      <c r="BDU193" s="373"/>
      <c r="BDV193" s="373"/>
      <c r="BDW193" s="373"/>
      <c r="BDX193" s="374"/>
      <c r="BDY193" s="374"/>
      <c r="BDZ193" s="374"/>
      <c r="BEA193" s="373"/>
      <c r="BEB193" s="374"/>
      <c r="BEC193" s="374"/>
      <c r="BED193" s="374"/>
      <c r="BEE193" s="374"/>
      <c r="BEF193" s="373"/>
      <c r="BEG193" s="371"/>
      <c r="BEH193" s="371"/>
      <c r="BEI193" s="371"/>
      <c r="BEJ193" s="372"/>
      <c r="BEK193" s="373"/>
      <c r="BEL193" s="373"/>
      <c r="BEM193" s="373"/>
      <c r="BEN193" s="374"/>
      <c r="BEO193" s="374"/>
      <c r="BEP193" s="374"/>
      <c r="BEQ193" s="373"/>
      <c r="BER193" s="374"/>
      <c r="BES193" s="374"/>
      <c r="BET193" s="374"/>
      <c r="BEU193" s="374"/>
      <c r="BEV193" s="373"/>
      <c r="BEW193" s="371"/>
      <c r="BEX193" s="371"/>
      <c r="BEY193" s="371"/>
      <c r="BEZ193" s="372"/>
      <c r="BFA193" s="373"/>
      <c r="BFB193" s="373"/>
      <c r="BFC193" s="373"/>
      <c r="BFD193" s="374"/>
      <c r="BFE193" s="374"/>
      <c r="BFF193" s="374"/>
      <c r="BFG193" s="373"/>
      <c r="BFH193" s="374"/>
      <c r="BFI193" s="374"/>
      <c r="BFJ193" s="374"/>
      <c r="BFK193" s="374"/>
      <c r="BFL193" s="373"/>
      <c r="BFM193" s="371"/>
      <c r="BFN193" s="371"/>
      <c r="BFO193" s="371"/>
      <c r="BFP193" s="372"/>
      <c r="BFQ193" s="373"/>
      <c r="BFR193" s="373"/>
      <c r="BFS193" s="373"/>
      <c r="BFT193" s="374"/>
      <c r="BFU193" s="374"/>
      <c r="BFV193" s="374"/>
      <c r="BFW193" s="373"/>
      <c r="BFX193" s="374"/>
      <c r="BFY193" s="374"/>
      <c r="BFZ193" s="374"/>
      <c r="BGA193" s="374"/>
      <c r="BGB193" s="373"/>
      <c r="BGC193" s="371"/>
      <c r="BGD193" s="371"/>
      <c r="BGE193" s="371"/>
      <c r="BGF193" s="372"/>
      <c r="BGG193" s="373"/>
      <c r="BGH193" s="373"/>
      <c r="BGI193" s="373"/>
      <c r="BGJ193" s="374"/>
      <c r="BGK193" s="374"/>
      <c r="BGL193" s="374"/>
      <c r="BGM193" s="373"/>
      <c r="BGN193" s="374"/>
      <c r="BGO193" s="374"/>
      <c r="BGP193" s="374"/>
      <c r="BGQ193" s="374"/>
      <c r="BGR193" s="373"/>
      <c r="BGS193" s="371"/>
      <c r="BGT193" s="371"/>
      <c r="BGU193" s="371"/>
      <c r="BGV193" s="372"/>
      <c r="BGW193" s="373"/>
      <c r="BGX193" s="373"/>
      <c r="BGY193" s="373"/>
      <c r="BGZ193" s="374"/>
      <c r="BHA193" s="374"/>
      <c r="BHB193" s="374"/>
      <c r="BHC193" s="373"/>
      <c r="BHD193" s="374"/>
      <c r="BHE193" s="374"/>
      <c r="BHF193" s="374"/>
      <c r="BHG193" s="374"/>
      <c r="BHH193" s="373"/>
      <c r="BHI193" s="371"/>
      <c r="BHJ193" s="371"/>
      <c r="BHK193" s="371"/>
      <c r="BHL193" s="372"/>
      <c r="BHM193" s="373"/>
      <c r="BHN193" s="373"/>
      <c r="BHO193" s="373"/>
      <c r="BHP193" s="374"/>
      <c r="BHQ193" s="374"/>
      <c r="BHR193" s="374"/>
      <c r="BHS193" s="373"/>
      <c r="BHT193" s="374"/>
      <c r="BHU193" s="374"/>
      <c r="BHV193" s="374"/>
      <c r="BHW193" s="374"/>
      <c r="BHX193" s="373"/>
      <c r="BHY193" s="371"/>
      <c r="BHZ193" s="371"/>
      <c r="BIA193" s="371"/>
      <c r="BIB193" s="372"/>
      <c r="BIC193" s="373"/>
      <c r="BID193" s="373"/>
      <c r="BIE193" s="373"/>
      <c r="BIF193" s="374"/>
      <c r="BIG193" s="374"/>
      <c r="BIH193" s="374"/>
      <c r="BII193" s="373"/>
      <c r="BIJ193" s="374"/>
      <c r="BIK193" s="374"/>
      <c r="BIL193" s="374"/>
      <c r="BIM193" s="374"/>
      <c r="BIN193" s="373"/>
      <c r="BIO193" s="371"/>
      <c r="BIP193" s="371"/>
      <c r="BIQ193" s="371"/>
      <c r="BIR193" s="372"/>
      <c r="BIS193" s="373"/>
      <c r="BIT193" s="373"/>
      <c r="BIU193" s="373"/>
      <c r="BIV193" s="374"/>
      <c r="BIW193" s="374"/>
      <c r="BIX193" s="374"/>
      <c r="BIY193" s="373"/>
      <c r="BIZ193" s="374"/>
      <c r="BJA193" s="374"/>
      <c r="BJB193" s="374"/>
      <c r="BJC193" s="374"/>
      <c r="BJD193" s="373"/>
      <c r="BJE193" s="371"/>
      <c r="BJF193" s="371"/>
      <c r="BJG193" s="371"/>
      <c r="BJH193" s="372"/>
      <c r="BJI193" s="373"/>
      <c r="BJJ193" s="373"/>
      <c r="BJK193" s="373"/>
      <c r="BJL193" s="374"/>
      <c r="BJM193" s="374"/>
      <c r="BJN193" s="374"/>
      <c r="BJO193" s="373"/>
      <c r="BJP193" s="374"/>
      <c r="BJQ193" s="374"/>
      <c r="BJR193" s="374"/>
      <c r="BJS193" s="374"/>
      <c r="BJT193" s="373"/>
      <c r="BJU193" s="371"/>
      <c r="BJV193" s="371"/>
      <c r="BJW193" s="371"/>
      <c r="BJX193" s="372"/>
      <c r="BJY193" s="373"/>
      <c r="BJZ193" s="373"/>
      <c r="BKA193" s="373"/>
      <c r="BKB193" s="374"/>
      <c r="BKC193" s="374"/>
      <c r="BKD193" s="374"/>
      <c r="BKE193" s="373"/>
      <c r="BKF193" s="374"/>
      <c r="BKG193" s="374"/>
      <c r="BKH193" s="374"/>
      <c r="BKI193" s="374"/>
      <c r="BKJ193" s="373"/>
      <c r="BKK193" s="371"/>
      <c r="BKL193" s="371"/>
      <c r="BKM193" s="371"/>
      <c r="BKN193" s="372"/>
      <c r="BKO193" s="373"/>
      <c r="BKP193" s="373"/>
      <c r="BKQ193" s="373"/>
      <c r="BKR193" s="374"/>
      <c r="BKS193" s="374"/>
      <c r="BKT193" s="374"/>
      <c r="BKU193" s="373"/>
      <c r="BKV193" s="374"/>
      <c r="BKW193" s="374"/>
      <c r="BKX193" s="374"/>
      <c r="BKY193" s="374"/>
      <c r="BKZ193" s="373"/>
      <c r="BLA193" s="371"/>
      <c r="BLB193" s="371"/>
      <c r="BLC193" s="371"/>
      <c r="BLD193" s="372"/>
      <c r="BLE193" s="373"/>
      <c r="BLF193" s="373"/>
      <c r="BLG193" s="373"/>
      <c r="BLH193" s="374"/>
      <c r="BLI193" s="374"/>
      <c r="BLJ193" s="374"/>
      <c r="BLK193" s="373"/>
      <c r="BLL193" s="374"/>
      <c r="BLM193" s="374"/>
      <c r="BLN193" s="374"/>
      <c r="BLO193" s="374"/>
      <c r="BLP193" s="373"/>
      <c r="BLQ193" s="371"/>
      <c r="BLR193" s="371"/>
      <c r="BLS193" s="371"/>
      <c r="BLT193" s="372"/>
      <c r="BLU193" s="373"/>
      <c r="BLV193" s="373"/>
      <c r="BLW193" s="373"/>
      <c r="BLX193" s="374"/>
      <c r="BLY193" s="374"/>
      <c r="BLZ193" s="374"/>
      <c r="BMA193" s="373"/>
      <c r="BMB193" s="374"/>
      <c r="BMC193" s="374"/>
      <c r="BMD193" s="374"/>
      <c r="BME193" s="374"/>
      <c r="BMF193" s="373"/>
      <c r="BMG193" s="371"/>
      <c r="BMH193" s="371"/>
      <c r="BMI193" s="371"/>
      <c r="BMJ193" s="372"/>
      <c r="BMK193" s="373"/>
      <c r="BML193" s="373"/>
      <c r="BMM193" s="373"/>
      <c r="BMN193" s="374"/>
      <c r="BMO193" s="374"/>
      <c r="BMP193" s="374"/>
      <c r="BMQ193" s="373"/>
      <c r="BMR193" s="374"/>
      <c r="BMS193" s="374"/>
      <c r="BMT193" s="374"/>
      <c r="BMU193" s="374"/>
      <c r="BMV193" s="373"/>
      <c r="BMW193" s="371"/>
      <c r="BMX193" s="371"/>
      <c r="BMY193" s="371"/>
      <c r="BMZ193" s="372"/>
      <c r="BNA193" s="373"/>
      <c r="BNB193" s="373"/>
      <c r="BNC193" s="373"/>
      <c r="BND193" s="374"/>
      <c r="BNE193" s="374"/>
      <c r="BNF193" s="374"/>
      <c r="BNG193" s="373"/>
      <c r="BNH193" s="374"/>
      <c r="BNI193" s="374"/>
      <c r="BNJ193" s="374"/>
      <c r="BNK193" s="374"/>
      <c r="BNL193" s="373"/>
      <c r="BNM193" s="371"/>
      <c r="BNN193" s="371"/>
      <c r="BNO193" s="371"/>
      <c r="BNP193" s="372"/>
      <c r="BNQ193" s="373"/>
      <c r="BNR193" s="373"/>
      <c r="BNS193" s="373"/>
      <c r="BNT193" s="374"/>
      <c r="BNU193" s="374"/>
      <c r="BNV193" s="374"/>
      <c r="BNW193" s="373"/>
      <c r="BNX193" s="374"/>
      <c r="BNY193" s="374"/>
      <c r="BNZ193" s="374"/>
      <c r="BOA193" s="374"/>
      <c r="BOB193" s="373"/>
      <c r="BOC193" s="371"/>
      <c r="BOD193" s="371"/>
      <c r="BOE193" s="371"/>
      <c r="BOF193" s="372"/>
      <c r="BOG193" s="373"/>
      <c r="BOH193" s="373"/>
      <c r="BOI193" s="373"/>
      <c r="BOJ193" s="374"/>
      <c r="BOK193" s="374"/>
      <c r="BOL193" s="374"/>
      <c r="BOM193" s="373"/>
      <c r="BON193" s="374"/>
      <c r="BOO193" s="374"/>
      <c r="BOP193" s="374"/>
      <c r="BOQ193" s="374"/>
      <c r="BOR193" s="373"/>
      <c r="BOS193" s="371"/>
      <c r="BOT193" s="371"/>
      <c r="BOU193" s="371"/>
      <c r="BOV193" s="372"/>
      <c r="BOW193" s="373"/>
      <c r="BOX193" s="373"/>
      <c r="BOY193" s="373"/>
      <c r="BOZ193" s="374"/>
      <c r="BPA193" s="374"/>
      <c r="BPB193" s="374"/>
      <c r="BPC193" s="373"/>
      <c r="BPD193" s="374"/>
      <c r="BPE193" s="374"/>
      <c r="BPF193" s="374"/>
      <c r="BPG193" s="374"/>
      <c r="BPH193" s="373"/>
      <c r="BPI193" s="371"/>
      <c r="BPJ193" s="371"/>
      <c r="BPK193" s="371"/>
      <c r="BPL193" s="372"/>
      <c r="BPM193" s="373"/>
      <c r="BPN193" s="373"/>
      <c r="BPO193" s="373"/>
      <c r="BPP193" s="374"/>
      <c r="BPQ193" s="374"/>
      <c r="BPR193" s="374"/>
      <c r="BPS193" s="373"/>
      <c r="BPT193" s="374"/>
      <c r="BPU193" s="374"/>
      <c r="BPV193" s="374"/>
      <c r="BPW193" s="374"/>
      <c r="BPX193" s="373"/>
      <c r="BPY193" s="371"/>
      <c r="BPZ193" s="371"/>
      <c r="BQA193" s="371"/>
      <c r="BQB193" s="372"/>
      <c r="BQC193" s="373"/>
      <c r="BQD193" s="373"/>
      <c r="BQE193" s="373"/>
      <c r="BQF193" s="374"/>
      <c r="BQG193" s="374"/>
      <c r="BQH193" s="374"/>
      <c r="BQI193" s="373"/>
      <c r="BQJ193" s="374"/>
      <c r="BQK193" s="374"/>
      <c r="BQL193" s="374"/>
      <c r="BQM193" s="374"/>
      <c r="BQN193" s="373"/>
      <c r="BQO193" s="371"/>
      <c r="BQP193" s="371"/>
      <c r="BQQ193" s="371"/>
      <c r="BQR193" s="372"/>
      <c r="BQS193" s="373"/>
      <c r="BQT193" s="373"/>
      <c r="BQU193" s="373"/>
      <c r="BQV193" s="374"/>
      <c r="BQW193" s="374"/>
      <c r="BQX193" s="374"/>
      <c r="BQY193" s="373"/>
      <c r="BQZ193" s="374"/>
      <c r="BRA193" s="374"/>
      <c r="BRB193" s="374"/>
      <c r="BRC193" s="374"/>
      <c r="BRD193" s="373"/>
      <c r="BRE193" s="371"/>
      <c r="BRF193" s="371"/>
      <c r="BRG193" s="371"/>
      <c r="BRH193" s="372"/>
      <c r="BRI193" s="373"/>
      <c r="BRJ193" s="373"/>
      <c r="BRK193" s="373"/>
      <c r="BRL193" s="374"/>
      <c r="BRM193" s="374"/>
      <c r="BRN193" s="374"/>
      <c r="BRO193" s="373"/>
      <c r="BRP193" s="374"/>
      <c r="BRQ193" s="374"/>
      <c r="BRR193" s="374"/>
      <c r="BRS193" s="374"/>
      <c r="BRT193" s="373"/>
      <c r="BRU193" s="371"/>
      <c r="BRV193" s="371"/>
      <c r="BRW193" s="371"/>
      <c r="BRX193" s="372"/>
      <c r="BRY193" s="373"/>
      <c r="BRZ193" s="373"/>
      <c r="BSA193" s="373"/>
      <c r="BSB193" s="374"/>
      <c r="BSC193" s="374"/>
      <c r="BSD193" s="374"/>
      <c r="BSE193" s="373"/>
      <c r="BSF193" s="374"/>
      <c r="BSG193" s="374"/>
      <c r="BSH193" s="374"/>
      <c r="BSI193" s="374"/>
      <c r="BSJ193" s="373"/>
      <c r="BSK193" s="371"/>
      <c r="BSL193" s="371"/>
      <c r="BSM193" s="371"/>
      <c r="BSN193" s="372"/>
      <c r="BSO193" s="373"/>
      <c r="BSP193" s="373"/>
      <c r="BSQ193" s="373"/>
      <c r="BSR193" s="374"/>
      <c r="BSS193" s="374"/>
      <c r="BST193" s="374"/>
      <c r="BSU193" s="373"/>
      <c r="BSV193" s="374"/>
      <c r="BSW193" s="374"/>
      <c r="BSX193" s="374"/>
      <c r="BSY193" s="374"/>
      <c r="BSZ193" s="373"/>
      <c r="BTA193" s="371"/>
      <c r="BTB193" s="371"/>
      <c r="BTC193" s="371"/>
      <c r="BTD193" s="372"/>
      <c r="BTE193" s="373"/>
      <c r="BTF193" s="373"/>
      <c r="BTG193" s="373"/>
      <c r="BTH193" s="374"/>
      <c r="BTI193" s="374"/>
      <c r="BTJ193" s="374"/>
      <c r="BTK193" s="373"/>
      <c r="BTL193" s="374"/>
      <c r="BTM193" s="374"/>
      <c r="BTN193" s="374"/>
      <c r="BTO193" s="374"/>
      <c r="BTP193" s="373"/>
      <c r="BTQ193" s="371"/>
      <c r="BTR193" s="371"/>
      <c r="BTS193" s="371"/>
      <c r="BTT193" s="372"/>
      <c r="BTU193" s="373"/>
      <c r="BTV193" s="373"/>
      <c r="BTW193" s="373"/>
      <c r="BTX193" s="374"/>
      <c r="BTY193" s="374"/>
      <c r="BTZ193" s="374"/>
      <c r="BUA193" s="373"/>
      <c r="BUB193" s="374"/>
      <c r="BUC193" s="374"/>
      <c r="BUD193" s="374"/>
      <c r="BUE193" s="374"/>
      <c r="BUF193" s="373"/>
      <c r="BUG193" s="371"/>
      <c r="BUH193" s="371"/>
      <c r="BUI193" s="371"/>
      <c r="BUJ193" s="372"/>
      <c r="BUK193" s="373"/>
      <c r="BUL193" s="373"/>
      <c r="BUM193" s="373"/>
      <c r="BUN193" s="374"/>
      <c r="BUO193" s="374"/>
      <c r="BUP193" s="374"/>
      <c r="BUQ193" s="373"/>
      <c r="BUR193" s="374"/>
      <c r="BUS193" s="374"/>
      <c r="BUT193" s="374"/>
      <c r="BUU193" s="374"/>
      <c r="BUV193" s="373"/>
      <c r="BUW193" s="371"/>
      <c r="BUX193" s="371"/>
      <c r="BUY193" s="371"/>
      <c r="BUZ193" s="372"/>
      <c r="BVA193" s="373"/>
      <c r="BVB193" s="373"/>
      <c r="BVC193" s="373"/>
      <c r="BVD193" s="374"/>
      <c r="BVE193" s="374"/>
      <c r="BVF193" s="374"/>
      <c r="BVG193" s="373"/>
      <c r="BVH193" s="374"/>
      <c r="BVI193" s="374"/>
      <c r="BVJ193" s="374"/>
      <c r="BVK193" s="374"/>
      <c r="BVL193" s="373"/>
      <c r="BVM193" s="371"/>
      <c r="BVN193" s="371"/>
      <c r="BVO193" s="371"/>
      <c r="BVP193" s="372"/>
      <c r="BVQ193" s="373"/>
      <c r="BVR193" s="373"/>
      <c r="BVS193" s="373"/>
      <c r="BVT193" s="374"/>
      <c r="BVU193" s="374"/>
      <c r="BVV193" s="374"/>
      <c r="BVW193" s="373"/>
      <c r="BVX193" s="374"/>
      <c r="BVY193" s="374"/>
      <c r="BVZ193" s="374"/>
      <c r="BWA193" s="374"/>
      <c r="BWB193" s="373"/>
      <c r="BWC193" s="371"/>
      <c r="BWD193" s="371"/>
      <c r="BWE193" s="371"/>
      <c r="BWF193" s="372"/>
      <c r="BWG193" s="373"/>
      <c r="BWH193" s="373"/>
      <c r="BWI193" s="373"/>
      <c r="BWJ193" s="374"/>
      <c r="BWK193" s="374"/>
      <c r="BWL193" s="374"/>
      <c r="BWM193" s="373"/>
      <c r="BWN193" s="374"/>
      <c r="BWO193" s="374"/>
      <c r="BWP193" s="374"/>
      <c r="BWQ193" s="374"/>
      <c r="BWR193" s="373"/>
      <c r="BWS193" s="371"/>
      <c r="BWT193" s="371"/>
      <c r="BWU193" s="371"/>
      <c r="BWV193" s="372"/>
      <c r="BWW193" s="373"/>
      <c r="BWX193" s="373"/>
      <c r="BWY193" s="373"/>
      <c r="BWZ193" s="374"/>
      <c r="BXA193" s="374"/>
      <c r="BXB193" s="374"/>
      <c r="BXC193" s="373"/>
      <c r="BXD193" s="374"/>
      <c r="BXE193" s="374"/>
      <c r="BXF193" s="374"/>
      <c r="BXG193" s="374"/>
      <c r="BXH193" s="373"/>
      <c r="BXI193" s="371"/>
      <c r="BXJ193" s="371"/>
      <c r="BXK193" s="371"/>
      <c r="BXL193" s="372"/>
      <c r="BXM193" s="373"/>
      <c r="BXN193" s="373"/>
      <c r="BXO193" s="373"/>
      <c r="BXP193" s="374"/>
      <c r="BXQ193" s="374"/>
      <c r="BXR193" s="374"/>
      <c r="BXS193" s="373"/>
      <c r="BXT193" s="374"/>
      <c r="BXU193" s="374"/>
      <c r="BXV193" s="374"/>
      <c r="BXW193" s="374"/>
      <c r="BXX193" s="373"/>
      <c r="BXY193" s="371"/>
      <c r="BXZ193" s="371"/>
      <c r="BYA193" s="371"/>
      <c r="BYB193" s="372"/>
      <c r="BYC193" s="373"/>
      <c r="BYD193" s="373"/>
      <c r="BYE193" s="373"/>
      <c r="BYF193" s="374"/>
      <c r="BYG193" s="374"/>
      <c r="BYH193" s="374"/>
      <c r="BYI193" s="373"/>
      <c r="BYJ193" s="374"/>
      <c r="BYK193" s="374"/>
      <c r="BYL193" s="374"/>
      <c r="BYM193" s="374"/>
      <c r="BYN193" s="373"/>
      <c r="BYO193" s="371"/>
      <c r="BYP193" s="371"/>
      <c r="BYQ193" s="371"/>
      <c r="BYR193" s="372"/>
      <c r="BYS193" s="373"/>
      <c r="BYT193" s="373"/>
      <c r="BYU193" s="373"/>
      <c r="BYV193" s="374"/>
      <c r="BYW193" s="374"/>
      <c r="BYX193" s="374"/>
      <c r="BYY193" s="373"/>
      <c r="BYZ193" s="374"/>
      <c r="BZA193" s="374"/>
      <c r="BZB193" s="374"/>
      <c r="BZC193" s="374"/>
      <c r="BZD193" s="373"/>
      <c r="BZE193" s="371"/>
      <c r="BZF193" s="371"/>
      <c r="BZG193" s="371"/>
      <c r="BZH193" s="372"/>
      <c r="BZI193" s="373"/>
      <c r="BZJ193" s="373"/>
      <c r="BZK193" s="373"/>
      <c r="BZL193" s="374"/>
      <c r="BZM193" s="374"/>
      <c r="BZN193" s="374"/>
      <c r="BZO193" s="373"/>
      <c r="BZP193" s="374"/>
      <c r="BZQ193" s="374"/>
      <c r="BZR193" s="374"/>
      <c r="BZS193" s="374"/>
      <c r="BZT193" s="373"/>
      <c r="BZU193" s="371"/>
      <c r="BZV193" s="371"/>
      <c r="BZW193" s="371"/>
      <c r="BZX193" s="372"/>
      <c r="BZY193" s="373"/>
      <c r="BZZ193" s="373"/>
      <c r="CAA193" s="373"/>
      <c r="CAB193" s="374"/>
      <c r="CAC193" s="374"/>
      <c r="CAD193" s="374"/>
      <c r="CAE193" s="373"/>
      <c r="CAF193" s="374"/>
      <c r="CAG193" s="374"/>
      <c r="CAH193" s="374"/>
      <c r="CAI193" s="374"/>
      <c r="CAJ193" s="373"/>
      <c r="CAK193" s="371"/>
      <c r="CAL193" s="371"/>
      <c r="CAM193" s="371"/>
      <c r="CAN193" s="372"/>
      <c r="CAO193" s="373"/>
      <c r="CAP193" s="373"/>
      <c r="CAQ193" s="373"/>
      <c r="CAR193" s="374"/>
      <c r="CAS193" s="374"/>
      <c r="CAT193" s="374"/>
      <c r="CAU193" s="373"/>
      <c r="CAV193" s="374"/>
      <c r="CAW193" s="374"/>
      <c r="CAX193" s="374"/>
      <c r="CAY193" s="374"/>
      <c r="CAZ193" s="373"/>
      <c r="CBA193" s="371"/>
      <c r="CBB193" s="371"/>
      <c r="CBC193" s="371"/>
      <c r="CBD193" s="372"/>
      <c r="CBE193" s="373"/>
      <c r="CBF193" s="373"/>
      <c r="CBG193" s="373"/>
      <c r="CBH193" s="374"/>
      <c r="CBI193" s="374"/>
      <c r="CBJ193" s="374"/>
      <c r="CBK193" s="373"/>
      <c r="CBL193" s="374"/>
      <c r="CBM193" s="374"/>
      <c r="CBN193" s="374"/>
      <c r="CBO193" s="374"/>
      <c r="CBP193" s="373"/>
      <c r="CBQ193" s="371"/>
      <c r="CBR193" s="371"/>
      <c r="CBS193" s="371"/>
      <c r="CBT193" s="372"/>
      <c r="CBU193" s="373"/>
      <c r="CBV193" s="373"/>
      <c r="CBW193" s="373"/>
      <c r="CBX193" s="374"/>
      <c r="CBY193" s="374"/>
      <c r="CBZ193" s="374"/>
      <c r="CCA193" s="373"/>
      <c r="CCB193" s="374"/>
      <c r="CCC193" s="374"/>
      <c r="CCD193" s="374"/>
      <c r="CCE193" s="374"/>
      <c r="CCF193" s="373"/>
      <c r="CCG193" s="371"/>
      <c r="CCH193" s="371"/>
      <c r="CCI193" s="371"/>
      <c r="CCJ193" s="372"/>
      <c r="CCK193" s="373"/>
      <c r="CCL193" s="373"/>
      <c r="CCM193" s="373"/>
      <c r="CCN193" s="374"/>
      <c r="CCO193" s="374"/>
      <c r="CCP193" s="374"/>
      <c r="CCQ193" s="373"/>
      <c r="CCR193" s="374"/>
      <c r="CCS193" s="374"/>
      <c r="CCT193" s="374"/>
      <c r="CCU193" s="374"/>
      <c r="CCV193" s="373"/>
      <c r="CCW193" s="371"/>
      <c r="CCX193" s="371"/>
      <c r="CCY193" s="371"/>
      <c r="CCZ193" s="372"/>
      <c r="CDA193" s="373"/>
      <c r="CDB193" s="373"/>
      <c r="CDC193" s="373"/>
      <c r="CDD193" s="374"/>
      <c r="CDE193" s="374"/>
      <c r="CDF193" s="374"/>
      <c r="CDG193" s="373"/>
      <c r="CDH193" s="374"/>
      <c r="CDI193" s="374"/>
      <c r="CDJ193" s="374"/>
      <c r="CDK193" s="374"/>
      <c r="CDL193" s="373"/>
      <c r="CDM193" s="371"/>
      <c r="CDN193" s="371"/>
      <c r="CDO193" s="371"/>
      <c r="CDP193" s="372"/>
      <c r="CDQ193" s="373"/>
      <c r="CDR193" s="373"/>
      <c r="CDS193" s="373"/>
      <c r="CDT193" s="374"/>
      <c r="CDU193" s="374"/>
      <c r="CDV193" s="374"/>
      <c r="CDW193" s="373"/>
      <c r="CDX193" s="374"/>
      <c r="CDY193" s="374"/>
      <c r="CDZ193" s="374"/>
      <c r="CEA193" s="374"/>
      <c r="CEB193" s="373"/>
      <c r="CEC193" s="371"/>
      <c r="CED193" s="371"/>
      <c r="CEE193" s="371"/>
      <c r="CEF193" s="372"/>
      <c r="CEG193" s="373"/>
      <c r="CEH193" s="373"/>
      <c r="CEI193" s="373"/>
      <c r="CEJ193" s="374"/>
      <c r="CEK193" s="374"/>
      <c r="CEL193" s="374"/>
      <c r="CEM193" s="373"/>
      <c r="CEN193" s="374"/>
      <c r="CEO193" s="374"/>
      <c r="CEP193" s="374"/>
      <c r="CEQ193" s="374"/>
      <c r="CER193" s="373"/>
      <c r="CES193" s="371"/>
      <c r="CET193" s="371"/>
      <c r="CEU193" s="371"/>
      <c r="CEV193" s="372"/>
      <c r="CEW193" s="373"/>
      <c r="CEX193" s="373"/>
      <c r="CEY193" s="373"/>
      <c r="CEZ193" s="374"/>
      <c r="CFA193" s="374"/>
      <c r="CFB193" s="374"/>
      <c r="CFC193" s="373"/>
      <c r="CFD193" s="374"/>
      <c r="CFE193" s="374"/>
      <c r="CFF193" s="374"/>
      <c r="CFG193" s="374"/>
      <c r="CFH193" s="373"/>
      <c r="CFI193" s="371"/>
      <c r="CFJ193" s="371"/>
      <c r="CFK193" s="371"/>
      <c r="CFL193" s="372"/>
      <c r="CFM193" s="373"/>
      <c r="CFN193" s="373"/>
      <c r="CFO193" s="373"/>
      <c r="CFP193" s="374"/>
      <c r="CFQ193" s="374"/>
      <c r="CFR193" s="374"/>
      <c r="CFS193" s="373"/>
      <c r="CFT193" s="374"/>
      <c r="CFU193" s="374"/>
      <c r="CFV193" s="374"/>
      <c r="CFW193" s="374"/>
      <c r="CFX193" s="373"/>
      <c r="CFY193" s="371"/>
      <c r="CFZ193" s="371"/>
      <c r="CGA193" s="371"/>
      <c r="CGB193" s="372"/>
      <c r="CGC193" s="373"/>
      <c r="CGD193" s="373"/>
      <c r="CGE193" s="373"/>
      <c r="CGF193" s="374"/>
      <c r="CGG193" s="374"/>
      <c r="CGH193" s="374"/>
      <c r="CGI193" s="373"/>
      <c r="CGJ193" s="374"/>
      <c r="CGK193" s="374"/>
      <c r="CGL193" s="374"/>
      <c r="CGM193" s="374"/>
      <c r="CGN193" s="373"/>
      <c r="CGO193" s="371"/>
      <c r="CGP193" s="371"/>
      <c r="CGQ193" s="371"/>
      <c r="CGR193" s="372"/>
      <c r="CGS193" s="373"/>
      <c r="CGT193" s="373"/>
      <c r="CGU193" s="373"/>
      <c r="CGV193" s="374"/>
      <c r="CGW193" s="374"/>
      <c r="CGX193" s="374"/>
      <c r="CGY193" s="373"/>
      <c r="CGZ193" s="374"/>
      <c r="CHA193" s="374"/>
      <c r="CHB193" s="374"/>
      <c r="CHC193" s="374"/>
      <c r="CHD193" s="373"/>
      <c r="CHE193" s="371"/>
      <c r="CHF193" s="371"/>
      <c r="CHG193" s="371"/>
      <c r="CHH193" s="372"/>
      <c r="CHI193" s="373"/>
      <c r="CHJ193" s="373"/>
      <c r="CHK193" s="373"/>
      <c r="CHL193" s="374"/>
      <c r="CHM193" s="374"/>
      <c r="CHN193" s="374"/>
      <c r="CHO193" s="373"/>
      <c r="CHP193" s="374"/>
      <c r="CHQ193" s="374"/>
      <c r="CHR193" s="374"/>
      <c r="CHS193" s="374"/>
      <c r="CHT193" s="373"/>
      <c r="CHU193" s="371"/>
      <c r="CHV193" s="371"/>
      <c r="CHW193" s="371"/>
      <c r="CHX193" s="372"/>
      <c r="CHY193" s="373"/>
      <c r="CHZ193" s="373"/>
      <c r="CIA193" s="373"/>
      <c r="CIB193" s="374"/>
      <c r="CIC193" s="374"/>
      <c r="CID193" s="374"/>
      <c r="CIE193" s="373"/>
      <c r="CIF193" s="374"/>
      <c r="CIG193" s="374"/>
      <c r="CIH193" s="374"/>
      <c r="CII193" s="374"/>
      <c r="CIJ193" s="373"/>
      <c r="CIK193" s="371"/>
      <c r="CIL193" s="371"/>
      <c r="CIM193" s="371"/>
      <c r="CIN193" s="372"/>
      <c r="CIO193" s="373"/>
      <c r="CIP193" s="373"/>
      <c r="CIQ193" s="373"/>
      <c r="CIR193" s="374"/>
      <c r="CIS193" s="374"/>
      <c r="CIT193" s="374"/>
      <c r="CIU193" s="373"/>
      <c r="CIV193" s="374"/>
      <c r="CIW193" s="374"/>
      <c r="CIX193" s="374"/>
      <c r="CIY193" s="374"/>
      <c r="CIZ193" s="373"/>
      <c r="CJA193" s="371"/>
      <c r="CJB193" s="371"/>
      <c r="CJC193" s="371"/>
      <c r="CJD193" s="372"/>
      <c r="CJE193" s="373"/>
      <c r="CJF193" s="373"/>
      <c r="CJG193" s="373"/>
      <c r="CJH193" s="374"/>
      <c r="CJI193" s="374"/>
      <c r="CJJ193" s="374"/>
      <c r="CJK193" s="373"/>
      <c r="CJL193" s="374"/>
      <c r="CJM193" s="374"/>
      <c r="CJN193" s="374"/>
      <c r="CJO193" s="374"/>
      <c r="CJP193" s="373"/>
      <c r="CJQ193" s="371"/>
      <c r="CJR193" s="371"/>
      <c r="CJS193" s="371"/>
      <c r="CJT193" s="372"/>
      <c r="CJU193" s="373"/>
      <c r="CJV193" s="373"/>
      <c r="CJW193" s="373"/>
      <c r="CJX193" s="374"/>
      <c r="CJY193" s="374"/>
      <c r="CJZ193" s="374"/>
      <c r="CKA193" s="373"/>
      <c r="CKB193" s="374"/>
      <c r="CKC193" s="374"/>
      <c r="CKD193" s="374"/>
      <c r="CKE193" s="374"/>
      <c r="CKF193" s="373"/>
      <c r="CKG193" s="371"/>
      <c r="CKH193" s="371"/>
      <c r="CKI193" s="371"/>
      <c r="CKJ193" s="372"/>
      <c r="CKK193" s="373"/>
      <c r="CKL193" s="373"/>
      <c r="CKM193" s="373"/>
      <c r="CKN193" s="374"/>
      <c r="CKO193" s="374"/>
      <c r="CKP193" s="374"/>
      <c r="CKQ193" s="373"/>
      <c r="CKR193" s="374"/>
      <c r="CKS193" s="374"/>
      <c r="CKT193" s="374"/>
      <c r="CKU193" s="374"/>
      <c r="CKV193" s="373"/>
      <c r="CKW193" s="371"/>
      <c r="CKX193" s="371"/>
      <c r="CKY193" s="371"/>
      <c r="CKZ193" s="372"/>
      <c r="CLA193" s="373"/>
      <c r="CLB193" s="373"/>
      <c r="CLC193" s="373"/>
      <c r="CLD193" s="374"/>
      <c r="CLE193" s="374"/>
      <c r="CLF193" s="374"/>
      <c r="CLG193" s="373"/>
      <c r="CLH193" s="374"/>
      <c r="CLI193" s="374"/>
      <c r="CLJ193" s="374"/>
      <c r="CLK193" s="374"/>
      <c r="CLL193" s="373"/>
      <c r="CLM193" s="371"/>
      <c r="CLN193" s="371"/>
      <c r="CLO193" s="371"/>
      <c r="CLP193" s="372"/>
      <c r="CLQ193" s="373"/>
      <c r="CLR193" s="373"/>
      <c r="CLS193" s="373"/>
      <c r="CLT193" s="374"/>
      <c r="CLU193" s="374"/>
      <c r="CLV193" s="374"/>
      <c r="CLW193" s="373"/>
      <c r="CLX193" s="374"/>
      <c r="CLY193" s="374"/>
      <c r="CLZ193" s="374"/>
      <c r="CMA193" s="374"/>
      <c r="CMB193" s="373"/>
      <c r="CMC193" s="371"/>
      <c r="CMD193" s="371"/>
      <c r="CME193" s="371"/>
      <c r="CMF193" s="372"/>
      <c r="CMG193" s="373"/>
      <c r="CMH193" s="373"/>
      <c r="CMI193" s="373"/>
      <c r="CMJ193" s="374"/>
      <c r="CMK193" s="374"/>
      <c r="CML193" s="374"/>
      <c r="CMM193" s="373"/>
      <c r="CMN193" s="374"/>
      <c r="CMO193" s="374"/>
      <c r="CMP193" s="374"/>
      <c r="CMQ193" s="374"/>
      <c r="CMR193" s="373"/>
      <c r="CMS193" s="371"/>
      <c r="CMT193" s="371"/>
      <c r="CMU193" s="371"/>
      <c r="CMV193" s="372"/>
      <c r="CMW193" s="373"/>
      <c r="CMX193" s="373"/>
      <c r="CMY193" s="373"/>
      <c r="CMZ193" s="374"/>
      <c r="CNA193" s="374"/>
      <c r="CNB193" s="374"/>
      <c r="CNC193" s="373"/>
      <c r="CND193" s="374"/>
      <c r="CNE193" s="374"/>
      <c r="CNF193" s="374"/>
      <c r="CNG193" s="374"/>
      <c r="CNH193" s="373"/>
      <c r="CNI193" s="371"/>
      <c r="CNJ193" s="371"/>
      <c r="CNK193" s="371"/>
      <c r="CNL193" s="372"/>
      <c r="CNM193" s="373"/>
      <c r="CNN193" s="373"/>
      <c r="CNO193" s="373"/>
      <c r="CNP193" s="374"/>
      <c r="CNQ193" s="374"/>
      <c r="CNR193" s="374"/>
      <c r="CNS193" s="373"/>
      <c r="CNT193" s="374"/>
      <c r="CNU193" s="374"/>
      <c r="CNV193" s="374"/>
      <c r="CNW193" s="374"/>
      <c r="CNX193" s="373"/>
      <c r="CNY193" s="371"/>
      <c r="CNZ193" s="371"/>
      <c r="COA193" s="371"/>
      <c r="COB193" s="372"/>
      <c r="COC193" s="373"/>
      <c r="COD193" s="373"/>
      <c r="COE193" s="373"/>
      <c r="COF193" s="374"/>
      <c r="COG193" s="374"/>
      <c r="COH193" s="374"/>
      <c r="COI193" s="373"/>
      <c r="COJ193" s="374"/>
      <c r="COK193" s="374"/>
      <c r="COL193" s="374"/>
      <c r="COM193" s="374"/>
      <c r="CON193" s="373"/>
      <c r="COO193" s="371"/>
      <c r="COP193" s="371"/>
      <c r="COQ193" s="371"/>
      <c r="COR193" s="372"/>
      <c r="COS193" s="373"/>
      <c r="COT193" s="373"/>
      <c r="COU193" s="373"/>
      <c r="COV193" s="374"/>
      <c r="COW193" s="374"/>
      <c r="COX193" s="374"/>
      <c r="COY193" s="373"/>
      <c r="COZ193" s="374"/>
      <c r="CPA193" s="374"/>
      <c r="CPB193" s="374"/>
      <c r="CPC193" s="374"/>
      <c r="CPD193" s="373"/>
      <c r="CPE193" s="371"/>
      <c r="CPF193" s="371"/>
      <c r="CPG193" s="371"/>
      <c r="CPH193" s="372"/>
      <c r="CPI193" s="373"/>
      <c r="CPJ193" s="373"/>
      <c r="CPK193" s="373"/>
      <c r="CPL193" s="374"/>
      <c r="CPM193" s="374"/>
      <c r="CPN193" s="374"/>
      <c r="CPO193" s="373"/>
      <c r="CPP193" s="374"/>
      <c r="CPQ193" s="374"/>
      <c r="CPR193" s="374"/>
      <c r="CPS193" s="374"/>
      <c r="CPT193" s="373"/>
      <c r="CPU193" s="371"/>
      <c r="CPV193" s="371"/>
      <c r="CPW193" s="371"/>
      <c r="CPX193" s="372"/>
      <c r="CPY193" s="373"/>
      <c r="CPZ193" s="373"/>
      <c r="CQA193" s="373"/>
      <c r="CQB193" s="374"/>
      <c r="CQC193" s="374"/>
      <c r="CQD193" s="374"/>
      <c r="CQE193" s="373"/>
      <c r="CQF193" s="374"/>
      <c r="CQG193" s="374"/>
      <c r="CQH193" s="374"/>
      <c r="CQI193" s="374"/>
      <c r="CQJ193" s="373"/>
      <c r="CQK193" s="371"/>
      <c r="CQL193" s="371"/>
      <c r="CQM193" s="371"/>
      <c r="CQN193" s="372"/>
      <c r="CQO193" s="373"/>
      <c r="CQP193" s="373"/>
      <c r="CQQ193" s="373"/>
      <c r="CQR193" s="374"/>
      <c r="CQS193" s="374"/>
      <c r="CQT193" s="374"/>
      <c r="CQU193" s="373"/>
      <c r="CQV193" s="374"/>
      <c r="CQW193" s="374"/>
      <c r="CQX193" s="374"/>
      <c r="CQY193" s="374"/>
      <c r="CQZ193" s="373"/>
      <c r="CRA193" s="371"/>
      <c r="CRB193" s="371"/>
      <c r="CRC193" s="371"/>
      <c r="CRD193" s="372"/>
      <c r="CRE193" s="373"/>
      <c r="CRF193" s="373"/>
      <c r="CRG193" s="373"/>
      <c r="CRH193" s="374"/>
      <c r="CRI193" s="374"/>
      <c r="CRJ193" s="374"/>
      <c r="CRK193" s="373"/>
      <c r="CRL193" s="374"/>
      <c r="CRM193" s="374"/>
      <c r="CRN193" s="374"/>
      <c r="CRO193" s="374"/>
      <c r="CRP193" s="373"/>
      <c r="CRQ193" s="371"/>
      <c r="CRR193" s="371"/>
      <c r="CRS193" s="371"/>
      <c r="CRT193" s="372"/>
      <c r="CRU193" s="373"/>
      <c r="CRV193" s="373"/>
      <c r="CRW193" s="373"/>
      <c r="CRX193" s="374"/>
      <c r="CRY193" s="374"/>
      <c r="CRZ193" s="374"/>
      <c r="CSA193" s="373"/>
      <c r="CSB193" s="374"/>
      <c r="CSC193" s="374"/>
      <c r="CSD193" s="374"/>
      <c r="CSE193" s="374"/>
      <c r="CSF193" s="373"/>
      <c r="CSG193" s="371"/>
      <c r="CSH193" s="371"/>
      <c r="CSI193" s="371"/>
      <c r="CSJ193" s="372"/>
      <c r="CSK193" s="373"/>
      <c r="CSL193" s="373"/>
      <c r="CSM193" s="373"/>
      <c r="CSN193" s="374"/>
      <c r="CSO193" s="374"/>
      <c r="CSP193" s="374"/>
      <c r="CSQ193" s="373"/>
      <c r="CSR193" s="374"/>
      <c r="CSS193" s="374"/>
      <c r="CST193" s="374"/>
      <c r="CSU193" s="374"/>
      <c r="CSV193" s="373"/>
      <c r="CSW193" s="371"/>
      <c r="CSX193" s="371"/>
      <c r="CSY193" s="371"/>
      <c r="CSZ193" s="372"/>
      <c r="CTA193" s="373"/>
      <c r="CTB193" s="373"/>
      <c r="CTC193" s="373"/>
      <c r="CTD193" s="374"/>
      <c r="CTE193" s="374"/>
      <c r="CTF193" s="374"/>
      <c r="CTG193" s="373"/>
      <c r="CTH193" s="374"/>
      <c r="CTI193" s="374"/>
      <c r="CTJ193" s="374"/>
      <c r="CTK193" s="374"/>
      <c r="CTL193" s="373"/>
      <c r="CTM193" s="371"/>
      <c r="CTN193" s="371"/>
      <c r="CTO193" s="371"/>
      <c r="CTP193" s="372"/>
      <c r="CTQ193" s="373"/>
      <c r="CTR193" s="373"/>
      <c r="CTS193" s="373"/>
      <c r="CTT193" s="374"/>
      <c r="CTU193" s="374"/>
      <c r="CTV193" s="374"/>
      <c r="CTW193" s="373"/>
      <c r="CTX193" s="374"/>
      <c r="CTY193" s="374"/>
      <c r="CTZ193" s="374"/>
      <c r="CUA193" s="374"/>
      <c r="CUB193" s="373"/>
      <c r="CUC193" s="371"/>
      <c r="CUD193" s="371"/>
      <c r="CUE193" s="371"/>
      <c r="CUF193" s="372"/>
      <c r="CUG193" s="373"/>
      <c r="CUH193" s="373"/>
      <c r="CUI193" s="373"/>
      <c r="CUJ193" s="374"/>
      <c r="CUK193" s="374"/>
      <c r="CUL193" s="374"/>
      <c r="CUM193" s="373"/>
      <c r="CUN193" s="374"/>
      <c r="CUO193" s="374"/>
      <c r="CUP193" s="374"/>
      <c r="CUQ193" s="374"/>
      <c r="CUR193" s="373"/>
      <c r="CUS193" s="371"/>
      <c r="CUT193" s="371"/>
      <c r="CUU193" s="371"/>
      <c r="CUV193" s="372"/>
      <c r="CUW193" s="373"/>
      <c r="CUX193" s="373"/>
      <c r="CUY193" s="373"/>
      <c r="CUZ193" s="374"/>
      <c r="CVA193" s="374"/>
      <c r="CVB193" s="374"/>
      <c r="CVC193" s="373"/>
      <c r="CVD193" s="374"/>
      <c r="CVE193" s="374"/>
      <c r="CVF193" s="374"/>
      <c r="CVG193" s="374"/>
      <c r="CVH193" s="373"/>
      <c r="CVI193" s="371"/>
      <c r="CVJ193" s="371"/>
      <c r="CVK193" s="371"/>
      <c r="CVL193" s="372"/>
      <c r="CVM193" s="373"/>
      <c r="CVN193" s="373"/>
      <c r="CVO193" s="373"/>
      <c r="CVP193" s="374"/>
      <c r="CVQ193" s="374"/>
      <c r="CVR193" s="374"/>
      <c r="CVS193" s="373"/>
      <c r="CVT193" s="374"/>
      <c r="CVU193" s="374"/>
      <c r="CVV193" s="374"/>
      <c r="CVW193" s="374"/>
      <c r="CVX193" s="373"/>
      <c r="CVY193" s="371"/>
      <c r="CVZ193" s="371"/>
      <c r="CWA193" s="371"/>
      <c r="CWB193" s="372"/>
      <c r="CWC193" s="373"/>
      <c r="CWD193" s="373"/>
      <c r="CWE193" s="373"/>
      <c r="CWF193" s="374"/>
      <c r="CWG193" s="374"/>
      <c r="CWH193" s="374"/>
      <c r="CWI193" s="373"/>
      <c r="CWJ193" s="374"/>
      <c r="CWK193" s="374"/>
      <c r="CWL193" s="374"/>
      <c r="CWM193" s="374"/>
      <c r="CWN193" s="373"/>
      <c r="CWO193" s="371"/>
      <c r="CWP193" s="371"/>
      <c r="CWQ193" s="371"/>
      <c r="CWR193" s="372"/>
      <c r="CWS193" s="373"/>
      <c r="CWT193" s="373"/>
      <c r="CWU193" s="373"/>
      <c r="CWV193" s="374"/>
      <c r="CWW193" s="374"/>
      <c r="CWX193" s="374"/>
      <c r="CWY193" s="373"/>
      <c r="CWZ193" s="374"/>
      <c r="CXA193" s="374"/>
      <c r="CXB193" s="374"/>
      <c r="CXC193" s="374"/>
      <c r="CXD193" s="373"/>
      <c r="CXE193" s="371"/>
      <c r="CXF193" s="371"/>
      <c r="CXG193" s="371"/>
      <c r="CXH193" s="372"/>
      <c r="CXI193" s="373"/>
      <c r="CXJ193" s="373"/>
      <c r="CXK193" s="373"/>
      <c r="CXL193" s="374"/>
      <c r="CXM193" s="374"/>
      <c r="CXN193" s="374"/>
      <c r="CXO193" s="373"/>
      <c r="CXP193" s="374"/>
      <c r="CXQ193" s="374"/>
      <c r="CXR193" s="374"/>
      <c r="CXS193" s="374"/>
      <c r="CXT193" s="373"/>
      <c r="CXU193" s="371"/>
      <c r="CXV193" s="371"/>
      <c r="CXW193" s="371"/>
      <c r="CXX193" s="372"/>
      <c r="CXY193" s="373"/>
      <c r="CXZ193" s="373"/>
      <c r="CYA193" s="373"/>
      <c r="CYB193" s="374"/>
      <c r="CYC193" s="374"/>
      <c r="CYD193" s="374"/>
      <c r="CYE193" s="373"/>
      <c r="CYF193" s="374"/>
      <c r="CYG193" s="374"/>
      <c r="CYH193" s="374"/>
      <c r="CYI193" s="374"/>
      <c r="CYJ193" s="373"/>
      <c r="CYK193" s="371"/>
      <c r="CYL193" s="371"/>
      <c r="CYM193" s="371"/>
      <c r="CYN193" s="372"/>
      <c r="CYO193" s="373"/>
      <c r="CYP193" s="373"/>
      <c r="CYQ193" s="373"/>
      <c r="CYR193" s="374"/>
      <c r="CYS193" s="374"/>
      <c r="CYT193" s="374"/>
      <c r="CYU193" s="373"/>
      <c r="CYV193" s="374"/>
      <c r="CYW193" s="374"/>
      <c r="CYX193" s="374"/>
      <c r="CYY193" s="374"/>
      <c r="CYZ193" s="373"/>
      <c r="CZA193" s="371"/>
      <c r="CZB193" s="371"/>
      <c r="CZC193" s="371"/>
      <c r="CZD193" s="372"/>
      <c r="CZE193" s="373"/>
      <c r="CZF193" s="373"/>
      <c r="CZG193" s="373"/>
      <c r="CZH193" s="374"/>
      <c r="CZI193" s="374"/>
      <c r="CZJ193" s="374"/>
      <c r="CZK193" s="373"/>
      <c r="CZL193" s="374"/>
      <c r="CZM193" s="374"/>
      <c r="CZN193" s="374"/>
      <c r="CZO193" s="374"/>
      <c r="CZP193" s="373"/>
      <c r="CZQ193" s="371"/>
      <c r="CZR193" s="371"/>
      <c r="CZS193" s="371"/>
      <c r="CZT193" s="372"/>
      <c r="CZU193" s="373"/>
      <c r="CZV193" s="373"/>
      <c r="CZW193" s="373"/>
      <c r="CZX193" s="374"/>
      <c r="CZY193" s="374"/>
      <c r="CZZ193" s="374"/>
      <c r="DAA193" s="373"/>
      <c r="DAB193" s="374"/>
      <c r="DAC193" s="374"/>
      <c r="DAD193" s="374"/>
      <c r="DAE193" s="374"/>
      <c r="DAF193" s="373"/>
      <c r="DAG193" s="371"/>
      <c r="DAH193" s="371"/>
      <c r="DAI193" s="371"/>
      <c r="DAJ193" s="372"/>
      <c r="DAK193" s="373"/>
      <c r="DAL193" s="373"/>
      <c r="DAM193" s="373"/>
      <c r="DAN193" s="374"/>
      <c r="DAO193" s="374"/>
      <c r="DAP193" s="374"/>
      <c r="DAQ193" s="373"/>
      <c r="DAR193" s="374"/>
      <c r="DAS193" s="374"/>
      <c r="DAT193" s="374"/>
      <c r="DAU193" s="374"/>
      <c r="DAV193" s="373"/>
      <c r="DAW193" s="371"/>
      <c r="DAX193" s="371"/>
      <c r="DAY193" s="371"/>
      <c r="DAZ193" s="372"/>
      <c r="DBA193" s="373"/>
      <c r="DBB193" s="373"/>
      <c r="DBC193" s="373"/>
      <c r="DBD193" s="374"/>
      <c r="DBE193" s="374"/>
      <c r="DBF193" s="374"/>
      <c r="DBG193" s="373"/>
      <c r="DBH193" s="374"/>
      <c r="DBI193" s="374"/>
      <c r="DBJ193" s="374"/>
      <c r="DBK193" s="374"/>
      <c r="DBL193" s="373"/>
      <c r="DBM193" s="371"/>
      <c r="DBN193" s="371"/>
      <c r="DBO193" s="371"/>
      <c r="DBP193" s="372"/>
      <c r="DBQ193" s="373"/>
      <c r="DBR193" s="373"/>
      <c r="DBS193" s="373"/>
      <c r="DBT193" s="374"/>
      <c r="DBU193" s="374"/>
      <c r="DBV193" s="374"/>
      <c r="DBW193" s="373"/>
      <c r="DBX193" s="374"/>
      <c r="DBY193" s="374"/>
      <c r="DBZ193" s="374"/>
      <c r="DCA193" s="374"/>
      <c r="DCB193" s="373"/>
      <c r="DCC193" s="371"/>
      <c r="DCD193" s="371"/>
      <c r="DCE193" s="371"/>
      <c r="DCF193" s="372"/>
      <c r="DCG193" s="373"/>
      <c r="DCH193" s="373"/>
      <c r="DCI193" s="373"/>
      <c r="DCJ193" s="374"/>
      <c r="DCK193" s="374"/>
      <c r="DCL193" s="374"/>
      <c r="DCM193" s="373"/>
      <c r="DCN193" s="374"/>
      <c r="DCO193" s="374"/>
      <c r="DCP193" s="374"/>
      <c r="DCQ193" s="374"/>
      <c r="DCR193" s="373"/>
      <c r="DCS193" s="371"/>
      <c r="DCT193" s="371"/>
      <c r="DCU193" s="371"/>
      <c r="DCV193" s="372"/>
      <c r="DCW193" s="373"/>
      <c r="DCX193" s="373"/>
      <c r="DCY193" s="373"/>
      <c r="DCZ193" s="374"/>
      <c r="DDA193" s="374"/>
      <c r="DDB193" s="374"/>
      <c r="DDC193" s="373"/>
      <c r="DDD193" s="374"/>
      <c r="DDE193" s="374"/>
      <c r="DDF193" s="374"/>
      <c r="DDG193" s="374"/>
      <c r="DDH193" s="373"/>
      <c r="DDI193" s="371"/>
      <c r="DDJ193" s="371"/>
      <c r="DDK193" s="371"/>
      <c r="DDL193" s="372"/>
      <c r="DDM193" s="373"/>
      <c r="DDN193" s="373"/>
      <c r="DDO193" s="373"/>
      <c r="DDP193" s="374"/>
      <c r="DDQ193" s="374"/>
      <c r="DDR193" s="374"/>
      <c r="DDS193" s="373"/>
      <c r="DDT193" s="374"/>
      <c r="DDU193" s="374"/>
      <c r="DDV193" s="374"/>
      <c r="DDW193" s="374"/>
      <c r="DDX193" s="373"/>
      <c r="DDY193" s="371"/>
      <c r="DDZ193" s="371"/>
      <c r="DEA193" s="371"/>
      <c r="DEB193" s="372"/>
      <c r="DEC193" s="373"/>
      <c r="DED193" s="373"/>
      <c r="DEE193" s="373"/>
      <c r="DEF193" s="374"/>
      <c r="DEG193" s="374"/>
      <c r="DEH193" s="374"/>
      <c r="DEI193" s="373"/>
      <c r="DEJ193" s="374"/>
      <c r="DEK193" s="374"/>
      <c r="DEL193" s="374"/>
      <c r="DEM193" s="374"/>
      <c r="DEN193" s="373"/>
      <c r="DEO193" s="371"/>
      <c r="DEP193" s="371"/>
      <c r="DEQ193" s="371"/>
      <c r="DER193" s="372"/>
      <c r="DES193" s="373"/>
      <c r="DET193" s="373"/>
      <c r="DEU193" s="373"/>
      <c r="DEV193" s="374"/>
      <c r="DEW193" s="374"/>
      <c r="DEX193" s="374"/>
      <c r="DEY193" s="373"/>
      <c r="DEZ193" s="374"/>
      <c r="DFA193" s="374"/>
      <c r="DFB193" s="374"/>
      <c r="DFC193" s="374"/>
      <c r="DFD193" s="373"/>
      <c r="DFE193" s="371"/>
      <c r="DFF193" s="371"/>
      <c r="DFG193" s="371"/>
      <c r="DFH193" s="372"/>
      <c r="DFI193" s="373"/>
      <c r="DFJ193" s="373"/>
      <c r="DFK193" s="373"/>
      <c r="DFL193" s="374"/>
      <c r="DFM193" s="374"/>
      <c r="DFN193" s="374"/>
      <c r="DFO193" s="373"/>
      <c r="DFP193" s="374"/>
      <c r="DFQ193" s="374"/>
      <c r="DFR193" s="374"/>
      <c r="DFS193" s="374"/>
      <c r="DFT193" s="373"/>
      <c r="DFU193" s="371"/>
      <c r="DFV193" s="371"/>
      <c r="DFW193" s="371"/>
      <c r="DFX193" s="372"/>
      <c r="DFY193" s="373"/>
      <c r="DFZ193" s="373"/>
      <c r="DGA193" s="373"/>
      <c r="DGB193" s="374"/>
      <c r="DGC193" s="374"/>
      <c r="DGD193" s="374"/>
      <c r="DGE193" s="373"/>
      <c r="DGF193" s="374"/>
      <c r="DGG193" s="374"/>
      <c r="DGH193" s="374"/>
      <c r="DGI193" s="374"/>
      <c r="DGJ193" s="373"/>
      <c r="DGK193" s="371"/>
      <c r="DGL193" s="371"/>
      <c r="DGM193" s="371"/>
      <c r="DGN193" s="372"/>
      <c r="DGO193" s="373"/>
      <c r="DGP193" s="373"/>
      <c r="DGQ193" s="373"/>
      <c r="DGR193" s="374"/>
      <c r="DGS193" s="374"/>
      <c r="DGT193" s="374"/>
      <c r="DGU193" s="373"/>
      <c r="DGV193" s="374"/>
      <c r="DGW193" s="374"/>
      <c r="DGX193" s="374"/>
      <c r="DGY193" s="374"/>
      <c r="DGZ193" s="373"/>
      <c r="DHA193" s="371"/>
      <c r="DHB193" s="371"/>
      <c r="DHC193" s="371"/>
      <c r="DHD193" s="372"/>
      <c r="DHE193" s="373"/>
      <c r="DHF193" s="373"/>
      <c r="DHG193" s="373"/>
      <c r="DHH193" s="374"/>
      <c r="DHI193" s="374"/>
      <c r="DHJ193" s="374"/>
      <c r="DHK193" s="373"/>
      <c r="DHL193" s="374"/>
      <c r="DHM193" s="374"/>
      <c r="DHN193" s="374"/>
      <c r="DHO193" s="374"/>
      <c r="DHP193" s="373"/>
      <c r="DHQ193" s="371"/>
      <c r="DHR193" s="371"/>
      <c r="DHS193" s="371"/>
      <c r="DHT193" s="372"/>
      <c r="DHU193" s="373"/>
      <c r="DHV193" s="373"/>
      <c r="DHW193" s="373"/>
      <c r="DHX193" s="374"/>
      <c r="DHY193" s="374"/>
      <c r="DHZ193" s="374"/>
      <c r="DIA193" s="373"/>
      <c r="DIB193" s="374"/>
      <c r="DIC193" s="374"/>
      <c r="DID193" s="374"/>
      <c r="DIE193" s="374"/>
      <c r="DIF193" s="373"/>
      <c r="DIG193" s="371"/>
      <c r="DIH193" s="371"/>
      <c r="DII193" s="371"/>
      <c r="DIJ193" s="372"/>
      <c r="DIK193" s="373"/>
      <c r="DIL193" s="373"/>
      <c r="DIM193" s="373"/>
      <c r="DIN193" s="374"/>
      <c r="DIO193" s="374"/>
      <c r="DIP193" s="374"/>
      <c r="DIQ193" s="373"/>
      <c r="DIR193" s="374"/>
      <c r="DIS193" s="374"/>
      <c r="DIT193" s="374"/>
      <c r="DIU193" s="374"/>
      <c r="DIV193" s="373"/>
      <c r="DIW193" s="371"/>
      <c r="DIX193" s="371"/>
      <c r="DIY193" s="371"/>
      <c r="DIZ193" s="372"/>
      <c r="DJA193" s="373"/>
      <c r="DJB193" s="373"/>
      <c r="DJC193" s="373"/>
      <c r="DJD193" s="374"/>
      <c r="DJE193" s="374"/>
      <c r="DJF193" s="374"/>
      <c r="DJG193" s="373"/>
      <c r="DJH193" s="374"/>
      <c r="DJI193" s="374"/>
      <c r="DJJ193" s="374"/>
      <c r="DJK193" s="374"/>
      <c r="DJL193" s="373"/>
      <c r="DJM193" s="371"/>
      <c r="DJN193" s="371"/>
      <c r="DJO193" s="371"/>
      <c r="DJP193" s="372"/>
      <c r="DJQ193" s="373"/>
      <c r="DJR193" s="373"/>
      <c r="DJS193" s="373"/>
      <c r="DJT193" s="374"/>
      <c r="DJU193" s="374"/>
      <c r="DJV193" s="374"/>
      <c r="DJW193" s="373"/>
      <c r="DJX193" s="374"/>
      <c r="DJY193" s="374"/>
      <c r="DJZ193" s="374"/>
      <c r="DKA193" s="374"/>
      <c r="DKB193" s="373"/>
      <c r="DKC193" s="371"/>
      <c r="DKD193" s="371"/>
      <c r="DKE193" s="371"/>
      <c r="DKF193" s="372"/>
      <c r="DKG193" s="373"/>
      <c r="DKH193" s="373"/>
      <c r="DKI193" s="373"/>
      <c r="DKJ193" s="374"/>
      <c r="DKK193" s="374"/>
      <c r="DKL193" s="374"/>
      <c r="DKM193" s="373"/>
      <c r="DKN193" s="374"/>
      <c r="DKO193" s="374"/>
      <c r="DKP193" s="374"/>
      <c r="DKQ193" s="374"/>
      <c r="DKR193" s="373"/>
      <c r="DKS193" s="371"/>
      <c r="DKT193" s="371"/>
      <c r="DKU193" s="371"/>
      <c r="DKV193" s="372"/>
      <c r="DKW193" s="373"/>
      <c r="DKX193" s="373"/>
      <c r="DKY193" s="373"/>
      <c r="DKZ193" s="374"/>
      <c r="DLA193" s="374"/>
      <c r="DLB193" s="374"/>
      <c r="DLC193" s="373"/>
      <c r="DLD193" s="374"/>
      <c r="DLE193" s="374"/>
      <c r="DLF193" s="374"/>
      <c r="DLG193" s="374"/>
      <c r="DLH193" s="373"/>
      <c r="DLI193" s="371"/>
      <c r="DLJ193" s="371"/>
      <c r="DLK193" s="371"/>
      <c r="DLL193" s="372"/>
      <c r="DLM193" s="373"/>
      <c r="DLN193" s="373"/>
      <c r="DLO193" s="373"/>
      <c r="DLP193" s="374"/>
      <c r="DLQ193" s="374"/>
      <c r="DLR193" s="374"/>
      <c r="DLS193" s="373"/>
      <c r="DLT193" s="374"/>
      <c r="DLU193" s="374"/>
      <c r="DLV193" s="374"/>
      <c r="DLW193" s="374"/>
      <c r="DLX193" s="373"/>
      <c r="DLY193" s="371"/>
      <c r="DLZ193" s="371"/>
      <c r="DMA193" s="371"/>
      <c r="DMB193" s="372"/>
      <c r="DMC193" s="373"/>
      <c r="DMD193" s="373"/>
      <c r="DME193" s="373"/>
      <c r="DMF193" s="374"/>
      <c r="DMG193" s="374"/>
      <c r="DMH193" s="374"/>
      <c r="DMI193" s="373"/>
      <c r="DMJ193" s="374"/>
      <c r="DMK193" s="374"/>
      <c r="DML193" s="374"/>
      <c r="DMM193" s="374"/>
      <c r="DMN193" s="373"/>
      <c r="DMO193" s="371"/>
      <c r="DMP193" s="371"/>
      <c r="DMQ193" s="371"/>
      <c r="DMR193" s="372"/>
      <c r="DMS193" s="373"/>
      <c r="DMT193" s="373"/>
      <c r="DMU193" s="373"/>
      <c r="DMV193" s="374"/>
      <c r="DMW193" s="374"/>
      <c r="DMX193" s="374"/>
      <c r="DMY193" s="373"/>
      <c r="DMZ193" s="374"/>
      <c r="DNA193" s="374"/>
      <c r="DNB193" s="374"/>
      <c r="DNC193" s="374"/>
      <c r="DND193" s="373"/>
      <c r="DNE193" s="371"/>
      <c r="DNF193" s="371"/>
      <c r="DNG193" s="371"/>
      <c r="DNH193" s="372"/>
      <c r="DNI193" s="373"/>
      <c r="DNJ193" s="373"/>
      <c r="DNK193" s="373"/>
      <c r="DNL193" s="374"/>
      <c r="DNM193" s="374"/>
      <c r="DNN193" s="374"/>
      <c r="DNO193" s="373"/>
      <c r="DNP193" s="374"/>
      <c r="DNQ193" s="374"/>
      <c r="DNR193" s="374"/>
      <c r="DNS193" s="374"/>
      <c r="DNT193" s="373"/>
      <c r="DNU193" s="371"/>
      <c r="DNV193" s="371"/>
      <c r="DNW193" s="371"/>
      <c r="DNX193" s="372"/>
      <c r="DNY193" s="373"/>
      <c r="DNZ193" s="373"/>
      <c r="DOA193" s="373"/>
      <c r="DOB193" s="374"/>
      <c r="DOC193" s="374"/>
      <c r="DOD193" s="374"/>
      <c r="DOE193" s="373"/>
      <c r="DOF193" s="374"/>
      <c r="DOG193" s="374"/>
      <c r="DOH193" s="374"/>
      <c r="DOI193" s="374"/>
      <c r="DOJ193" s="373"/>
      <c r="DOK193" s="371"/>
      <c r="DOL193" s="371"/>
      <c r="DOM193" s="371"/>
      <c r="DON193" s="372"/>
      <c r="DOO193" s="373"/>
      <c r="DOP193" s="373"/>
      <c r="DOQ193" s="373"/>
      <c r="DOR193" s="374"/>
      <c r="DOS193" s="374"/>
      <c r="DOT193" s="374"/>
      <c r="DOU193" s="373"/>
      <c r="DOV193" s="374"/>
      <c r="DOW193" s="374"/>
      <c r="DOX193" s="374"/>
      <c r="DOY193" s="374"/>
      <c r="DOZ193" s="373"/>
      <c r="DPA193" s="371"/>
      <c r="DPB193" s="371"/>
      <c r="DPC193" s="371"/>
      <c r="DPD193" s="372"/>
      <c r="DPE193" s="373"/>
      <c r="DPF193" s="373"/>
      <c r="DPG193" s="373"/>
      <c r="DPH193" s="374"/>
      <c r="DPI193" s="374"/>
      <c r="DPJ193" s="374"/>
      <c r="DPK193" s="373"/>
      <c r="DPL193" s="374"/>
      <c r="DPM193" s="374"/>
      <c r="DPN193" s="374"/>
      <c r="DPO193" s="374"/>
      <c r="DPP193" s="373"/>
      <c r="DPQ193" s="371"/>
      <c r="DPR193" s="371"/>
      <c r="DPS193" s="371"/>
      <c r="DPT193" s="372"/>
      <c r="DPU193" s="373"/>
      <c r="DPV193" s="373"/>
      <c r="DPW193" s="373"/>
      <c r="DPX193" s="374"/>
      <c r="DPY193" s="374"/>
      <c r="DPZ193" s="374"/>
      <c r="DQA193" s="373"/>
      <c r="DQB193" s="374"/>
      <c r="DQC193" s="374"/>
      <c r="DQD193" s="374"/>
      <c r="DQE193" s="374"/>
      <c r="DQF193" s="373"/>
      <c r="DQG193" s="371"/>
      <c r="DQH193" s="371"/>
      <c r="DQI193" s="371"/>
      <c r="DQJ193" s="372"/>
      <c r="DQK193" s="373"/>
      <c r="DQL193" s="373"/>
      <c r="DQM193" s="373"/>
      <c r="DQN193" s="374"/>
      <c r="DQO193" s="374"/>
      <c r="DQP193" s="374"/>
      <c r="DQQ193" s="373"/>
      <c r="DQR193" s="374"/>
      <c r="DQS193" s="374"/>
      <c r="DQT193" s="374"/>
      <c r="DQU193" s="374"/>
      <c r="DQV193" s="373"/>
      <c r="DQW193" s="371"/>
      <c r="DQX193" s="371"/>
      <c r="DQY193" s="371"/>
      <c r="DQZ193" s="372"/>
      <c r="DRA193" s="373"/>
      <c r="DRB193" s="373"/>
      <c r="DRC193" s="373"/>
      <c r="DRD193" s="374"/>
      <c r="DRE193" s="374"/>
      <c r="DRF193" s="374"/>
      <c r="DRG193" s="373"/>
      <c r="DRH193" s="374"/>
      <c r="DRI193" s="374"/>
      <c r="DRJ193" s="374"/>
      <c r="DRK193" s="374"/>
      <c r="DRL193" s="373"/>
      <c r="DRM193" s="371"/>
      <c r="DRN193" s="371"/>
      <c r="DRO193" s="371"/>
      <c r="DRP193" s="372"/>
      <c r="DRQ193" s="373"/>
      <c r="DRR193" s="373"/>
      <c r="DRS193" s="373"/>
      <c r="DRT193" s="374"/>
      <c r="DRU193" s="374"/>
      <c r="DRV193" s="374"/>
      <c r="DRW193" s="373"/>
      <c r="DRX193" s="374"/>
      <c r="DRY193" s="374"/>
      <c r="DRZ193" s="374"/>
      <c r="DSA193" s="374"/>
      <c r="DSB193" s="373"/>
      <c r="DSC193" s="371"/>
      <c r="DSD193" s="371"/>
      <c r="DSE193" s="371"/>
      <c r="DSF193" s="372"/>
      <c r="DSG193" s="373"/>
      <c r="DSH193" s="373"/>
      <c r="DSI193" s="373"/>
      <c r="DSJ193" s="374"/>
      <c r="DSK193" s="374"/>
      <c r="DSL193" s="374"/>
      <c r="DSM193" s="373"/>
      <c r="DSN193" s="374"/>
      <c r="DSO193" s="374"/>
      <c r="DSP193" s="374"/>
      <c r="DSQ193" s="374"/>
      <c r="DSR193" s="373"/>
      <c r="DSS193" s="371"/>
      <c r="DST193" s="371"/>
      <c r="DSU193" s="371"/>
      <c r="DSV193" s="372"/>
      <c r="DSW193" s="373"/>
      <c r="DSX193" s="373"/>
      <c r="DSY193" s="373"/>
      <c r="DSZ193" s="374"/>
      <c r="DTA193" s="374"/>
      <c r="DTB193" s="374"/>
      <c r="DTC193" s="373"/>
      <c r="DTD193" s="374"/>
      <c r="DTE193" s="374"/>
      <c r="DTF193" s="374"/>
      <c r="DTG193" s="374"/>
      <c r="DTH193" s="373"/>
      <c r="DTI193" s="371"/>
      <c r="DTJ193" s="371"/>
      <c r="DTK193" s="371"/>
      <c r="DTL193" s="372"/>
      <c r="DTM193" s="373"/>
      <c r="DTN193" s="373"/>
      <c r="DTO193" s="373"/>
      <c r="DTP193" s="374"/>
      <c r="DTQ193" s="374"/>
      <c r="DTR193" s="374"/>
      <c r="DTS193" s="373"/>
      <c r="DTT193" s="374"/>
      <c r="DTU193" s="374"/>
      <c r="DTV193" s="374"/>
      <c r="DTW193" s="374"/>
      <c r="DTX193" s="373"/>
      <c r="DTY193" s="371"/>
      <c r="DTZ193" s="371"/>
      <c r="DUA193" s="371"/>
      <c r="DUB193" s="372"/>
      <c r="DUC193" s="373"/>
      <c r="DUD193" s="373"/>
      <c r="DUE193" s="373"/>
      <c r="DUF193" s="374"/>
      <c r="DUG193" s="374"/>
      <c r="DUH193" s="374"/>
      <c r="DUI193" s="373"/>
      <c r="DUJ193" s="374"/>
      <c r="DUK193" s="374"/>
      <c r="DUL193" s="374"/>
      <c r="DUM193" s="374"/>
      <c r="DUN193" s="373"/>
      <c r="DUO193" s="371"/>
      <c r="DUP193" s="371"/>
      <c r="DUQ193" s="371"/>
      <c r="DUR193" s="372"/>
      <c r="DUS193" s="373"/>
      <c r="DUT193" s="373"/>
      <c r="DUU193" s="373"/>
      <c r="DUV193" s="374"/>
      <c r="DUW193" s="374"/>
      <c r="DUX193" s="374"/>
      <c r="DUY193" s="373"/>
      <c r="DUZ193" s="374"/>
      <c r="DVA193" s="374"/>
      <c r="DVB193" s="374"/>
      <c r="DVC193" s="374"/>
      <c r="DVD193" s="373"/>
      <c r="DVE193" s="371"/>
      <c r="DVF193" s="371"/>
      <c r="DVG193" s="371"/>
      <c r="DVH193" s="372"/>
      <c r="DVI193" s="373"/>
      <c r="DVJ193" s="373"/>
      <c r="DVK193" s="373"/>
      <c r="DVL193" s="374"/>
      <c r="DVM193" s="374"/>
      <c r="DVN193" s="374"/>
      <c r="DVO193" s="373"/>
      <c r="DVP193" s="374"/>
      <c r="DVQ193" s="374"/>
      <c r="DVR193" s="374"/>
      <c r="DVS193" s="374"/>
      <c r="DVT193" s="373"/>
      <c r="DVU193" s="371"/>
      <c r="DVV193" s="371"/>
      <c r="DVW193" s="371"/>
      <c r="DVX193" s="372"/>
      <c r="DVY193" s="373"/>
      <c r="DVZ193" s="373"/>
      <c r="DWA193" s="373"/>
      <c r="DWB193" s="374"/>
      <c r="DWC193" s="374"/>
      <c r="DWD193" s="374"/>
      <c r="DWE193" s="373"/>
      <c r="DWF193" s="374"/>
      <c r="DWG193" s="374"/>
      <c r="DWH193" s="374"/>
      <c r="DWI193" s="374"/>
      <c r="DWJ193" s="373"/>
      <c r="DWK193" s="371"/>
      <c r="DWL193" s="371"/>
      <c r="DWM193" s="371"/>
      <c r="DWN193" s="372"/>
      <c r="DWO193" s="373"/>
      <c r="DWP193" s="373"/>
      <c r="DWQ193" s="373"/>
      <c r="DWR193" s="374"/>
      <c r="DWS193" s="374"/>
      <c r="DWT193" s="374"/>
      <c r="DWU193" s="373"/>
      <c r="DWV193" s="374"/>
      <c r="DWW193" s="374"/>
      <c r="DWX193" s="374"/>
      <c r="DWY193" s="374"/>
      <c r="DWZ193" s="373"/>
      <c r="DXA193" s="371"/>
      <c r="DXB193" s="371"/>
      <c r="DXC193" s="371"/>
      <c r="DXD193" s="372"/>
      <c r="DXE193" s="373"/>
      <c r="DXF193" s="373"/>
      <c r="DXG193" s="373"/>
      <c r="DXH193" s="374"/>
      <c r="DXI193" s="374"/>
      <c r="DXJ193" s="374"/>
      <c r="DXK193" s="373"/>
      <c r="DXL193" s="374"/>
      <c r="DXM193" s="374"/>
      <c r="DXN193" s="374"/>
      <c r="DXO193" s="374"/>
      <c r="DXP193" s="373"/>
      <c r="DXQ193" s="371"/>
      <c r="DXR193" s="371"/>
      <c r="DXS193" s="371"/>
      <c r="DXT193" s="372"/>
      <c r="DXU193" s="373"/>
      <c r="DXV193" s="373"/>
      <c r="DXW193" s="373"/>
      <c r="DXX193" s="374"/>
      <c r="DXY193" s="374"/>
      <c r="DXZ193" s="374"/>
      <c r="DYA193" s="373"/>
      <c r="DYB193" s="374"/>
      <c r="DYC193" s="374"/>
      <c r="DYD193" s="374"/>
      <c r="DYE193" s="374"/>
      <c r="DYF193" s="373"/>
      <c r="DYG193" s="371"/>
      <c r="DYH193" s="371"/>
      <c r="DYI193" s="371"/>
      <c r="DYJ193" s="372"/>
      <c r="DYK193" s="373"/>
      <c r="DYL193" s="373"/>
      <c r="DYM193" s="373"/>
      <c r="DYN193" s="374"/>
      <c r="DYO193" s="374"/>
      <c r="DYP193" s="374"/>
      <c r="DYQ193" s="373"/>
      <c r="DYR193" s="374"/>
      <c r="DYS193" s="374"/>
      <c r="DYT193" s="374"/>
      <c r="DYU193" s="374"/>
      <c r="DYV193" s="373"/>
      <c r="DYW193" s="371"/>
      <c r="DYX193" s="371"/>
      <c r="DYY193" s="371"/>
      <c r="DYZ193" s="372"/>
      <c r="DZA193" s="373"/>
      <c r="DZB193" s="373"/>
      <c r="DZC193" s="373"/>
      <c r="DZD193" s="374"/>
      <c r="DZE193" s="374"/>
      <c r="DZF193" s="374"/>
      <c r="DZG193" s="373"/>
      <c r="DZH193" s="374"/>
      <c r="DZI193" s="374"/>
      <c r="DZJ193" s="374"/>
      <c r="DZK193" s="374"/>
      <c r="DZL193" s="373"/>
      <c r="DZM193" s="371"/>
      <c r="DZN193" s="371"/>
      <c r="DZO193" s="371"/>
      <c r="DZP193" s="372"/>
      <c r="DZQ193" s="373"/>
      <c r="DZR193" s="373"/>
      <c r="DZS193" s="373"/>
      <c r="DZT193" s="374"/>
      <c r="DZU193" s="374"/>
      <c r="DZV193" s="374"/>
      <c r="DZW193" s="373"/>
      <c r="DZX193" s="374"/>
      <c r="DZY193" s="374"/>
      <c r="DZZ193" s="374"/>
      <c r="EAA193" s="374"/>
      <c r="EAB193" s="373"/>
      <c r="EAC193" s="371"/>
      <c r="EAD193" s="371"/>
      <c r="EAE193" s="371"/>
      <c r="EAF193" s="372"/>
      <c r="EAG193" s="373"/>
      <c r="EAH193" s="373"/>
      <c r="EAI193" s="373"/>
      <c r="EAJ193" s="374"/>
      <c r="EAK193" s="374"/>
      <c r="EAL193" s="374"/>
      <c r="EAM193" s="373"/>
      <c r="EAN193" s="374"/>
      <c r="EAO193" s="374"/>
      <c r="EAP193" s="374"/>
      <c r="EAQ193" s="374"/>
      <c r="EAR193" s="373"/>
      <c r="EAS193" s="371"/>
      <c r="EAT193" s="371"/>
      <c r="EAU193" s="371"/>
      <c r="EAV193" s="372"/>
      <c r="EAW193" s="373"/>
      <c r="EAX193" s="373"/>
      <c r="EAY193" s="373"/>
      <c r="EAZ193" s="374"/>
      <c r="EBA193" s="374"/>
      <c r="EBB193" s="374"/>
      <c r="EBC193" s="373"/>
      <c r="EBD193" s="374"/>
      <c r="EBE193" s="374"/>
      <c r="EBF193" s="374"/>
      <c r="EBG193" s="374"/>
      <c r="EBH193" s="373"/>
      <c r="EBI193" s="371"/>
      <c r="EBJ193" s="371"/>
      <c r="EBK193" s="371"/>
      <c r="EBL193" s="372"/>
      <c r="EBM193" s="373"/>
      <c r="EBN193" s="373"/>
      <c r="EBO193" s="373"/>
      <c r="EBP193" s="374"/>
      <c r="EBQ193" s="374"/>
      <c r="EBR193" s="374"/>
      <c r="EBS193" s="373"/>
      <c r="EBT193" s="374"/>
      <c r="EBU193" s="374"/>
      <c r="EBV193" s="374"/>
      <c r="EBW193" s="374"/>
      <c r="EBX193" s="373"/>
      <c r="EBY193" s="371"/>
      <c r="EBZ193" s="371"/>
      <c r="ECA193" s="371"/>
      <c r="ECB193" s="372"/>
      <c r="ECC193" s="373"/>
      <c r="ECD193" s="373"/>
      <c r="ECE193" s="373"/>
      <c r="ECF193" s="374"/>
      <c r="ECG193" s="374"/>
      <c r="ECH193" s="374"/>
      <c r="ECI193" s="373"/>
      <c r="ECJ193" s="374"/>
      <c r="ECK193" s="374"/>
      <c r="ECL193" s="374"/>
      <c r="ECM193" s="374"/>
      <c r="ECN193" s="373"/>
      <c r="ECO193" s="371"/>
      <c r="ECP193" s="371"/>
      <c r="ECQ193" s="371"/>
      <c r="ECR193" s="372"/>
      <c r="ECS193" s="373"/>
      <c r="ECT193" s="373"/>
      <c r="ECU193" s="373"/>
      <c r="ECV193" s="374"/>
      <c r="ECW193" s="374"/>
      <c r="ECX193" s="374"/>
      <c r="ECY193" s="373"/>
      <c r="ECZ193" s="374"/>
      <c r="EDA193" s="374"/>
      <c r="EDB193" s="374"/>
      <c r="EDC193" s="374"/>
      <c r="EDD193" s="373"/>
      <c r="EDE193" s="371"/>
      <c r="EDF193" s="371"/>
      <c r="EDG193" s="371"/>
      <c r="EDH193" s="372"/>
      <c r="EDI193" s="373"/>
      <c r="EDJ193" s="373"/>
      <c r="EDK193" s="373"/>
      <c r="EDL193" s="374"/>
      <c r="EDM193" s="374"/>
      <c r="EDN193" s="374"/>
      <c r="EDO193" s="373"/>
      <c r="EDP193" s="374"/>
      <c r="EDQ193" s="374"/>
      <c r="EDR193" s="374"/>
      <c r="EDS193" s="374"/>
      <c r="EDT193" s="373"/>
      <c r="EDU193" s="371"/>
      <c r="EDV193" s="371"/>
      <c r="EDW193" s="371"/>
      <c r="EDX193" s="372"/>
      <c r="EDY193" s="373"/>
      <c r="EDZ193" s="373"/>
      <c r="EEA193" s="373"/>
      <c r="EEB193" s="374"/>
      <c r="EEC193" s="374"/>
      <c r="EED193" s="374"/>
      <c r="EEE193" s="373"/>
      <c r="EEF193" s="374"/>
      <c r="EEG193" s="374"/>
      <c r="EEH193" s="374"/>
      <c r="EEI193" s="374"/>
      <c r="EEJ193" s="373"/>
      <c r="EEK193" s="371"/>
      <c r="EEL193" s="371"/>
      <c r="EEM193" s="371"/>
      <c r="EEN193" s="372"/>
      <c r="EEO193" s="373"/>
      <c r="EEP193" s="373"/>
      <c r="EEQ193" s="373"/>
      <c r="EER193" s="374"/>
      <c r="EES193" s="374"/>
      <c r="EET193" s="374"/>
      <c r="EEU193" s="373"/>
      <c r="EEV193" s="374"/>
      <c r="EEW193" s="374"/>
      <c r="EEX193" s="374"/>
      <c r="EEY193" s="374"/>
      <c r="EEZ193" s="373"/>
      <c r="EFA193" s="371"/>
      <c r="EFB193" s="371"/>
      <c r="EFC193" s="371"/>
      <c r="EFD193" s="372"/>
      <c r="EFE193" s="373"/>
      <c r="EFF193" s="373"/>
      <c r="EFG193" s="373"/>
      <c r="EFH193" s="374"/>
      <c r="EFI193" s="374"/>
      <c r="EFJ193" s="374"/>
      <c r="EFK193" s="373"/>
      <c r="EFL193" s="374"/>
      <c r="EFM193" s="374"/>
      <c r="EFN193" s="374"/>
      <c r="EFO193" s="374"/>
      <c r="EFP193" s="373"/>
      <c r="EFQ193" s="371"/>
      <c r="EFR193" s="371"/>
      <c r="EFS193" s="371"/>
      <c r="EFT193" s="372"/>
      <c r="EFU193" s="373"/>
      <c r="EFV193" s="373"/>
      <c r="EFW193" s="373"/>
      <c r="EFX193" s="374"/>
      <c r="EFY193" s="374"/>
      <c r="EFZ193" s="374"/>
      <c r="EGA193" s="373"/>
      <c r="EGB193" s="374"/>
      <c r="EGC193" s="374"/>
      <c r="EGD193" s="374"/>
      <c r="EGE193" s="374"/>
      <c r="EGF193" s="373"/>
      <c r="EGG193" s="371"/>
      <c r="EGH193" s="371"/>
      <c r="EGI193" s="371"/>
      <c r="EGJ193" s="372"/>
      <c r="EGK193" s="373"/>
      <c r="EGL193" s="373"/>
      <c r="EGM193" s="373"/>
      <c r="EGN193" s="374"/>
      <c r="EGO193" s="374"/>
      <c r="EGP193" s="374"/>
      <c r="EGQ193" s="373"/>
      <c r="EGR193" s="374"/>
      <c r="EGS193" s="374"/>
      <c r="EGT193" s="374"/>
      <c r="EGU193" s="374"/>
      <c r="EGV193" s="373"/>
      <c r="EGW193" s="371"/>
      <c r="EGX193" s="371"/>
      <c r="EGY193" s="371"/>
      <c r="EGZ193" s="372"/>
      <c r="EHA193" s="373"/>
      <c r="EHB193" s="373"/>
      <c r="EHC193" s="373"/>
      <c r="EHD193" s="374"/>
      <c r="EHE193" s="374"/>
      <c r="EHF193" s="374"/>
      <c r="EHG193" s="373"/>
      <c r="EHH193" s="374"/>
      <c r="EHI193" s="374"/>
      <c r="EHJ193" s="374"/>
      <c r="EHK193" s="374"/>
      <c r="EHL193" s="373"/>
      <c r="EHM193" s="371"/>
      <c r="EHN193" s="371"/>
      <c r="EHO193" s="371"/>
      <c r="EHP193" s="372"/>
      <c r="EHQ193" s="373"/>
      <c r="EHR193" s="373"/>
      <c r="EHS193" s="373"/>
      <c r="EHT193" s="374"/>
      <c r="EHU193" s="374"/>
      <c r="EHV193" s="374"/>
      <c r="EHW193" s="373"/>
      <c r="EHX193" s="374"/>
      <c r="EHY193" s="374"/>
      <c r="EHZ193" s="374"/>
      <c r="EIA193" s="374"/>
      <c r="EIB193" s="373"/>
      <c r="EIC193" s="371"/>
      <c r="EID193" s="371"/>
      <c r="EIE193" s="371"/>
      <c r="EIF193" s="372"/>
      <c r="EIG193" s="373"/>
      <c r="EIH193" s="373"/>
      <c r="EII193" s="373"/>
      <c r="EIJ193" s="374"/>
      <c r="EIK193" s="374"/>
      <c r="EIL193" s="374"/>
      <c r="EIM193" s="373"/>
      <c r="EIN193" s="374"/>
      <c r="EIO193" s="374"/>
      <c r="EIP193" s="374"/>
      <c r="EIQ193" s="374"/>
      <c r="EIR193" s="373"/>
      <c r="EIS193" s="371"/>
      <c r="EIT193" s="371"/>
      <c r="EIU193" s="371"/>
      <c r="EIV193" s="372"/>
      <c r="EIW193" s="373"/>
      <c r="EIX193" s="373"/>
      <c r="EIY193" s="373"/>
      <c r="EIZ193" s="374"/>
      <c r="EJA193" s="374"/>
      <c r="EJB193" s="374"/>
      <c r="EJC193" s="373"/>
      <c r="EJD193" s="374"/>
      <c r="EJE193" s="374"/>
      <c r="EJF193" s="374"/>
      <c r="EJG193" s="374"/>
      <c r="EJH193" s="373"/>
      <c r="EJI193" s="371"/>
      <c r="EJJ193" s="371"/>
      <c r="EJK193" s="371"/>
      <c r="EJL193" s="372"/>
      <c r="EJM193" s="373"/>
      <c r="EJN193" s="373"/>
      <c r="EJO193" s="373"/>
      <c r="EJP193" s="374"/>
      <c r="EJQ193" s="374"/>
      <c r="EJR193" s="374"/>
      <c r="EJS193" s="373"/>
      <c r="EJT193" s="374"/>
      <c r="EJU193" s="374"/>
      <c r="EJV193" s="374"/>
      <c r="EJW193" s="374"/>
      <c r="EJX193" s="373"/>
      <c r="EJY193" s="371"/>
      <c r="EJZ193" s="371"/>
      <c r="EKA193" s="371"/>
      <c r="EKB193" s="372"/>
      <c r="EKC193" s="373"/>
      <c r="EKD193" s="373"/>
      <c r="EKE193" s="373"/>
      <c r="EKF193" s="374"/>
      <c r="EKG193" s="374"/>
      <c r="EKH193" s="374"/>
      <c r="EKI193" s="373"/>
      <c r="EKJ193" s="374"/>
      <c r="EKK193" s="374"/>
      <c r="EKL193" s="374"/>
      <c r="EKM193" s="374"/>
      <c r="EKN193" s="373"/>
      <c r="EKO193" s="371"/>
      <c r="EKP193" s="371"/>
      <c r="EKQ193" s="371"/>
      <c r="EKR193" s="372"/>
      <c r="EKS193" s="373"/>
      <c r="EKT193" s="373"/>
      <c r="EKU193" s="373"/>
      <c r="EKV193" s="374"/>
      <c r="EKW193" s="374"/>
      <c r="EKX193" s="374"/>
      <c r="EKY193" s="373"/>
      <c r="EKZ193" s="374"/>
      <c r="ELA193" s="374"/>
      <c r="ELB193" s="374"/>
      <c r="ELC193" s="374"/>
      <c r="ELD193" s="373"/>
      <c r="ELE193" s="371"/>
      <c r="ELF193" s="371"/>
      <c r="ELG193" s="371"/>
      <c r="ELH193" s="372"/>
      <c r="ELI193" s="373"/>
      <c r="ELJ193" s="373"/>
      <c r="ELK193" s="373"/>
      <c r="ELL193" s="374"/>
      <c r="ELM193" s="374"/>
      <c r="ELN193" s="374"/>
      <c r="ELO193" s="373"/>
      <c r="ELP193" s="374"/>
      <c r="ELQ193" s="374"/>
      <c r="ELR193" s="374"/>
      <c r="ELS193" s="374"/>
      <c r="ELT193" s="373"/>
      <c r="ELU193" s="371"/>
      <c r="ELV193" s="371"/>
      <c r="ELW193" s="371"/>
      <c r="ELX193" s="372"/>
      <c r="ELY193" s="373"/>
      <c r="ELZ193" s="373"/>
      <c r="EMA193" s="373"/>
      <c r="EMB193" s="374"/>
      <c r="EMC193" s="374"/>
      <c r="EMD193" s="374"/>
      <c r="EME193" s="373"/>
      <c r="EMF193" s="374"/>
      <c r="EMG193" s="374"/>
      <c r="EMH193" s="374"/>
      <c r="EMI193" s="374"/>
      <c r="EMJ193" s="373"/>
      <c r="EMK193" s="371"/>
      <c r="EML193" s="371"/>
      <c r="EMM193" s="371"/>
      <c r="EMN193" s="372"/>
      <c r="EMO193" s="373"/>
      <c r="EMP193" s="373"/>
      <c r="EMQ193" s="373"/>
      <c r="EMR193" s="374"/>
      <c r="EMS193" s="374"/>
      <c r="EMT193" s="374"/>
      <c r="EMU193" s="373"/>
      <c r="EMV193" s="374"/>
      <c r="EMW193" s="374"/>
      <c r="EMX193" s="374"/>
      <c r="EMY193" s="374"/>
      <c r="EMZ193" s="373"/>
      <c r="ENA193" s="371"/>
      <c r="ENB193" s="371"/>
      <c r="ENC193" s="371"/>
      <c r="END193" s="372"/>
      <c r="ENE193" s="373"/>
      <c r="ENF193" s="373"/>
      <c r="ENG193" s="373"/>
      <c r="ENH193" s="374"/>
      <c r="ENI193" s="374"/>
      <c r="ENJ193" s="374"/>
      <c r="ENK193" s="373"/>
      <c r="ENL193" s="374"/>
      <c r="ENM193" s="374"/>
      <c r="ENN193" s="374"/>
      <c r="ENO193" s="374"/>
      <c r="ENP193" s="373"/>
      <c r="ENQ193" s="371"/>
      <c r="ENR193" s="371"/>
      <c r="ENS193" s="371"/>
      <c r="ENT193" s="372"/>
      <c r="ENU193" s="373"/>
      <c r="ENV193" s="373"/>
      <c r="ENW193" s="373"/>
      <c r="ENX193" s="374"/>
      <c r="ENY193" s="374"/>
      <c r="ENZ193" s="374"/>
      <c r="EOA193" s="373"/>
      <c r="EOB193" s="374"/>
      <c r="EOC193" s="374"/>
      <c r="EOD193" s="374"/>
      <c r="EOE193" s="374"/>
      <c r="EOF193" s="373"/>
      <c r="EOG193" s="371"/>
      <c r="EOH193" s="371"/>
      <c r="EOI193" s="371"/>
      <c r="EOJ193" s="372"/>
      <c r="EOK193" s="373"/>
      <c r="EOL193" s="373"/>
      <c r="EOM193" s="373"/>
      <c r="EON193" s="374"/>
      <c r="EOO193" s="374"/>
      <c r="EOP193" s="374"/>
      <c r="EOQ193" s="373"/>
      <c r="EOR193" s="374"/>
      <c r="EOS193" s="374"/>
      <c r="EOT193" s="374"/>
      <c r="EOU193" s="374"/>
      <c r="EOV193" s="373"/>
      <c r="EOW193" s="371"/>
      <c r="EOX193" s="371"/>
      <c r="EOY193" s="371"/>
      <c r="EOZ193" s="372"/>
      <c r="EPA193" s="373"/>
      <c r="EPB193" s="373"/>
      <c r="EPC193" s="373"/>
      <c r="EPD193" s="374"/>
      <c r="EPE193" s="374"/>
      <c r="EPF193" s="374"/>
      <c r="EPG193" s="373"/>
      <c r="EPH193" s="374"/>
      <c r="EPI193" s="374"/>
      <c r="EPJ193" s="374"/>
      <c r="EPK193" s="374"/>
      <c r="EPL193" s="373"/>
      <c r="EPM193" s="371"/>
      <c r="EPN193" s="371"/>
      <c r="EPO193" s="371"/>
      <c r="EPP193" s="372"/>
      <c r="EPQ193" s="373"/>
      <c r="EPR193" s="373"/>
      <c r="EPS193" s="373"/>
      <c r="EPT193" s="374"/>
      <c r="EPU193" s="374"/>
      <c r="EPV193" s="374"/>
      <c r="EPW193" s="373"/>
      <c r="EPX193" s="374"/>
      <c r="EPY193" s="374"/>
      <c r="EPZ193" s="374"/>
      <c r="EQA193" s="374"/>
      <c r="EQB193" s="373"/>
      <c r="EQC193" s="371"/>
      <c r="EQD193" s="371"/>
      <c r="EQE193" s="371"/>
      <c r="EQF193" s="372"/>
      <c r="EQG193" s="373"/>
      <c r="EQH193" s="373"/>
      <c r="EQI193" s="373"/>
      <c r="EQJ193" s="374"/>
      <c r="EQK193" s="374"/>
      <c r="EQL193" s="374"/>
      <c r="EQM193" s="373"/>
      <c r="EQN193" s="374"/>
      <c r="EQO193" s="374"/>
      <c r="EQP193" s="374"/>
      <c r="EQQ193" s="374"/>
      <c r="EQR193" s="373"/>
      <c r="EQS193" s="371"/>
      <c r="EQT193" s="371"/>
      <c r="EQU193" s="371"/>
      <c r="EQV193" s="372"/>
      <c r="EQW193" s="373"/>
      <c r="EQX193" s="373"/>
      <c r="EQY193" s="373"/>
      <c r="EQZ193" s="374"/>
      <c r="ERA193" s="374"/>
      <c r="ERB193" s="374"/>
      <c r="ERC193" s="373"/>
      <c r="ERD193" s="374"/>
      <c r="ERE193" s="374"/>
      <c r="ERF193" s="374"/>
      <c r="ERG193" s="374"/>
      <c r="ERH193" s="373"/>
      <c r="ERI193" s="371"/>
      <c r="ERJ193" s="371"/>
      <c r="ERK193" s="371"/>
      <c r="ERL193" s="372"/>
      <c r="ERM193" s="373"/>
      <c r="ERN193" s="373"/>
      <c r="ERO193" s="373"/>
      <c r="ERP193" s="374"/>
      <c r="ERQ193" s="374"/>
      <c r="ERR193" s="374"/>
      <c r="ERS193" s="373"/>
      <c r="ERT193" s="374"/>
      <c r="ERU193" s="374"/>
      <c r="ERV193" s="374"/>
      <c r="ERW193" s="374"/>
      <c r="ERX193" s="373"/>
      <c r="ERY193" s="371"/>
      <c r="ERZ193" s="371"/>
      <c r="ESA193" s="371"/>
      <c r="ESB193" s="372"/>
      <c r="ESC193" s="373"/>
      <c r="ESD193" s="373"/>
      <c r="ESE193" s="373"/>
      <c r="ESF193" s="374"/>
      <c r="ESG193" s="374"/>
      <c r="ESH193" s="374"/>
      <c r="ESI193" s="373"/>
      <c r="ESJ193" s="374"/>
      <c r="ESK193" s="374"/>
      <c r="ESL193" s="374"/>
      <c r="ESM193" s="374"/>
      <c r="ESN193" s="373"/>
      <c r="ESO193" s="371"/>
      <c r="ESP193" s="371"/>
      <c r="ESQ193" s="371"/>
      <c r="ESR193" s="372"/>
      <c r="ESS193" s="373"/>
      <c r="EST193" s="373"/>
      <c r="ESU193" s="373"/>
      <c r="ESV193" s="374"/>
      <c r="ESW193" s="374"/>
      <c r="ESX193" s="374"/>
      <c r="ESY193" s="373"/>
      <c r="ESZ193" s="374"/>
      <c r="ETA193" s="374"/>
      <c r="ETB193" s="374"/>
      <c r="ETC193" s="374"/>
      <c r="ETD193" s="373"/>
      <c r="ETE193" s="371"/>
      <c r="ETF193" s="371"/>
      <c r="ETG193" s="371"/>
      <c r="ETH193" s="372"/>
      <c r="ETI193" s="373"/>
      <c r="ETJ193" s="373"/>
      <c r="ETK193" s="373"/>
      <c r="ETL193" s="374"/>
      <c r="ETM193" s="374"/>
      <c r="ETN193" s="374"/>
      <c r="ETO193" s="373"/>
      <c r="ETP193" s="374"/>
      <c r="ETQ193" s="374"/>
      <c r="ETR193" s="374"/>
      <c r="ETS193" s="374"/>
      <c r="ETT193" s="373"/>
      <c r="ETU193" s="371"/>
      <c r="ETV193" s="371"/>
      <c r="ETW193" s="371"/>
      <c r="ETX193" s="372"/>
      <c r="ETY193" s="373"/>
      <c r="ETZ193" s="373"/>
      <c r="EUA193" s="373"/>
      <c r="EUB193" s="374"/>
      <c r="EUC193" s="374"/>
      <c r="EUD193" s="374"/>
      <c r="EUE193" s="373"/>
      <c r="EUF193" s="374"/>
      <c r="EUG193" s="374"/>
      <c r="EUH193" s="374"/>
      <c r="EUI193" s="374"/>
      <c r="EUJ193" s="373"/>
      <c r="EUK193" s="371"/>
      <c r="EUL193" s="371"/>
      <c r="EUM193" s="371"/>
      <c r="EUN193" s="372"/>
      <c r="EUO193" s="373"/>
      <c r="EUP193" s="373"/>
      <c r="EUQ193" s="373"/>
      <c r="EUR193" s="374"/>
      <c r="EUS193" s="374"/>
      <c r="EUT193" s="374"/>
      <c r="EUU193" s="373"/>
      <c r="EUV193" s="374"/>
      <c r="EUW193" s="374"/>
      <c r="EUX193" s="374"/>
      <c r="EUY193" s="374"/>
      <c r="EUZ193" s="373"/>
      <c r="EVA193" s="371"/>
      <c r="EVB193" s="371"/>
      <c r="EVC193" s="371"/>
      <c r="EVD193" s="372"/>
      <c r="EVE193" s="373"/>
      <c r="EVF193" s="373"/>
      <c r="EVG193" s="373"/>
      <c r="EVH193" s="374"/>
      <c r="EVI193" s="374"/>
      <c r="EVJ193" s="374"/>
      <c r="EVK193" s="373"/>
      <c r="EVL193" s="374"/>
      <c r="EVM193" s="374"/>
      <c r="EVN193" s="374"/>
      <c r="EVO193" s="374"/>
      <c r="EVP193" s="373"/>
      <c r="EVQ193" s="371"/>
      <c r="EVR193" s="371"/>
      <c r="EVS193" s="371"/>
      <c r="EVT193" s="372"/>
      <c r="EVU193" s="373"/>
      <c r="EVV193" s="373"/>
      <c r="EVW193" s="373"/>
      <c r="EVX193" s="374"/>
      <c r="EVY193" s="374"/>
      <c r="EVZ193" s="374"/>
      <c r="EWA193" s="373"/>
      <c r="EWB193" s="374"/>
      <c r="EWC193" s="374"/>
      <c r="EWD193" s="374"/>
      <c r="EWE193" s="374"/>
      <c r="EWF193" s="373"/>
      <c r="EWG193" s="371"/>
      <c r="EWH193" s="371"/>
      <c r="EWI193" s="371"/>
      <c r="EWJ193" s="372"/>
      <c r="EWK193" s="373"/>
      <c r="EWL193" s="373"/>
      <c r="EWM193" s="373"/>
      <c r="EWN193" s="374"/>
      <c r="EWO193" s="374"/>
      <c r="EWP193" s="374"/>
      <c r="EWQ193" s="373"/>
      <c r="EWR193" s="374"/>
      <c r="EWS193" s="374"/>
      <c r="EWT193" s="374"/>
      <c r="EWU193" s="374"/>
      <c r="EWV193" s="373"/>
      <c r="EWW193" s="371"/>
      <c r="EWX193" s="371"/>
      <c r="EWY193" s="371"/>
      <c r="EWZ193" s="372"/>
      <c r="EXA193" s="373"/>
      <c r="EXB193" s="373"/>
      <c r="EXC193" s="373"/>
      <c r="EXD193" s="374"/>
      <c r="EXE193" s="374"/>
      <c r="EXF193" s="374"/>
      <c r="EXG193" s="373"/>
      <c r="EXH193" s="374"/>
      <c r="EXI193" s="374"/>
      <c r="EXJ193" s="374"/>
      <c r="EXK193" s="374"/>
      <c r="EXL193" s="373"/>
      <c r="EXM193" s="371"/>
      <c r="EXN193" s="371"/>
      <c r="EXO193" s="371"/>
      <c r="EXP193" s="372"/>
      <c r="EXQ193" s="373"/>
      <c r="EXR193" s="373"/>
      <c r="EXS193" s="373"/>
      <c r="EXT193" s="374"/>
      <c r="EXU193" s="374"/>
      <c r="EXV193" s="374"/>
      <c r="EXW193" s="373"/>
      <c r="EXX193" s="374"/>
      <c r="EXY193" s="374"/>
      <c r="EXZ193" s="374"/>
      <c r="EYA193" s="374"/>
      <c r="EYB193" s="373"/>
      <c r="EYC193" s="371"/>
      <c r="EYD193" s="371"/>
      <c r="EYE193" s="371"/>
      <c r="EYF193" s="372"/>
      <c r="EYG193" s="373"/>
      <c r="EYH193" s="373"/>
      <c r="EYI193" s="373"/>
      <c r="EYJ193" s="374"/>
      <c r="EYK193" s="374"/>
      <c r="EYL193" s="374"/>
      <c r="EYM193" s="373"/>
      <c r="EYN193" s="374"/>
      <c r="EYO193" s="374"/>
      <c r="EYP193" s="374"/>
      <c r="EYQ193" s="374"/>
      <c r="EYR193" s="373"/>
      <c r="EYS193" s="371"/>
      <c r="EYT193" s="371"/>
      <c r="EYU193" s="371"/>
      <c r="EYV193" s="372"/>
      <c r="EYW193" s="373"/>
      <c r="EYX193" s="373"/>
      <c r="EYY193" s="373"/>
      <c r="EYZ193" s="374"/>
      <c r="EZA193" s="374"/>
      <c r="EZB193" s="374"/>
      <c r="EZC193" s="373"/>
      <c r="EZD193" s="374"/>
      <c r="EZE193" s="374"/>
      <c r="EZF193" s="374"/>
      <c r="EZG193" s="374"/>
      <c r="EZH193" s="373"/>
      <c r="EZI193" s="371"/>
      <c r="EZJ193" s="371"/>
      <c r="EZK193" s="371"/>
      <c r="EZL193" s="372"/>
      <c r="EZM193" s="373"/>
      <c r="EZN193" s="373"/>
      <c r="EZO193" s="373"/>
      <c r="EZP193" s="374"/>
      <c r="EZQ193" s="374"/>
      <c r="EZR193" s="374"/>
      <c r="EZS193" s="373"/>
      <c r="EZT193" s="374"/>
      <c r="EZU193" s="374"/>
      <c r="EZV193" s="374"/>
      <c r="EZW193" s="374"/>
      <c r="EZX193" s="373"/>
      <c r="EZY193" s="371"/>
      <c r="EZZ193" s="371"/>
      <c r="FAA193" s="371"/>
      <c r="FAB193" s="372"/>
      <c r="FAC193" s="373"/>
      <c r="FAD193" s="373"/>
      <c r="FAE193" s="373"/>
      <c r="FAF193" s="374"/>
      <c r="FAG193" s="374"/>
      <c r="FAH193" s="374"/>
      <c r="FAI193" s="373"/>
      <c r="FAJ193" s="374"/>
      <c r="FAK193" s="374"/>
      <c r="FAL193" s="374"/>
      <c r="FAM193" s="374"/>
      <c r="FAN193" s="373"/>
      <c r="FAO193" s="371"/>
      <c r="FAP193" s="371"/>
      <c r="FAQ193" s="371"/>
      <c r="FAR193" s="372"/>
      <c r="FAS193" s="373"/>
      <c r="FAT193" s="373"/>
      <c r="FAU193" s="373"/>
      <c r="FAV193" s="374"/>
      <c r="FAW193" s="374"/>
      <c r="FAX193" s="374"/>
      <c r="FAY193" s="373"/>
      <c r="FAZ193" s="374"/>
      <c r="FBA193" s="374"/>
      <c r="FBB193" s="374"/>
      <c r="FBC193" s="374"/>
      <c r="FBD193" s="373"/>
      <c r="FBE193" s="371"/>
      <c r="FBF193" s="371"/>
      <c r="FBG193" s="371"/>
      <c r="FBH193" s="372"/>
      <c r="FBI193" s="373"/>
      <c r="FBJ193" s="373"/>
      <c r="FBK193" s="373"/>
      <c r="FBL193" s="374"/>
      <c r="FBM193" s="374"/>
      <c r="FBN193" s="374"/>
      <c r="FBO193" s="373"/>
      <c r="FBP193" s="374"/>
      <c r="FBQ193" s="374"/>
      <c r="FBR193" s="374"/>
      <c r="FBS193" s="374"/>
      <c r="FBT193" s="373"/>
      <c r="FBU193" s="371"/>
      <c r="FBV193" s="371"/>
      <c r="FBW193" s="371"/>
      <c r="FBX193" s="372"/>
      <c r="FBY193" s="373"/>
      <c r="FBZ193" s="373"/>
      <c r="FCA193" s="373"/>
      <c r="FCB193" s="374"/>
      <c r="FCC193" s="374"/>
      <c r="FCD193" s="374"/>
      <c r="FCE193" s="373"/>
      <c r="FCF193" s="374"/>
      <c r="FCG193" s="374"/>
      <c r="FCH193" s="374"/>
      <c r="FCI193" s="374"/>
      <c r="FCJ193" s="373"/>
      <c r="FCK193" s="371"/>
      <c r="FCL193" s="371"/>
      <c r="FCM193" s="371"/>
      <c r="FCN193" s="372"/>
      <c r="FCO193" s="373"/>
      <c r="FCP193" s="373"/>
      <c r="FCQ193" s="373"/>
      <c r="FCR193" s="374"/>
      <c r="FCS193" s="374"/>
      <c r="FCT193" s="374"/>
      <c r="FCU193" s="373"/>
      <c r="FCV193" s="374"/>
      <c r="FCW193" s="374"/>
      <c r="FCX193" s="374"/>
      <c r="FCY193" s="374"/>
      <c r="FCZ193" s="373"/>
      <c r="FDA193" s="371"/>
      <c r="FDB193" s="371"/>
      <c r="FDC193" s="371"/>
      <c r="FDD193" s="372"/>
      <c r="FDE193" s="373"/>
      <c r="FDF193" s="373"/>
      <c r="FDG193" s="373"/>
      <c r="FDH193" s="374"/>
      <c r="FDI193" s="374"/>
      <c r="FDJ193" s="374"/>
      <c r="FDK193" s="373"/>
      <c r="FDL193" s="374"/>
      <c r="FDM193" s="374"/>
      <c r="FDN193" s="374"/>
      <c r="FDO193" s="374"/>
      <c r="FDP193" s="373"/>
      <c r="FDQ193" s="371"/>
      <c r="FDR193" s="371"/>
      <c r="FDS193" s="371"/>
      <c r="FDT193" s="372"/>
      <c r="FDU193" s="373"/>
      <c r="FDV193" s="373"/>
      <c r="FDW193" s="373"/>
      <c r="FDX193" s="374"/>
      <c r="FDY193" s="374"/>
      <c r="FDZ193" s="374"/>
      <c r="FEA193" s="373"/>
      <c r="FEB193" s="374"/>
      <c r="FEC193" s="374"/>
      <c r="FED193" s="374"/>
      <c r="FEE193" s="374"/>
      <c r="FEF193" s="373"/>
      <c r="FEG193" s="371"/>
      <c r="FEH193" s="371"/>
      <c r="FEI193" s="371"/>
      <c r="FEJ193" s="372"/>
      <c r="FEK193" s="373"/>
      <c r="FEL193" s="373"/>
      <c r="FEM193" s="373"/>
      <c r="FEN193" s="374"/>
      <c r="FEO193" s="374"/>
      <c r="FEP193" s="374"/>
      <c r="FEQ193" s="373"/>
      <c r="FER193" s="374"/>
      <c r="FES193" s="374"/>
      <c r="FET193" s="374"/>
      <c r="FEU193" s="374"/>
      <c r="FEV193" s="373"/>
      <c r="FEW193" s="371"/>
      <c r="FEX193" s="371"/>
      <c r="FEY193" s="371"/>
      <c r="FEZ193" s="372"/>
      <c r="FFA193" s="373"/>
      <c r="FFB193" s="373"/>
      <c r="FFC193" s="373"/>
      <c r="FFD193" s="374"/>
      <c r="FFE193" s="374"/>
      <c r="FFF193" s="374"/>
      <c r="FFG193" s="373"/>
      <c r="FFH193" s="374"/>
      <c r="FFI193" s="374"/>
      <c r="FFJ193" s="374"/>
      <c r="FFK193" s="374"/>
      <c r="FFL193" s="373"/>
      <c r="FFM193" s="371"/>
      <c r="FFN193" s="371"/>
      <c r="FFO193" s="371"/>
      <c r="FFP193" s="372"/>
      <c r="FFQ193" s="373"/>
      <c r="FFR193" s="373"/>
      <c r="FFS193" s="373"/>
      <c r="FFT193" s="374"/>
      <c r="FFU193" s="374"/>
      <c r="FFV193" s="374"/>
      <c r="FFW193" s="373"/>
      <c r="FFX193" s="374"/>
      <c r="FFY193" s="374"/>
      <c r="FFZ193" s="374"/>
      <c r="FGA193" s="374"/>
      <c r="FGB193" s="373"/>
      <c r="FGC193" s="371"/>
      <c r="FGD193" s="371"/>
      <c r="FGE193" s="371"/>
      <c r="FGF193" s="372"/>
      <c r="FGG193" s="373"/>
      <c r="FGH193" s="373"/>
      <c r="FGI193" s="373"/>
      <c r="FGJ193" s="374"/>
      <c r="FGK193" s="374"/>
      <c r="FGL193" s="374"/>
      <c r="FGM193" s="373"/>
      <c r="FGN193" s="374"/>
      <c r="FGO193" s="374"/>
      <c r="FGP193" s="374"/>
      <c r="FGQ193" s="374"/>
      <c r="FGR193" s="373"/>
      <c r="FGS193" s="371"/>
      <c r="FGT193" s="371"/>
      <c r="FGU193" s="371"/>
      <c r="FGV193" s="372"/>
      <c r="FGW193" s="373"/>
      <c r="FGX193" s="373"/>
      <c r="FGY193" s="373"/>
      <c r="FGZ193" s="374"/>
      <c r="FHA193" s="374"/>
      <c r="FHB193" s="374"/>
      <c r="FHC193" s="373"/>
      <c r="FHD193" s="374"/>
      <c r="FHE193" s="374"/>
      <c r="FHF193" s="374"/>
      <c r="FHG193" s="374"/>
      <c r="FHH193" s="373"/>
      <c r="FHI193" s="371"/>
      <c r="FHJ193" s="371"/>
      <c r="FHK193" s="371"/>
      <c r="FHL193" s="372"/>
      <c r="FHM193" s="373"/>
      <c r="FHN193" s="373"/>
      <c r="FHO193" s="373"/>
      <c r="FHP193" s="374"/>
      <c r="FHQ193" s="374"/>
      <c r="FHR193" s="374"/>
      <c r="FHS193" s="373"/>
      <c r="FHT193" s="374"/>
      <c r="FHU193" s="374"/>
      <c r="FHV193" s="374"/>
      <c r="FHW193" s="374"/>
      <c r="FHX193" s="373"/>
      <c r="FHY193" s="371"/>
      <c r="FHZ193" s="371"/>
      <c r="FIA193" s="371"/>
      <c r="FIB193" s="372"/>
      <c r="FIC193" s="373"/>
      <c r="FID193" s="373"/>
      <c r="FIE193" s="373"/>
      <c r="FIF193" s="374"/>
      <c r="FIG193" s="374"/>
      <c r="FIH193" s="374"/>
      <c r="FII193" s="373"/>
      <c r="FIJ193" s="374"/>
      <c r="FIK193" s="374"/>
      <c r="FIL193" s="374"/>
      <c r="FIM193" s="374"/>
      <c r="FIN193" s="373"/>
      <c r="FIO193" s="371"/>
      <c r="FIP193" s="371"/>
      <c r="FIQ193" s="371"/>
      <c r="FIR193" s="372"/>
      <c r="FIS193" s="373"/>
      <c r="FIT193" s="373"/>
      <c r="FIU193" s="373"/>
      <c r="FIV193" s="374"/>
      <c r="FIW193" s="374"/>
      <c r="FIX193" s="374"/>
      <c r="FIY193" s="373"/>
      <c r="FIZ193" s="374"/>
      <c r="FJA193" s="374"/>
      <c r="FJB193" s="374"/>
      <c r="FJC193" s="374"/>
      <c r="FJD193" s="373"/>
      <c r="FJE193" s="371"/>
      <c r="FJF193" s="371"/>
      <c r="FJG193" s="371"/>
      <c r="FJH193" s="372"/>
      <c r="FJI193" s="373"/>
      <c r="FJJ193" s="373"/>
      <c r="FJK193" s="373"/>
      <c r="FJL193" s="374"/>
      <c r="FJM193" s="374"/>
      <c r="FJN193" s="374"/>
      <c r="FJO193" s="373"/>
      <c r="FJP193" s="374"/>
      <c r="FJQ193" s="374"/>
      <c r="FJR193" s="374"/>
      <c r="FJS193" s="374"/>
      <c r="FJT193" s="373"/>
      <c r="FJU193" s="371"/>
      <c r="FJV193" s="371"/>
      <c r="FJW193" s="371"/>
      <c r="FJX193" s="372"/>
      <c r="FJY193" s="373"/>
      <c r="FJZ193" s="373"/>
      <c r="FKA193" s="373"/>
      <c r="FKB193" s="374"/>
      <c r="FKC193" s="374"/>
      <c r="FKD193" s="374"/>
      <c r="FKE193" s="373"/>
      <c r="FKF193" s="374"/>
      <c r="FKG193" s="374"/>
      <c r="FKH193" s="374"/>
      <c r="FKI193" s="374"/>
      <c r="FKJ193" s="373"/>
      <c r="FKK193" s="371"/>
      <c r="FKL193" s="371"/>
      <c r="FKM193" s="371"/>
      <c r="FKN193" s="372"/>
      <c r="FKO193" s="373"/>
      <c r="FKP193" s="373"/>
      <c r="FKQ193" s="373"/>
      <c r="FKR193" s="374"/>
      <c r="FKS193" s="374"/>
      <c r="FKT193" s="374"/>
      <c r="FKU193" s="373"/>
      <c r="FKV193" s="374"/>
      <c r="FKW193" s="374"/>
      <c r="FKX193" s="374"/>
      <c r="FKY193" s="374"/>
      <c r="FKZ193" s="373"/>
      <c r="FLA193" s="371"/>
      <c r="FLB193" s="371"/>
      <c r="FLC193" s="371"/>
      <c r="FLD193" s="372"/>
      <c r="FLE193" s="373"/>
      <c r="FLF193" s="373"/>
      <c r="FLG193" s="373"/>
      <c r="FLH193" s="374"/>
      <c r="FLI193" s="374"/>
      <c r="FLJ193" s="374"/>
      <c r="FLK193" s="373"/>
      <c r="FLL193" s="374"/>
      <c r="FLM193" s="374"/>
      <c r="FLN193" s="374"/>
      <c r="FLO193" s="374"/>
      <c r="FLP193" s="373"/>
      <c r="FLQ193" s="371"/>
      <c r="FLR193" s="371"/>
      <c r="FLS193" s="371"/>
      <c r="FLT193" s="372"/>
      <c r="FLU193" s="373"/>
      <c r="FLV193" s="373"/>
      <c r="FLW193" s="373"/>
      <c r="FLX193" s="374"/>
      <c r="FLY193" s="374"/>
      <c r="FLZ193" s="374"/>
      <c r="FMA193" s="373"/>
      <c r="FMB193" s="374"/>
      <c r="FMC193" s="374"/>
      <c r="FMD193" s="374"/>
      <c r="FME193" s="374"/>
      <c r="FMF193" s="373"/>
      <c r="FMG193" s="371"/>
      <c r="FMH193" s="371"/>
      <c r="FMI193" s="371"/>
      <c r="FMJ193" s="372"/>
      <c r="FMK193" s="373"/>
      <c r="FML193" s="373"/>
      <c r="FMM193" s="373"/>
      <c r="FMN193" s="374"/>
      <c r="FMO193" s="374"/>
      <c r="FMP193" s="374"/>
      <c r="FMQ193" s="373"/>
      <c r="FMR193" s="374"/>
      <c r="FMS193" s="374"/>
      <c r="FMT193" s="374"/>
      <c r="FMU193" s="374"/>
      <c r="FMV193" s="373"/>
      <c r="FMW193" s="371"/>
      <c r="FMX193" s="371"/>
      <c r="FMY193" s="371"/>
      <c r="FMZ193" s="372"/>
      <c r="FNA193" s="373"/>
      <c r="FNB193" s="373"/>
      <c r="FNC193" s="373"/>
      <c r="FND193" s="374"/>
      <c r="FNE193" s="374"/>
      <c r="FNF193" s="374"/>
      <c r="FNG193" s="373"/>
      <c r="FNH193" s="374"/>
      <c r="FNI193" s="374"/>
      <c r="FNJ193" s="374"/>
      <c r="FNK193" s="374"/>
      <c r="FNL193" s="373"/>
      <c r="FNM193" s="371"/>
      <c r="FNN193" s="371"/>
      <c r="FNO193" s="371"/>
      <c r="FNP193" s="372"/>
      <c r="FNQ193" s="373"/>
      <c r="FNR193" s="373"/>
      <c r="FNS193" s="373"/>
      <c r="FNT193" s="374"/>
      <c r="FNU193" s="374"/>
      <c r="FNV193" s="374"/>
      <c r="FNW193" s="373"/>
      <c r="FNX193" s="374"/>
      <c r="FNY193" s="374"/>
      <c r="FNZ193" s="374"/>
      <c r="FOA193" s="374"/>
      <c r="FOB193" s="373"/>
      <c r="FOC193" s="371"/>
      <c r="FOD193" s="371"/>
      <c r="FOE193" s="371"/>
      <c r="FOF193" s="372"/>
      <c r="FOG193" s="373"/>
      <c r="FOH193" s="373"/>
      <c r="FOI193" s="373"/>
      <c r="FOJ193" s="374"/>
      <c r="FOK193" s="374"/>
      <c r="FOL193" s="374"/>
      <c r="FOM193" s="373"/>
      <c r="FON193" s="374"/>
      <c r="FOO193" s="374"/>
      <c r="FOP193" s="374"/>
      <c r="FOQ193" s="374"/>
      <c r="FOR193" s="373"/>
      <c r="FOS193" s="371"/>
      <c r="FOT193" s="371"/>
      <c r="FOU193" s="371"/>
      <c r="FOV193" s="372"/>
      <c r="FOW193" s="373"/>
      <c r="FOX193" s="373"/>
      <c r="FOY193" s="373"/>
      <c r="FOZ193" s="374"/>
      <c r="FPA193" s="374"/>
      <c r="FPB193" s="374"/>
      <c r="FPC193" s="373"/>
      <c r="FPD193" s="374"/>
      <c r="FPE193" s="374"/>
      <c r="FPF193" s="374"/>
      <c r="FPG193" s="374"/>
      <c r="FPH193" s="373"/>
      <c r="FPI193" s="371"/>
      <c r="FPJ193" s="371"/>
      <c r="FPK193" s="371"/>
      <c r="FPL193" s="372"/>
      <c r="FPM193" s="373"/>
      <c r="FPN193" s="373"/>
      <c r="FPO193" s="373"/>
      <c r="FPP193" s="374"/>
      <c r="FPQ193" s="374"/>
      <c r="FPR193" s="374"/>
      <c r="FPS193" s="373"/>
      <c r="FPT193" s="374"/>
      <c r="FPU193" s="374"/>
      <c r="FPV193" s="374"/>
      <c r="FPW193" s="374"/>
      <c r="FPX193" s="373"/>
      <c r="FPY193" s="371"/>
      <c r="FPZ193" s="371"/>
      <c r="FQA193" s="371"/>
      <c r="FQB193" s="372"/>
      <c r="FQC193" s="373"/>
      <c r="FQD193" s="373"/>
      <c r="FQE193" s="373"/>
      <c r="FQF193" s="374"/>
      <c r="FQG193" s="374"/>
      <c r="FQH193" s="374"/>
      <c r="FQI193" s="373"/>
      <c r="FQJ193" s="374"/>
      <c r="FQK193" s="374"/>
      <c r="FQL193" s="374"/>
      <c r="FQM193" s="374"/>
      <c r="FQN193" s="373"/>
      <c r="FQO193" s="371"/>
      <c r="FQP193" s="371"/>
      <c r="FQQ193" s="371"/>
      <c r="FQR193" s="372"/>
      <c r="FQS193" s="373"/>
      <c r="FQT193" s="373"/>
      <c r="FQU193" s="373"/>
      <c r="FQV193" s="374"/>
      <c r="FQW193" s="374"/>
      <c r="FQX193" s="374"/>
      <c r="FQY193" s="373"/>
      <c r="FQZ193" s="374"/>
      <c r="FRA193" s="374"/>
      <c r="FRB193" s="374"/>
      <c r="FRC193" s="374"/>
      <c r="FRD193" s="373"/>
      <c r="FRE193" s="371"/>
      <c r="FRF193" s="371"/>
      <c r="FRG193" s="371"/>
      <c r="FRH193" s="372"/>
      <c r="FRI193" s="373"/>
      <c r="FRJ193" s="373"/>
      <c r="FRK193" s="373"/>
      <c r="FRL193" s="374"/>
      <c r="FRM193" s="374"/>
      <c r="FRN193" s="374"/>
      <c r="FRO193" s="373"/>
      <c r="FRP193" s="374"/>
      <c r="FRQ193" s="374"/>
      <c r="FRR193" s="374"/>
      <c r="FRS193" s="374"/>
      <c r="FRT193" s="373"/>
      <c r="FRU193" s="371"/>
      <c r="FRV193" s="371"/>
      <c r="FRW193" s="371"/>
      <c r="FRX193" s="372"/>
      <c r="FRY193" s="373"/>
      <c r="FRZ193" s="373"/>
      <c r="FSA193" s="373"/>
      <c r="FSB193" s="374"/>
      <c r="FSC193" s="374"/>
      <c r="FSD193" s="374"/>
      <c r="FSE193" s="373"/>
      <c r="FSF193" s="374"/>
      <c r="FSG193" s="374"/>
      <c r="FSH193" s="374"/>
      <c r="FSI193" s="374"/>
      <c r="FSJ193" s="373"/>
      <c r="FSK193" s="371"/>
      <c r="FSL193" s="371"/>
      <c r="FSM193" s="371"/>
      <c r="FSN193" s="372"/>
      <c r="FSO193" s="373"/>
      <c r="FSP193" s="373"/>
      <c r="FSQ193" s="373"/>
      <c r="FSR193" s="374"/>
      <c r="FSS193" s="374"/>
      <c r="FST193" s="374"/>
      <c r="FSU193" s="373"/>
      <c r="FSV193" s="374"/>
      <c r="FSW193" s="374"/>
      <c r="FSX193" s="374"/>
      <c r="FSY193" s="374"/>
      <c r="FSZ193" s="373"/>
      <c r="FTA193" s="371"/>
      <c r="FTB193" s="371"/>
      <c r="FTC193" s="371"/>
      <c r="FTD193" s="372"/>
      <c r="FTE193" s="373"/>
      <c r="FTF193" s="373"/>
      <c r="FTG193" s="373"/>
      <c r="FTH193" s="374"/>
      <c r="FTI193" s="374"/>
      <c r="FTJ193" s="374"/>
      <c r="FTK193" s="373"/>
      <c r="FTL193" s="374"/>
      <c r="FTM193" s="374"/>
      <c r="FTN193" s="374"/>
      <c r="FTO193" s="374"/>
      <c r="FTP193" s="373"/>
      <c r="FTQ193" s="371"/>
      <c r="FTR193" s="371"/>
      <c r="FTS193" s="371"/>
      <c r="FTT193" s="372"/>
      <c r="FTU193" s="373"/>
      <c r="FTV193" s="373"/>
      <c r="FTW193" s="373"/>
      <c r="FTX193" s="374"/>
      <c r="FTY193" s="374"/>
      <c r="FTZ193" s="374"/>
      <c r="FUA193" s="373"/>
      <c r="FUB193" s="374"/>
      <c r="FUC193" s="374"/>
      <c r="FUD193" s="374"/>
      <c r="FUE193" s="374"/>
      <c r="FUF193" s="373"/>
      <c r="FUG193" s="371"/>
      <c r="FUH193" s="371"/>
      <c r="FUI193" s="371"/>
      <c r="FUJ193" s="372"/>
      <c r="FUK193" s="373"/>
      <c r="FUL193" s="373"/>
      <c r="FUM193" s="373"/>
      <c r="FUN193" s="374"/>
      <c r="FUO193" s="374"/>
      <c r="FUP193" s="374"/>
      <c r="FUQ193" s="373"/>
      <c r="FUR193" s="374"/>
      <c r="FUS193" s="374"/>
      <c r="FUT193" s="374"/>
      <c r="FUU193" s="374"/>
      <c r="FUV193" s="373"/>
      <c r="FUW193" s="371"/>
      <c r="FUX193" s="371"/>
      <c r="FUY193" s="371"/>
      <c r="FUZ193" s="372"/>
      <c r="FVA193" s="373"/>
      <c r="FVB193" s="373"/>
      <c r="FVC193" s="373"/>
      <c r="FVD193" s="374"/>
      <c r="FVE193" s="374"/>
      <c r="FVF193" s="374"/>
      <c r="FVG193" s="373"/>
      <c r="FVH193" s="374"/>
      <c r="FVI193" s="374"/>
      <c r="FVJ193" s="374"/>
      <c r="FVK193" s="374"/>
      <c r="FVL193" s="373"/>
      <c r="FVM193" s="371"/>
      <c r="FVN193" s="371"/>
      <c r="FVO193" s="371"/>
      <c r="FVP193" s="372"/>
      <c r="FVQ193" s="373"/>
      <c r="FVR193" s="373"/>
      <c r="FVS193" s="373"/>
      <c r="FVT193" s="374"/>
      <c r="FVU193" s="374"/>
      <c r="FVV193" s="374"/>
      <c r="FVW193" s="373"/>
      <c r="FVX193" s="374"/>
      <c r="FVY193" s="374"/>
      <c r="FVZ193" s="374"/>
      <c r="FWA193" s="374"/>
      <c r="FWB193" s="373"/>
      <c r="FWC193" s="371"/>
      <c r="FWD193" s="371"/>
      <c r="FWE193" s="371"/>
      <c r="FWF193" s="372"/>
      <c r="FWG193" s="373"/>
      <c r="FWH193" s="373"/>
      <c r="FWI193" s="373"/>
      <c r="FWJ193" s="374"/>
      <c r="FWK193" s="374"/>
      <c r="FWL193" s="374"/>
      <c r="FWM193" s="373"/>
      <c r="FWN193" s="374"/>
      <c r="FWO193" s="374"/>
      <c r="FWP193" s="374"/>
      <c r="FWQ193" s="374"/>
      <c r="FWR193" s="373"/>
      <c r="FWS193" s="371"/>
      <c r="FWT193" s="371"/>
      <c r="FWU193" s="371"/>
      <c r="FWV193" s="372"/>
      <c r="FWW193" s="373"/>
      <c r="FWX193" s="373"/>
      <c r="FWY193" s="373"/>
      <c r="FWZ193" s="374"/>
      <c r="FXA193" s="374"/>
      <c r="FXB193" s="374"/>
      <c r="FXC193" s="373"/>
      <c r="FXD193" s="374"/>
      <c r="FXE193" s="374"/>
      <c r="FXF193" s="374"/>
      <c r="FXG193" s="374"/>
      <c r="FXH193" s="373"/>
      <c r="FXI193" s="371"/>
      <c r="FXJ193" s="371"/>
      <c r="FXK193" s="371"/>
      <c r="FXL193" s="372"/>
      <c r="FXM193" s="373"/>
      <c r="FXN193" s="373"/>
      <c r="FXO193" s="373"/>
      <c r="FXP193" s="374"/>
      <c r="FXQ193" s="374"/>
      <c r="FXR193" s="374"/>
      <c r="FXS193" s="373"/>
      <c r="FXT193" s="374"/>
      <c r="FXU193" s="374"/>
      <c r="FXV193" s="374"/>
      <c r="FXW193" s="374"/>
      <c r="FXX193" s="373"/>
      <c r="FXY193" s="371"/>
      <c r="FXZ193" s="371"/>
      <c r="FYA193" s="371"/>
      <c r="FYB193" s="372"/>
      <c r="FYC193" s="373"/>
      <c r="FYD193" s="373"/>
      <c r="FYE193" s="373"/>
      <c r="FYF193" s="374"/>
      <c r="FYG193" s="374"/>
      <c r="FYH193" s="374"/>
      <c r="FYI193" s="373"/>
      <c r="FYJ193" s="374"/>
      <c r="FYK193" s="374"/>
      <c r="FYL193" s="374"/>
      <c r="FYM193" s="374"/>
      <c r="FYN193" s="373"/>
      <c r="FYO193" s="371"/>
      <c r="FYP193" s="371"/>
      <c r="FYQ193" s="371"/>
      <c r="FYR193" s="372"/>
      <c r="FYS193" s="373"/>
      <c r="FYT193" s="373"/>
      <c r="FYU193" s="373"/>
      <c r="FYV193" s="374"/>
      <c r="FYW193" s="374"/>
      <c r="FYX193" s="374"/>
      <c r="FYY193" s="373"/>
      <c r="FYZ193" s="374"/>
      <c r="FZA193" s="374"/>
      <c r="FZB193" s="374"/>
      <c r="FZC193" s="374"/>
      <c r="FZD193" s="373"/>
      <c r="FZE193" s="371"/>
      <c r="FZF193" s="371"/>
      <c r="FZG193" s="371"/>
      <c r="FZH193" s="372"/>
      <c r="FZI193" s="373"/>
      <c r="FZJ193" s="373"/>
      <c r="FZK193" s="373"/>
      <c r="FZL193" s="374"/>
      <c r="FZM193" s="374"/>
      <c r="FZN193" s="374"/>
      <c r="FZO193" s="373"/>
      <c r="FZP193" s="374"/>
      <c r="FZQ193" s="374"/>
      <c r="FZR193" s="374"/>
      <c r="FZS193" s="374"/>
      <c r="FZT193" s="373"/>
      <c r="FZU193" s="371"/>
      <c r="FZV193" s="371"/>
      <c r="FZW193" s="371"/>
      <c r="FZX193" s="372"/>
      <c r="FZY193" s="373"/>
      <c r="FZZ193" s="373"/>
      <c r="GAA193" s="373"/>
      <c r="GAB193" s="374"/>
      <c r="GAC193" s="374"/>
      <c r="GAD193" s="374"/>
      <c r="GAE193" s="373"/>
      <c r="GAF193" s="374"/>
      <c r="GAG193" s="374"/>
      <c r="GAH193" s="374"/>
      <c r="GAI193" s="374"/>
      <c r="GAJ193" s="373"/>
      <c r="GAK193" s="371"/>
      <c r="GAL193" s="371"/>
      <c r="GAM193" s="371"/>
      <c r="GAN193" s="372"/>
      <c r="GAO193" s="373"/>
      <c r="GAP193" s="373"/>
      <c r="GAQ193" s="373"/>
      <c r="GAR193" s="374"/>
      <c r="GAS193" s="374"/>
      <c r="GAT193" s="374"/>
      <c r="GAU193" s="373"/>
      <c r="GAV193" s="374"/>
      <c r="GAW193" s="374"/>
      <c r="GAX193" s="374"/>
      <c r="GAY193" s="374"/>
      <c r="GAZ193" s="373"/>
      <c r="GBA193" s="371"/>
      <c r="GBB193" s="371"/>
      <c r="GBC193" s="371"/>
      <c r="GBD193" s="372"/>
      <c r="GBE193" s="373"/>
      <c r="GBF193" s="373"/>
      <c r="GBG193" s="373"/>
      <c r="GBH193" s="374"/>
      <c r="GBI193" s="374"/>
      <c r="GBJ193" s="374"/>
      <c r="GBK193" s="373"/>
      <c r="GBL193" s="374"/>
      <c r="GBM193" s="374"/>
      <c r="GBN193" s="374"/>
      <c r="GBO193" s="374"/>
      <c r="GBP193" s="373"/>
      <c r="GBQ193" s="371"/>
      <c r="GBR193" s="371"/>
      <c r="GBS193" s="371"/>
      <c r="GBT193" s="372"/>
      <c r="GBU193" s="373"/>
      <c r="GBV193" s="373"/>
      <c r="GBW193" s="373"/>
      <c r="GBX193" s="374"/>
      <c r="GBY193" s="374"/>
      <c r="GBZ193" s="374"/>
      <c r="GCA193" s="373"/>
      <c r="GCB193" s="374"/>
      <c r="GCC193" s="374"/>
      <c r="GCD193" s="374"/>
      <c r="GCE193" s="374"/>
      <c r="GCF193" s="373"/>
      <c r="GCG193" s="371"/>
      <c r="GCH193" s="371"/>
      <c r="GCI193" s="371"/>
      <c r="GCJ193" s="372"/>
      <c r="GCK193" s="373"/>
      <c r="GCL193" s="373"/>
      <c r="GCM193" s="373"/>
      <c r="GCN193" s="374"/>
      <c r="GCO193" s="374"/>
      <c r="GCP193" s="374"/>
      <c r="GCQ193" s="373"/>
      <c r="GCR193" s="374"/>
      <c r="GCS193" s="374"/>
      <c r="GCT193" s="374"/>
      <c r="GCU193" s="374"/>
      <c r="GCV193" s="373"/>
      <c r="GCW193" s="371"/>
      <c r="GCX193" s="371"/>
      <c r="GCY193" s="371"/>
      <c r="GCZ193" s="372"/>
      <c r="GDA193" s="373"/>
      <c r="GDB193" s="373"/>
      <c r="GDC193" s="373"/>
      <c r="GDD193" s="374"/>
      <c r="GDE193" s="374"/>
      <c r="GDF193" s="374"/>
      <c r="GDG193" s="373"/>
      <c r="GDH193" s="374"/>
      <c r="GDI193" s="374"/>
      <c r="GDJ193" s="374"/>
      <c r="GDK193" s="374"/>
      <c r="GDL193" s="373"/>
      <c r="GDM193" s="371"/>
      <c r="GDN193" s="371"/>
      <c r="GDO193" s="371"/>
      <c r="GDP193" s="372"/>
      <c r="GDQ193" s="373"/>
      <c r="GDR193" s="373"/>
      <c r="GDS193" s="373"/>
      <c r="GDT193" s="374"/>
      <c r="GDU193" s="374"/>
      <c r="GDV193" s="374"/>
      <c r="GDW193" s="373"/>
      <c r="GDX193" s="374"/>
      <c r="GDY193" s="374"/>
      <c r="GDZ193" s="374"/>
      <c r="GEA193" s="374"/>
      <c r="GEB193" s="373"/>
      <c r="GEC193" s="371"/>
      <c r="GED193" s="371"/>
      <c r="GEE193" s="371"/>
      <c r="GEF193" s="372"/>
      <c r="GEG193" s="373"/>
      <c r="GEH193" s="373"/>
      <c r="GEI193" s="373"/>
      <c r="GEJ193" s="374"/>
      <c r="GEK193" s="374"/>
      <c r="GEL193" s="374"/>
      <c r="GEM193" s="373"/>
      <c r="GEN193" s="374"/>
      <c r="GEO193" s="374"/>
      <c r="GEP193" s="374"/>
      <c r="GEQ193" s="374"/>
      <c r="GER193" s="373"/>
      <c r="GES193" s="371"/>
      <c r="GET193" s="371"/>
      <c r="GEU193" s="371"/>
      <c r="GEV193" s="372"/>
      <c r="GEW193" s="373"/>
      <c r="GEX193" s="373"/>
      <c r="GEY193" s="373"/>
      <c r="GEZ193" s="374"/>
      <c r="GFA193" s="374"/>
      <c r="GFB193" s="374"/>
      <c r="GFC193" s="373"/>
      <c r="GFD193" s="374"/>
      <c r="GFE193" s="374"/>
      <c r="GFF193" s="374"/>
      <c r="GFG193" s="374"/>
      <c r="GFH193" s="373"/>
      <c r="GFI193" s="371"/>
      <c r="GFJ193" s="371"/>
      <c r="GFK193" s="371"/>
      <c r="GFL193" s="372"/>
      <c r="GFM193" s="373"/>
      <c r="GFN193" s="373"/>
      <c r="GFO193" s="373"/>
      <c r="GFP193" s="374"/>
      <c r="GFQ193" s="374"/>
      <c r="GFR193" s="374"/>
      <c r="GFS193" s="373"/>
      <c r="GFT193" s="374"/>
      <c r="GFU193" s="374"/>
      <c r="GFV193" s="374"/>
      <c r="GFW193" s="374"/>
      <c r="GFX193" s="373"/>
      <c r="GFY193" s="371"/>
      <c r="GFZ193" s="371"/>
      <c r="GGA193" s="371"/>
      <c r="GGB193" s="372"/>
      <c r="GGC193" s="373"/>
      <c r="GGD193" s="373"/>
      <c r="GGE193" s="373"/>
      <c r="GGF193" s="374"/>
      <c r="GGG193" s="374"/>
      <c r="GGH193" s="374"/>
      <c r="GGI193" s="373"/>
      <c r="GGJ193" s="374"/>
      <c r="GGK193" s="374"/>
      <c r="GGL193" s="374"/>
      <c r="GGM193" s="374"/>
      <c r="GGN193" s="373"/>
      <c r="GGO193" s="371"/>
      <c r="GGP193" s="371"/>
      <c r="GGQ193" s="371"/>
      <c r="GGR193" s="372"/>
      <c r="GGS193" s="373"/>
      <c r="GGT193" s="373"/>
      <c r="GGU193" s="373"/>
      <c r="GGV193" s="374"/>
      <c r="GGW193" s="374"/>
      <c r="GGX193" s="374"/>
      <c r="GGY193" s="373"/>
      <c r="GGZ193" s="374"/>
      <c r="GHA193" s="374"/>
      <c r="GHB193" s="374"/>
      <c r="GHC193" s="374"/>
      <c r="GHD193" s="373"/>
      <c r="GHE193" s="371"/>
      <c r="GHF193" s="371"/>
      <c r="GHG193" s="371"/>
      <c r="GHH193" s="372"/>
      <c r="GHI193" s="373"/>
      <c r="GHJ193" s="373"/>
      <c r="GHK193" s="373"/>
      <c r="GHL193" s="374"/>
      <c r="GHM193" s="374"/>
      <c r="GHN193" s="374"/>
      <c r="GHO193" s="373"/>
      <c r="GHP193" s="374"/>
      <c r="GHQ193" s="374"/>
      <c r="GHR193" s="374"/>
      <c r="GHS193" s="374"/>
      <c r="GHT193" s="373"/>
      <c r="GHU193" s="371"/>
      <c r="GHV193" s="371"/>
      <c r="GHW193" s="371"/>
      <c r="GHX193" s="372"/>
      <c r="GHY193" s="373"/>
      <c r="GHZ193" s="373"/>
      <c r="GIA193" s="373"/>
      <c r="GIB193" s="374"/>
      <c r="GIC193" s="374"/>
      <c r="GID193" s="374"/>
      <c r="GIE193" s="373"/>
      <c r="GIF193" s="374"/>
      <c r="GIG193" s="374"/>
      <c r="GIH193" s="374"/>
      <c r="GII193" s="374"/>
      <c r="GIJ193" s="373"/>
      <c r="GIK193" s="371"/>
      <c r="GIL193" s="371"/>
      <c r="GIM193" s="371"/>
      <c r="GIN193" s="372"/>
      <c r="GIO193" s="373"/>
      <c r="GIP193" s="373"/>
      <c r="GIQ193" s="373"/>
      <c r="GIR193" s="374"/>
      <c r="GIS193" s="374"/>
      <c r="GIT193" s="374"/>
      <c r="GIU193" s="373"/>
      <c r="GIV193" s="374"/>
      <c r="GIW193" s="374"/>
      <c r="GIX193" s="374"/>
      <c r="GIY193" s="374"/>
      <c r="GIZ193" s="373"/>
      <c r="GJA193" s="371"/>
      <c r="GJB193" s="371"/>
      <c r="GJC193" s="371"/>
      <c r="GJD193" s="372"/>
      <c r="GJE193" s="373"/>
      <c r="GJF193" s="373"/>
      <c r="GJG193" s="373"/>
      <c r="GJH193" s="374"/>
      <c r="GJI193" s="374"/>
      <c r="GJJ193" s="374"/>
      <c r="GJK193" s="373"/>
      <c r="GJL193" s="374"/>
      <c r="GJM193" s="374"/>
      <c r="GJN193" s="374"/>
      <c r="GJO193" s="374"/>
      <c r="GJP193" s="373"/>
      <c r="GJQ193" s="371"/>
      <c r="GJR193" s="371"/>
      <c r="GJS193" s="371"/>
      <c r="GJT193" s="372"/>
      <c r="GJU193" s="373"/>
      <c r="GJV193" s="373"/>
      <c r="GJW193" s="373"/>
      <c r="GJX193" s="374"/>
      <c r="GJY193" s="374"/>
      <c r="GJZ193" s="374"/>
      <c r="GKA193" s="373"/>
      <c r="GKB193" s="374"/>
      <c r="GKC193" s="374"/>
      <c r="GKD193" s="374"/>
      <c r="GKE193" s="374"/>
      <c r="GKF193" s="373"/>
      <c r="GKG193" s="371"/>
      <c r="GKH193" s="371"/>
      <c r="GKI193" s="371"/>
      <c r="GKJ193" s="372"/>
      <c r="GKK193" s="373"/>
      <c r="GKL193" s="373"/>
      <c r="GKM193" s="373"/>
      <c r="GKN193" s="374"/>
      <c r="GKO193" s="374"/>
      <c r="GKP193" s="374"/>
      <c r="GKQ193" s="373"/>
      <c r="GKR193" s="374"/>
      <c r="GKS193" s="374"/>
      <c r="GKT193" s="374"/>
      <c r="GKU193" s="374"/>
      <c r="GKV193" s="373"/>
      <c r="GKW193" s="371"/>
      <c r="GKX193" s="371"/>
      <c r="GKY193" s="371"/>
      <c r="GKZ193" s="372"/>
      <c r="GLA193" s="373"/>
      <c r="GLB193" s="373"/>
      <c r="GLC193" s="373"/>
      <c r="GLD193" s="374"/>
      <c r="GLE193" s="374"/>
      <c r="GLF193" s="374"/>
      <c r="GLG193" s="373"/>
      <c r="GLH193" s="374"/>
      <c r="GLI193" s="374"/>
      <c r="GLJ193" s="374"/>
      <c r="GLK193" s="374"/>
      <c r="GLL193" s="373"/>
      <c r="GLM193" s="371"/>
      <c r="GLN193" s="371"/>
      <c r="GLO193" s="371"/>
      <c r="GLP193" s="372"/>
      <c r="GLQ193" s="373"/>
      <c r="GLR193" s="373"/>
      <c r="GLS193" s="373"/>
      <c r="GLT193" s="374"/>
      <c r="GLU193" s="374"/>
      <c r="GLV193" s="374"/>
      <c r="GLW193" s="373"/>
      <c r="GLX193" s="374"/>
      <c r="GLY193" s="374"/>
      <c r="GLZ193" s="374"/>
      <c r="GMA193" s="374"/>
      <c r="GMB193" s="373"/>
      <c r="GMC193" s="371"/>
      <c r="GMD193" s="371"/>
      <c r="GME193" s="371"/>
      <c r="GMF193" s="372"/>
      <c r="GMG193" s="373"/>
      <c r="GMH193" s="373"/>
      <c r="GMI193" s="373"/>
      <c r="GMJ193" s="374"/>
      <c r="GMK193" s="374"/>
      <c r="GML193" s="374"/>
      <c r="GMM193" s="373"/>
      <c r="GMN193" s="374"/>
      <c r="GMO193" s="374"/>
      <c r="GMP193" s="374"/>
      <c r="GMQ193" s="374"/>
      <c r="GMR193" s="373"/>
      <c r="GMS193" s="371"/>
      <c r="GMT193" s="371"/>
      <c r="GMU193" s="371"/>
      <c r="GMV193" s="372"/>
      <c r="GMW193" s="373"/>
      <c r="GMX193" s="373"/>
      <c r="GMY193" s="373"/>
      <c r="GMZ193" s="374"/>
      <c r="GNA193" s="374"/>
      <c r="GNB193" s="374"/>
      <c r="GNC193" s="373"/>
      <c r="GND193" s="374"/>
      <c r="GNE193" s="374"/>
      <c r="GNF193" s="374"/>
      <c r="GNG193" s="374"/>
      <c r="GNH193" s="373"/>
      <c r="GNI193" s="371"/>
      <c r="GNJ193" s="371"/>
      <c r="GNK193" s="371"/>
      <c r="GNL193" s="372"/>
      <c r="GNM193" s="373"/>
      <c r="GNN193" s="373"/>
      <c r="GNO193" s="373"/>
      <c r="GNP193" s="374"/>
      <c r="GNQ193" s="374"/>
      <c r="GNR193" s="374"/>
      <c r="GNS193" s="373"/>
      <c r="GNT193" s="374"/>
      <c r="GNU193" s="374"/>
      <c r="GNV193" s="374"/>
      <c r="GNW193" s="374"/>
      <c r="GNX193" s="373"/>
      <c r="GNY193" s="371"/>
      <c r="GNZ193" s="371"/>
      <c r="GOA193" s="371"/>
      <c r="GOB193" s="372"/>
      <c r="GOC193" s="373"/>
      <c r="GOD193" s="373"/>
      <c r="GOE193" s="373"/>
      <c r="GOF193" s="374"/>
      <c r="GOG193" s="374"/>
      <c r="GOH193" s="374"/>
      <c r="GOI193" s="373"/>
      <c r="GOJ193" s="374"/>
      <c r="GOK193" s="374"/>
      <c r="GOL193" s="374"/>
      <c r="GOM193" s="374"/>
      <c r="GON193" s="373"/>
      <c r="GOO193" s="371"/>
      <c r="GOP193" s="371"/>
      <c r="GOQ193" s="371"/>
      <c r="GOR193" s="372"/>
      <c r="GOS193" s="373"/>
      <c r="GOT193" s="373"/>
      <c r="GOU193" s="373"/>
      <c r="GOV193" s="374"/>
      <c r="GOW193" s="374"/>
      <c r="GOX193" s="374"/>
      <c r="GOY193" s="373"/>
      <c r="GOZ193" s="374"/>
      <c r="GPA193" s="374"/>
      <c r="GPB193" s="374"/>
      <c r="GPC193" s="374"/>
      <c r="GPD193" s="373"/>
      <c r="GPE193" s="371"/>
      <c r="GPF193" s="371"/>
      <c r="GPG193" s="371"/>
      <c r="GPH193" s="372"/>
      <c r="GPI193" s="373"/>
      <c r="GPJ193" s="373"/>
      <c r="GPK193" s="373"/>
      <c r="GPL193" s="374"/>
      <c r="GPM193" s="374"/>
      <c r="GPN193" s="374"/>
      <c r="GPO193" s="373"/>
      <c r="GPP193" s="374"/>
      <c r="GPQ193" s="374"/>
      <c r="GPR193" s="374"/>
      <c r="GPS193" s="374"/>
      <c r="GPT193" s="373"/>
      <c r="GPU193" s="371"/>
      <c r="GPV193" s="371"/>
      <c r="GPW193" s="371"/>
      <c r="GPX193" s="372"/>
      <c r="GPY193" s="373"/>
      <c r="GPZ193" s="373"/>
      <c r="GQA193" s="373"/>
      <c r="GQB193" s="374"/>
      <c r="GQC193" s="374"/>
      <c r="GQD193" s="374"/>
      <c r="GQE193" s="373"/>
      <c r="GQF193" s="374"/>
      <c r="GQG193" s="374"/>
      <c r="GQH193" s="374"/>
      <c r="GQI193" s="374"/>
      <c r="GQJ193" s="373"/>
      <c r="GQK193" s="371"/>
      <c r="GQL193" s="371"/>
      <c r="GQM193" s="371"/>
      <c r="GQN193" s="372"/>
      <c r="GQO193" s="373"/>
      <c r="GQP193" s="373"/>
      <c r="GQQ193" s="373"/>
      <c r="GQR193" s="374"/>
      <c r="GQS193" s="374"/>
      <c r="GQT193" s="374"/>
      <c r="GQU193" s="373"/>
      <c r="GQV193" s="374"/>
      <c r="GQW193" s="374"/>
      <c r="GQX193" s="374"/>
      <c r="GQY193" s="374"/>
      <c r="GQZ193" s="373"/>
      <c r="GRA193" s="371"/>
      <c r="GRB193" s="371"/>
      <c r="GRC193" s="371"/>
      <c r="GRD193" s="372"/>
      <c r="GRE193" s="373"/>
      <c r="GRF193" s="373"/>
      <c r="GRG193" s="373"/>
      <c r="GRH193" s="374"/>
      <c r="GRI193" s="374"/>
      <c r="GRJ193" s="374"/>
      <c r="GRK193" s="373"/>
      <c r="GRL193" s="374"/>
      <c r="GRM193" s="374"/>
      <c r="GRN193" s="374"/>
      <c r="GRO193" s="374"/>
      <c r="GRP193" s="373"/>
      <c r="GRQ193" s="371"/>
      <c r="GRR193" s="371"/>
      <c r="GRS193" s="371"/>
      <c r="GRT193" s="372"/>
      <c r="GRU193" s="373"/>
      <c r="GRV193" s="373"/>
      <c r="GRW193" s="373"/>
      <c r="GRX193" s="374"/>
      <c r="GRY193" s="374"/>
      <c r="GRZ193" s="374"/>
      <c r="GSA193" s="373"/>
      <c r="GSB193" s="374"/>
      <c r="GSC193" s="374"/>
      <c r="GSD193" s="374"/>
      <c r="GSE193" s="374"/>
      <c r="GSF193" s="373"/>
      <c r="GSG193" s="371"/>
      <c r="GSH193" s="371"/>
      <c r="GSI193" s="371"/>
      <c r="GSJ193" s="372"/>
      <c r="GSK193" s="373"/>
      <c r="GSL193" s="373"/>
      <c r="GSM193" s="373"/>
      <c r="GSN193" s="374"/>
      <c r="GSO193" s="374"/>
      <c r="GSP193" s="374"/>
      <c r="GSQ193" s="373"/>
      <c r="GSR193" s="374"/>
      <c r="GSS193" s="374"/>
      <c r="GST193" s="374"/>
      <c r="GSU193" s="374"/>
      <c r="GSV193" s="373"/>
      <c r="GSW193" s="371"/>
      <c r="GSX193" s="371"/>
      <c r="GSY193" s="371"/>
      <c r="GSZ193" s="372"/>
      <c r="GTA193" s="373"/>
      <c r="GTB193" s="373"/>
      <c r="GTC193" s="373"/>
      <c r="GTD193" s="374"/>
      <c r="GTE193" s="374"/>
      <c r="GTF193" s="374"/>
      <c r="GTG193" s="373"/>
      <c r="GTH193" s="374"/>
      <c r="GTI193" s="374"/>
      <c r="GTJ193" s="374"/>
      <c r="GTK193" s="374"/>
      <c r="GTL193" s="373"/>
      <c r="GTM193" s="371"/>
      <c r="GTN193" s="371"/>
      <c r="GTO193" s="371"/>
      <c r="GTP193" s="372"/>
      <c r="GTQ193" s="373"/>
      <c r="GTR193" s="373"/>
      <c r="GTS193" s="373"/>
      <c r="GTT193" s="374"/>
      <c r="GTU193" s="374"/>
      <c r="GTV193" s="374"/>
      <c r="GTW193" s="373"/>
      <c r="GTX193" s="374"/>
      <c r="GTY193" s="374"/>
      <c r="GTZ193" s="374"/>
      <c r="GUA193" s="374"/>
      <c r="GUB193" s="373"/>
      <c r="GUC193" s="371"/>
      <c r="GUD193" s="371"/>
      <c r="GUE193" s="371"/>
      <c r="GUF193" s="372"/>
      <c r="GUG193" s="373"/>
      <c r="GUH193" s="373"/>
      <c r="GUI193" s="373"/>
      <c r="GUJ193" s="374"/>
      <c r="GUK193" s="374"/>
      <c r="GUL193" s="374"/>
      <c r="GUM193" s="373"/>
      <c r="GUN193" s="374"/>
      <c r="GUO193" s="374"/>
      <c r="GUP193" s="374"/>
      <c r="GUQ193" s="374"/>
      <c r="GUR193" s="373"/>
      <c r="GUS193" s="371"/>
      <c r="GUT193" s="371"/>
      <c r="GUU193" s="371"/>
      <c r="GUV193" s="372"/>
      <c r="GUW193" s="373"/>
      <c r="GUX193" s="373"/>
      <c r="GUY193" s="373"/>
      <c r="GUZ193" s="374"/>
      <c r="GVA193" s="374"/>
      <c r="GVB193" s="374"/>
      <c r="GVC193" s="373"/>
      <c r="GVD193" s="374"/>
      <c r="GVE193" s="374"/>
      <c r="GVF193" s="374"/>
      <c r="GVG193" s="374"/>
      <c r="GVH193" s="373"/>
      <c r="GVI193" s="371"/>
      <c r="GVJ193" s="371"/>
      <c r="GVK193" s="371"/>
      <c r="GVL193" s="372"/>
      <c r="GVM193" s="373"/>
      <c r="GVN193" s="373"/>
      <c r="GVO193" s="373"/>
      <c r="GVP193" s="374"/>
      <c r="GVQ193" s="374"/>
      <c r="GVR193" s="374"/>
      <c r="GVS193" s="373"/>
      <c r="GVT193" s="374"/>
      <c r="GVU193" s="374"/>
      <c r="GVV193" s="374"/>
      <c r="GVW193" s="374"/>
      <c r="GVX193" s="373"/>
      <c r="GVY193" s="371"/>
      <c r="GVZ193" s="371"/>
      <c r="GWA193" s="371"/>
      <c r="GWB193" s="372"/>
      <c r="GWC193" s="373"/>
      <c r="GWD193" s="373"/>
      <c r="GWE193" s="373"/>
      <c r="GWF193" s="374"/>
      <c r="GWG193" s="374"/>
      <c r="GWH193" s="374"/>
      <c r="GWI193" s="373"/>
      <c r="GWJ193" s="374"/>
      <c r="GWK193" s="374"/>
      <c r="GWL193" s="374"/>
      <c r="GWM193" s="374"/>
      <c r="GWN193" s="373"/>
      <c r="GWO193" s="371"/>
      <c r="GWP193" s="371"/>
      <c r="GWQ193" s="371"/>
      <c r="GWR193" s="372"/>
      <c r="GWS193" s="373"/>
      <c r="GWT193" s="373"/>
      <c r="GWU193" s="373"/>
      <c r="GWV193" s="374"/>
      <c r="GWW193" s="374"/>
      <c r="GWX193" s="374"/>
      <c r="GWY193" s="373"/>
      <c r="GWZ193" s="374"/>
      <c r="GXA193" s="374"/>
      <c r="GXB193" s="374"/>
      <c r="GXC193" s="374"/>
      <c r="GXD193" s="373"/>
      <c r="GXE193" s="371"/>
      <c r="GXF193" s="371"/>
      <c r="GXG193" s="371"/>
      <c r="GXH193" s="372"/>
      <c r="GXI193" s="373"/>
      <c r="GXJ193" s="373"/>
      <c r="GXK193" s="373"/>
      <c r="GXL193" s="374"/>
      <c r="GXM193" s="374"/>
      <c r="GXN193" s="374"/>
      <c r="GXO193" s="373"/>
      <c r="GXP193" s="374"/>
      <c r="GXQ193" s="374"/>
      <c r="GXR193" s="374"/>
      <c r="GXS193" s="374"/>
      <c r="GXT193" s="373"/>
      <c r="GXU193" s="371"/>
      <c r="GXV193" s="371"/>
      <c r="GXW193" s="371"/>
      <c r="GXX193" s="372"/>
      <c r="GXY193" s="373"/>
      <c r="GXZ193" s="373"/>
      <c r="GYA193" s="373"/>
      <c r="GYB193" s="374"/>
      <c r="GYC193" s="374"/>
      <c r="GYD193" s="374"/>
      <c r="GYE193" s="373"/>
      <c r="GYF193" s="374"/>
      <c r="GYG193" s="374"/>
      <c r="GYH193" s="374"/>
      <c r="GYI193" s="374"/>
      <c r="GYJ193" s="373"/>
      <c r="GYK193" s="371"/>
      <c r="GYL193" s="371"/>
      <c r="GYM193" s="371"/>
      <c r="GYN193" s="372"/>
      <c r="GYO193" s="373"/>
      <c r="GYP193" s="373"/>
      <c r="GYQ193" s="373"/>
      <c r="GYR193" s="374"/>
      <c r="GYS193" s="374"/>
      <c r="GYT193" s="374"/>
      <c r="GYU193" s="373"/>
      <c r="GYV193" s="374"/>
      <c r="GYW193" s="374"/>
      <c r="GYX193" s="374"/>
      <c r="GYY193" s="374"/>
      <c r="GYZ193" s="373"/>
      <c r="GZA193" s="371"/>
      <c r="GZB193" s="371"/>
      <c r="GZC193" s="371"/>
      <c r="GZD193" s="372"/>
      <c r="GZE193" s="373"/>
      <c r="GZF193" s="373"/>
      <c r="GZG193" s="373"/>
      <c r="GZH193" s="374"/>
      <c r="GZI193" s="374"/>
      <c r="GZJ193" s="374"/>
      <c r="GZK193" s="373"/>
      <c r="GZL193" s="374"/>
      <c r="GZM193" s="374"/>
      <c r="GZN193" s="374"/>
      <c r="GZO193" s="374"/>
      <c r="GZP193" s="373"/>
      <c r="GZQ193" s="371"/>
      <c r="GZR193" s="371"/>
      <c r="GZS193" s="371"/>
      <c r="GZT193" s="372"/>
      <c r="GZU193" s="373"/>
      <c r="GZV193" s="373"/>
      <c r="GZW193" s="373"/>
      <c r="GZX193" s="374"/>
      <c r="GZY193" s="374"/>
      <c r="GZZ193" s="374"/>
      <c r="HAA193" s="373"/>
      <c r="HAB193" s="374"/>
      <c r="HAC193" s="374"/>
      <c r="HAD193" s="374"/>
      <c r="HAE193" s="374"/>
      <c r="HAF193" s="373"/>
      <c r="HAG193" s="371"/>
      <c r="HAH193" s="371"/>
      <c r="HAI193" s="371"/>
      <c r="HAJ193" s="372"/>
      <c r="HAK193" s="373"/>
      <c r="HAL193" s="373"/>
      <c r="HAM193" s="373"/>
      <c r="HAN193" s="374"/>
      <c r="HAO193" s="374"/>
      <c r="HAP193" s="374"/>
      <c r="HAQ193" s="373"/>
      <c r="HAR193" s="374"/>
      <c r="HAS193" s="374"/>
      <c r="HAT193" s="374"/>
      <c r="HAU193" s="374"/>
      <c r="HAV193" s="373"/>
      <c r="HAW193" s="371"/>
      <c r="HAX193" s="371"/>
      <c r="HAY193" s="371"/>
      <c r="HAZ193" s="372"/>
      <c r="HBA193" s="373"/>
      <c r="HBB193" s="373"/>
      <c r="HBC193" s="373"/>
      <c r="HBD193" s="374"/>
      <c r="HBE193" s="374"/>
      <c r="HBF193" s="374"/>
      <c r="HBG193" s="373"/>
      <c r="HBH193" s="374"/>
      <c r="HBI193" s="374"/>
      <c r="HBJ193" s="374"/>
      <c r="HBK193" s="374"/>
      <c r="HBL193" s="373"/>
      <c r="HBM193" s="371"/>
      <c r="HBN193" s="371"/>
      <c r="HBO193" s="371"/>
      <c r="HBP193" s="372"/>
      <c r="HBQ193" s="373"/>
      <c r="HBR193" s="373"/>
      <c r="HBS193" s="373"/>
      <c r="HBT193" s="374"/>
      <c r="HBU193" s="374"/>
      <c r="HBV193" s="374"/>
      <c r="HBW193" s="373"/>
      <c r="HBX193" s="374"/>
      <c r="HBY193" s="374"/>
      <c r="HBZ193" s="374"/>
      <c r="HCA193" s="374"/>
      <c r="HCB193" s="373"/>
      <c r="HCC193" s="371"/>
      <c r="HCD193" s="371"/>
      <c r="HCE193" s="371"/>
      <c r="HCF193" s="372"/>
      <c r="HCG193" s="373"/>
      <c r="HCH193" s="373"/>
      <c r="HCI193" s="373"/>
      <c r="HCJ193" s="374"/>
      <c r="HCK193" s="374"/>
      <c r="HCL193" s="374"/>
      <c r="HCM193" s="373"/>
      <c r="HCN193" s="374"/>
      <c r="HCO193" s="374"/>
      <c r="HCP193" s="374"/>
      <c r="HCQ193" s="374"/>
      <c r="HCR193" s="373"/>
      <c r="HCS193" s="371"/>
      <c r="HCT193" s="371"/>
      <c r="HCU193" s="371"/>
      <c r="HCV193" s="372"/>
      <c r="HCW193" s="373"/>
      <c r="HCX193" s="373"/>
      <c r="HCY193" s="373"/>
      <c r="HCZ193" s="374"/>
      <c r="HDA193" s="374"/>
      <c r="HDB193" s="374"/>
      <c r="HDC193" s="373"/>
      <c r="HDD193" s="374"/>
      <c r="HDE193" s="374"/>
      <c r="HDF193" s="374"/>
      <c r="HDG193" s="374"/>
      <c r="HDH193" s="373"/>
      <c r="HDI193" s="371"/>
      <c r="HDJ193" s="371"/>
      <c r="HDK193" s="371"/>
      <c r="HDL193" s="372"/>
      <c r="HDM193" s="373"/>
      <c r="HDN193" s="373"/>
      <c r="HDO193" s="373"/>
      <c r="HDP193" s="374"/>
      <c r="HDQ193" s="374"/>
      <c r="HDR193" s="374"/>
      <c r="HDS193" s="373"/>
      <c r="HDT193" s="374"/>
      <c r="HDU193" s="374"/>
      <c r="HDV193" s="374"/>
      <c r="HDW193" s="374"/>
      <c r="HDX193" s="373"/>
      <c r="HDY193" s="371"/>
      <c r="HDZ193" s="371"/>
      <c r="HEA193" s="371"/>
      <c r="HEB193" s="372"/>
      <c r="HEC193" s="373"/>
      <c r="HED193" s="373"/>
      <c r="HEE193" s="373"/>
      <c r="HEF193" s="374"/>
      <c r="HEG193" s="374"/>
      <c r="HEH193" s="374"/>
      <c r="HEI193" s="373"/>
      <c r="HEJ193" s="374"/>
      <c r="HEK193" s="374"/>
      <c r="HEL193" s="374"/>
      <c r="HEM193" s="374"/>
      <c r="HEN193" s="373"/>
      <c r="HEO193" s="371"/>
      <c r="HEP193" s="371"/>
      <c r="HEQ193" s="371"/>
      <c r="HER193" s="372"/>
      <c r="HES193" s="373"/>
      <c r="HET193" s="373"/>
      <c r="HEU193" s="373"/>
      <c r="HEV193" s="374"/>
      <c r="HEW193" s="374"/>
      <c r="HEX193" s="374"/>
      <c r="HEY193" s="373"/>
      <c r="HEZ193" s="374"/>
      <c r="HFA193" s="374"/>
      <c r="HFB193" s="374"/>
      <c r="HFC193" s="374"/>
      <c r="HFD193" s="373"/>
      <c r="HFE193" s="371"/>
      <c r="HFF193" s="371"/>
      <c r="HFG193" s="371"/>
      <c r="HFH193" s="372"/>
      <c r="HFI193" s="373"/>
      <c r="HFJ193" s="373"/>
      <c r="HFK193" s="373"/>
      <c r="HFL193" s="374"/>
      <c r="HFM193" s="374"/>
      <c r="HFN193" s="374"/>
      <c r="HFO193" s="373"/>
      <c r="HFP193" s="374"/>
      <c r="HFQ193" s="374"/>
      <c r="HFR193" s="374"/>
      <c r="HFS193" s="374"/>
      <c r="HFT193" s="373"/>
      <c r="HFU193" s="371"/>
      <c r="HFV193" s="371"/>
      <c r="HFW193" s="371"/>
      <c r="HFX193" s="372"/>
      <c r="HFY193" s="373"/>
      <c r="HFZ193" s="373"/>
      <c r="HGA193" s="373"/>
      <c r="HGB193" s="374"/>
      <c r="HGC193" s="374"/>
      <c r="HGD193" s="374"/>
      <c r="HGE193" s="373"/>
      <c r="HGF193" s="374"/>
      <c r="HGG193" s="374"/>
      <c r="HGH193" s="374"/>
      <c r="HGI193" s="374"/>
      <c r="HGJ193" s="373"/>
      <c r="HGK193" s="371"/>
      <c r="HGL193" s="371"/>
      <c r="HGM193" s="371"/>
      <c r="HGN193" s="372"/>
      <c r="HGO193" s="373"/>
      <c r="HGP193" s="373"/>
      <c r="HGQ193" s="373"/>
      <c r="HGR193" s="374"/>
      <c r="HGS193" s="374"/>
      <c r="HGT193" s="374"/>
      <c r="HGU193" s="373"/>
      <c r="HGV193" s="374"/>
      <c r="HGW193" s="374"/>
      <c r="HGX193" s="374"/>
      <c r="HGY193" s="374"/>
      <c r="HGZ193" s="373"/>
      <c r="HHA193" s="371"/>
      <c r="HHB193" s="371"/>
      <c r="HHC193" s="371"/>
      <c r="HHD193" s="372"/>
      <c r="HHE193" s="373"/>
      <c r="HHF193" s="373"/>
      <c r="HHG193" s="373"/>
      <c r="HHH193" s="374"/>
      <c r="HHI193" s="374"/>
      <c r="HHJ193" s="374"/>
      <c r="HHK193" s="373"/>
      <c r="HHL193" s="374"/>
      <c r="HHM193" s="374"/>
      <c r="HHN193" s="374"/>
      <c r="HHO193" s="374"/>
      <c r="HHP193" s="373"/>
      <c r="HHQ193" s="371"/>
      <c r="HHR193" s="371"/>
      <c r="HHS193" s="371"/>
      <c r="HHT193" s="372"/>
      <c r="HHU193" s="373"/>
      <c r="HHV193" s="373"/>
      <c r="HHW193" s="373"/>
      <c r="HHX193" s="374"/>
      <c r="HHY193" s="374"/>
      <c r="HHZ193" s="374"/>
      <c r="HIA193" s="373"/>
      <c r="HIB193" s="374"/>
      <c r="HIC193" s="374"/>
      <c r="HID193" s="374"/>
      <c r="HIE193" s="374"/>
      <c r="HIF193" s="373"/>
      <c r="HIG193" s="371"/>
      <c r="HIH193" s="371"/>
      <c r="HII193" s="371"/>
      <c r="HIJ193" s="372"/>
      <c r="HIK193" s="373"/>
      <c r="HIL193" s="373"/>
      <c r="HIM193" s="373"/>
      <c r="HIN193" s="374"/>
      <c r="HIO193" s="374"/>
      <c r="HIP193" s="374"/>
      <c r="HIQ193" s="373"/>
      <c r="HIR193" s="374"/>
      <c r="HIS193" s="374"/>
      <c r="HIT193" s="374"/>
      <c r="HIU193" s="374"/>
      <c r="HIV193" s="373"/>
      <c r="HIW193" s="371"/>
      <c r="HIX193" s="371"/>
      <c r="HIY193" s="371"/>
      <c r="HIZ193" s="372"/>
      <c r="HJA193" s="373"/>
      <c r="HJB193" s="373"/>
      <c r="HJC193" s="373"/>
      <c r="HJD193" s="374"/>
      <c r="HJE193" s="374"/>
      <c r="HJF193" s="374"/>
      <c r="HJG193" s="373"/>
      <c r="HJH193" s="374"/>
      <c r="HJI193" s="374"/>
      <c r="HJJ193" s="374"/>
      <c r="HJK193" s="374"/>
      <c r="HJL193" s="373"/>
      <c r="HJM193" s="371"/>
      <c r="HJN193" s="371"/>
      <c r="HJO193" s="371"/>
      <c r="HJP193" s="372"/>
      <c r="HJQ193" s="373"/>
      <c r="HJR193" s="373"/>
      <c r="HJS193" s="373"/>
      <c r="HJT193" s="374"/>
      <c r="HJU193" s="374"/>
      <c r="HJV193" s="374"/>
      <c r="HJW193" s="373"/>
      <c r="HJX193" s="374"/>
      <c r="HJY193" s="374"/>
      <c r="HJZ193" s="374"/>
      <c r="HKA193" s="374"/>
      <c r="HKB193" s="373"/>
      <c r="HKC193" s="371"/>
      <c r="HKD193" s="371"/>
      <c r="HKE193" s="371"/>
      <c r="HKF193" s="372"/>
      <c r="HKG193" s="373"/>
      <c r="HKH193" s="373"/>
      <c r="HKI193" s="373"/>
      <c r="HKJ193" s="374"/>
      <c r="HKK193" s="374"/>
      <c r="HKL193" s="374"/>
      <c r="HKM193" s="373"/>
      <c r="HKN193" s="374"/>
      <c r="HKO193" s="374"/>
      <c r="HKP193" s="374"/>
      <c r="HKQ193" s="374"/>
      <c r="HKR193" s="373"/>
      <c r="HKS193" s="371"/>
      <c r="HKT193" s="371"/>
      <c r="HKU193" s="371"/>
      <c r="HKV193" s="372"/>
      <c r="HKW193" s="373"/>
      <c r="HKX193" s="373"/>
      <c r="HKY193" s="373"/>
      <c r="HKZ193" s="374"/>
      <c r="HLA193" s="374"/>
      <c r="HLB193" s="374"/>
      <c r="HLC193" s="373"/>
      <c r="HLD193" s="374"/>
      <c r="HLE193" s="374"/>
      <c r="HLF193" s="374"/>
      <c r="HLG193" s="374"/>
      <c r="HLH193" s="373"/>
      <c r="HLI193" s="371"/>
      <c r="HLJ193" s="371"/>
      <c r="HLK193" s="371"/>
      <c r="HLL193" s="372"/>
      <c r="HLM193" s="373"/>
      <c r="HLN193" s="373"/>
      <c r="HLO193" s="373"/>
      <c r="HLP193" s="374"/>
      <c r="HLQ193" s="374"/>
      <c r="HLR193" s="374"/>
      <c r="HLS193" s="373"/>
      <c r="HLT193" s="374"/>
      <c r="HLU193" s="374"/>
      <c r="HLV193" s="374"/>
      <c r="HLW193" s="374"/>
      <c r="HLX193" s="373"/>
      <c r="HLY193" s="371"/>
      <c r="HLZ193" s="371"/>
      <c r="HMA193" s="371"/>
      <c r="HMB193" s="372"/>
      <c r="HMC193" s="373"/>
      <c r="HMD193" s="373"/>
      <c r="HME193" s="373"/>
      <c r="HMF193" s="374"/>
      <c r="HMG193" s="374"/>
      <c r="HMH193" s="374"/>
      <c r="HMI193" s="373"/>
      <c r="HMJ193" s="374"/>
      <c r="HMK193" s="374"/>
      <c r="HML193" s="374"/>
      <c r="HMM193" s="374"/>
      <c r="HMN193" s="373"/>
      <c r="HMO193" s="371"/>
      <c r="HMP193" s="371"/>
      <c r="HMQ193" s="371"/>
      <c r="HMR193" s="372"/>
      <c r="HMS193" s="373"/>
      <c r="HMT193" s="373"/>
      <c r="HMU193" s="373"/>
      <c r="HMV193" s="374"/>
      <c r="HMW193" s="374"/>
      <c r="HMX193" s="374"/>
      <c r="HMY193" s="373"/>
      <c r="HMZ193" s="374"/>
      <c r="HNA193" s="374"/>
      <c r="HNB193" s="374"/>
      <c r="HNC193" s="374"/>
      <c r="HND193" s="373"/>
      <c r="HNE193" s="371"/>
      <c r="HNF193" s="371"/>
      <c r="HNG193" s="371"/>
      <c r="HNH193" s="372"/>
      <c r="HNI193" s="373"/>
      <c r="HNJ193" s="373"/>
      <c r="HNK193" s="373"/>
      <c r="HNL193" s="374"/>
      <c r="HNM193" s="374"/>
      <c r="HNN193" s="374"/>
      <c r="HNO193" s="373"/>
      <c r="HNP193" s="374"/>
      <c r="HNQ193" s="374"/>
      <c r="HNR193" s="374"/>
      <c r="HNS193" s="374"/>
      <c r="HNT193" s="373"/>
      <c r="HNU193" s="371"/>
      <c r="HNV193" s="371"/>
      <c r="HNW193" s="371"/>
      <c r="HNX193" s="372"/>
      <c r="HNY193" s="373"/>
      <c r="HNZ193" s="373"/>
      <c r="HOA193" s="373"/>
      <c r="HOB193" s="374"/>
      <c r="HOC193" s="374"/>
      <c r="HOD193" s="374"/>
      <c r="HOE193" s="373"/>
      <c r="HOF193" s="374"/>
      <c r="HOG193" s="374"/>
      <c r="HOH193" s="374"/>
      <c r="HOI193" s="374"/>
      <c r="HOJ193" s="373"/>
      <c r="HOK193" s="371"/>
      <c r="HOL193" s="371"/>
      <c r="HOM193" s="371"/>
      <c r="HON193" s="372"/>
      <c r="HOO193" s="373"/>
      <c r="HOP193" s="373"/>
      <c r="HOQ193" s="373"/>
      <c r="HOR193" s="374"/>
      <c r="HOS193" s="374"/>
      <c r="HOT193" s="374"/>
      <c r="HOU193" s="373"/>
      <c r="HOV193" s="374"/>
      <c r="HOW193" s="374"/>
      <c r="HOX193" s="374"/>
      <c r="HOY193" s="374"/>
      <c r="HOZ193" s="373"/>
      <c r="HPA193" s="371"/>
      <c r="HPB193" s="371"/>
      <c r="HPC193" s="371"/>
      <c r="HPD193" s="372"/>
      <c r="HPE193" s="373"/>
      <c r="HPF193" s="373"/>
      <c r="HPG193" s="373"/>
      <c r="HPH193" s="374"/>
      <c r="HPI193" s="374"/>
      <c r="HPJ193" s="374"/>
      <c r="HPK193" s="373"/>
      <c r="HPL193" s="374"/>
      <c r="HPM193" s="374"/>
      <c r="HPN193" s="374"/>
      <c r="HPO193" s="374"/>
      <c r="HPP193" s="373"/>
      <c r="HPQ193" s="371"/>
      <c r="HPR193" s="371"/>
      <c r="HPS193" s="371"/>
      <c r="HPT193" s="372"/>
      <c r="HPU193" s="373"/>
      <c r="HPV193" s="373"/>
      <c r="HPW193" s="373"/>
      <c r="HPX193" s="374"/>
      <c r="HPY193" s="374"/>
      <c r="HPZ193" s="374"/>
      <c r="HQA193" s="373"/>
      <c r="HQB193" s="374"/>
      <c r="HQC193" s="374"/>
      <c r="HQD193" s="374"/>
      <c r="HQE193" s="374"/>
      <c r="HQF193" s="373"/>
      <c r="HQG193" s="371"/>
      <c r="HQH193" s="371"/>
      <c r="HQI193" s="371"/>
      <c r="HQJ193" s="372"/>
      <c r="HQK193" s="373"/>
      <c r="HQL193" s="373"/>
      <c r="HQM193" s="373"/>
      <c r="HQN193" s="374"/>
      <c r="HQO193" s="374"/>
      <c r="HQP193" s="374"/>
      <c r="HQQ193" s="373"/>
      <c r="HQR193" s="374"/>
      <c r="HQS193" s="374"/>
      <c r="HQT193" s="374"/>
      <c r="HQU193" s="374"/>
      <c r="HQV193" s="373"/>
      <c r="HQW193" s="371"/>
      <c r="HQX193" s="371"/>
      <c r="HQY193" s="371"/>
      <c r="HQZ193" s="372"/>
      <c r="HRA193" s="373"/>
      <c r="HRB193" s="373"/>
      <c r="HRC193" s="373"/>
      <c r="HRD193" s="374"/>
      <c r="HRE193" s="374"/>
      <c r="HRF193" s="374"/>
      <c r="HRG193" s="373"/>
      <c r="HRH193" s="374"/>
      <c r="HRI193" s="374"/>
      <c r="HRJ193" s="374"/>
      <c r="HRK193" s="374"/>
      <c r="HRL193" s="373"/>
      <c r="HRM193" s="371"/>
      <c r="HRN193" s="371"/>
      <c r="HRO193" s="371"/>
      <c r="HRP193" s="372"/>
      <c r="HRQ193" s="373"/>
      <c r="HRR193" s="373"/>
      <c r="HRS193" s="373"/>
      <c r="HRT193" s="374"/>
      <c r="HRU193" s="374"/>
      <c r="HRV193" s="374"/>
      <c r="HRW193" s="373"/>
      <c r="HRX193" s="374"/>
      <c r="HRY193" s="374"/>
      <c r="HRZ193" s="374"/>
      <c r="HSA193" s="374"/>
      <c r="HSB193" s="373"/>
      <c r="HSC193" s="371"/>
      <c r="HSD193" s="371"/>
      <c r="HSE193" s="371"/>
      <c r="HSF193" s="372"/>
      <c r="HSG193" s="373"/>
      <c r="HSH193" s="373"/>
      <c r="HSI193" s="373"/>
      <c r="HSJ193" s="374"/>
      <c r="HSK193" s="374"/>
      <c r="HSL193" s="374"/>
      <c r="HSM193" s="373"/>
      <c r="HSN193" s="374"/>
      <c r="HSO193" s="374"/>
      <c r="HSP193" s="374"/>
      <c r="HSQ193" s="374"/>
      <c r="HSR193" s="373"/>
      <c r="HSS193" s="371"/>
      <c r="HST193" s="371"/>
      <c r="HSU193" s="371"/>
      <c r="HSV193" s="372"/>
      <c r="HSW193" s="373"/>
      <c r="HSX193" s="373"/>
      <c r="HSY193" s="373"/>
      <c r="HSZ193" s="374"/>
      <c r="HTA193" s="374"/>
      <c r="HTB193" s="374"/>
      <c r="HTC193" s="373"/>
      <c r="HTD193" s="374"/>
      <c r="HTE193" s="374"/>
      <c r="HTF193" s="374"/>
      <c r="HTG193" s="374"/>
      <c r="HTH193" s="373"/>
      <c r="HTI193" s="371"/>
      <c r="HTJ193" s="371"/>
      <c r="HTK193" s="371"/>
      <c r="HTL193" s="372"/>
      <c r="HTM193" s="373"/>
      <c r="HTN193" s="373"/>
      <c r="HTO193" s="373"/>
      <c r="HTP193" s="374"/>
      <c r="HTQ193" s="374"/>
      <c r="HTR193" s="374"/>
      <c r="HTS193" s="373"/>
      <c r="HTT193" s="374"/>
      <c r="HTU193" s="374"/>
      <c r="HTV193" s="374"/>
      <c r="HTW193" s="374"/>
      <c r="HTX193" s="373"/>
      <c r="HTY193" s="371"/>
      <c r="HTZ193" s="371"/>
      <c r="HUA193" s="371"/>
      <c r="HUB193" s="372"/>
      <c r="HUC193" s="373"/>
      <c r="HUD193" s="373"/>
      <c r="HUE193" s="373"/>
      <c r="HUF193" s="374"/>
      <c r="HUG193" s="374"/>
      <c r="HUH193" s="374"/>
      <c r="HUI193" s="373"/>
      <c r="HUJ193" s="374"/>
      <c r="HUK193" s="374"/>
      <c r="HUL193" s="374"/>
      <c r="HUM193" s="374"/>
      <c r="HUN193" s="373"/>
      <c r="HUO193" s="371"/>
      <c r="HUP193" s="371"/>
      <c r="HUQ193" s="371"/>
      <c r="HUR193" s="372"/>
      <c r="HUS193" s="373"/>
      <c r="HUT193" s="373"/>
      <c r="HUU193" s="373"/>
      <c r="HUV193" s="374"/>
      <c r="HUW193" s="374"/>
      <c r="HUX193" s="374"/>
      <c r="HUY193" s="373"/>
      <c r="HUZ193" s="374"/>
      <c r="HVA193" s="374"/>
      <c r="HVB193" s="374"/>
      <c r="HVC193" s="374"/>
      <c r="HVD193" s="373"/>
      <c r="HVE193" s="371"/>
      <c r="HVF193" s="371"/>
      <c r="HVG193" s="371"/>
      <c r="HVH193" s="372"/>
      <c r="HVI193" s="373"/>
      <c r="HVJ193" s="373"/>
      <c r="HVK193" s="373"/>
      <c r="HVL193" s="374"/>
      <c r="HVM193" s="374"/>
      <c r="HVN193" s="374"/>
      <c r="HVO193" s="373"/>
      <c r="HVP193" s="374"/>
      <c r="HVQ193" s="374"/>
      <c r="HVR193" s="374"/>
      <c r="HVS193" s="374"/>
      <c r="HVT193" s="373"/>
      <c r="HVU193" s="371"/>
      <c r="HVV193" s="371"/>
      <c r="HVW193" s="371"/>
      <c r="HVX193" s="372"/>
      <c r="HVY193" s="373"/>
      <c r="HVZ193" s="373"/>
      <c r="HWA193" s="373"/>
      <c r="HWB193" s="374"/>
      <c r="HWC193" s="374"/>
      <c r="HWD193" s="374"/>
      <c r="HWE193" s="373"/>
      <c r="HWF193" s="374"/>
      <c r="HWG193" s="374"/>
      <c r="HWH193" s="374"/>
      <c r="HWI193" s="374"/>
      <c r="HWJ193" s="373"/>
      <c r="HWK193" s="371"/>
      <c r="HWL193" s="371"/>
      <c r="HWM193" s="371"/>
      <c r="HWN193" s="372"/>
      <c r="HWO193" s="373"/>
      <c r="HWP193" s="373"/>
      <c r="HWQ193" s="373"/>
      <c r="HWR193" s="374"/>
      <c r="HWS193" s="374"/>
      <c r="HWT193" s="374"/>
      <c r="HWU193" s="373"/>
      <c r="HWV193" s="374"/>
      <c r="HWW193" s="374"/>
      <c r="HWX193" s="374"/>
      <c r="HWY193" s="374"/>
      <c r="HWZ193" s="373"/>
      <c r="HXA193" s="371"/>
      <c r="HXB193" s="371"/>
      <c r="HXC193" s="371"/>
      <c r="HXD193" s="372"/>
      <c r="HXE193" s="373"/>
      <c r="HXF193" s="373"/>
      <c r="HXG193" s="373"/>
      <c r="HXH193" s="374"/>
      <c r="HXI193" s="374"/>
      <c r="HXJ193" s="374"/>
      <c r="HXK193" s="373"/>
      <c r="HXL193" s="374"/>
      <c r="HXM193" s="374"/>
      <c r="HXN193" s="374"/>
      <c r="HXO193" s="374"/>
      <c r="HXP193" s="373"/>
      <c r="HXQ193" s="371"/>
      <c r="HXR193" s="371"/>
      <c r="HXS193" s="371"/>
      <c r="HXT193" s="372"/>
      <c r="HXU193" s="373"/>
      <c r="HXV193" s="373"/>
      <c r="HXW193" s="373"/>
      <c r="HXX193" s="374"/>
      <c r="HXY193" s="374"/>
      <c r="HXZ193" s="374"/>
      <c r="HYA193" s="373"/>
      <c r="HYB193" s="374"/>
      <c r="HYC193" s="374"/>
      <c r="HYD193" s="374"/>
      <c r="HYE193" s="374"/>
      <c r="HYF193" s="373"/>
      <c r="HYG193" s="371"/>
      <c r="HYH193" s="371"/>
      <c r="HYI193" s="371"/>
      <c r="HYJ193" s="372"/>
      <c r="HYK193" s="373"/>
      <c r="HYL193" s="373"/>
      <c r="HYM193" s="373"/>
      <c r="HYN193" s="374"/>
      <c r="HYO193" s="374"/>
      <c r="HYP193" s="374"/>
      <c r="HYQ193" s="373"/>
      <c r="HYR193" s="374"/>
      <c r="HYS193" s="374"/>
      <c r="HYT193" s="374"/>
      <c r="HYU193" s="374"/>
      <c r="HYV193" s="373"/>
      <c r="HYW193" s="371"/>
      <c r="HYX193" s="371"/>
      <c r="HYY193" s="371"/>
      <c r="HYZ193" s="372"/>
      <c r="HZA193" s="373"/>
      <c r="HZB193" s="373"/>
      <c r="HZC193" s="373"/>
      <c r="HZD193" s="374"/>
      <c r="HZE193" s="374"/>
      <c r="HZF193" s="374"/>
      <c r="HZG193" s="373"/>
      <c r="HZH193" s="374"/>
      <c r="HZI193" s="374"/>
      <c r="HZJ193" s="374"/>
      <c r="HZK193" s="374"/>
      <c r="HZL193" s="373"/>
      <c r="HZM193" s="371"/>
      <c r="HZN193" s="371"/>
      <c r="HZO193" s="371"/>
      <c r="HZP193" s="372"/>
      <c r="HZQ193" s="373"/>
      <c r="HZR193" s="373"/>
      <c r="HZS193" s="373"/>
      <c r="HZT193" s="374"/>
      <c r="HZU193" s="374"/>
      <c r="HZV193" s="374"/>
      <c r="HZW193" s="373"/>
      <c r="HZX193" s="374"/>
      <c r="HZY193" s="374"/>
      <c r="HZZ193" s="374"/>
      <c r="IAA193" s="374"/>
      <c r="IAB193" s="373"/>
      <c r="IAC193" s="371"/>
      <c r="IAD193" s="371"/>
      <c r="IAE193" s="371"/>
      <c r="IAF193" s="372"/>
      <c r="IAG193" s="373"/>
      <c r="IAH193" s="373"/>
      <c r="IAI193" s="373"/>
      <c r="IAJ193" s="374"/>
      <c r="IAK193" s="374"/>
      <c r="IAL193" s="374"/>
      <c r="IAM193" s="373"/>
      <c r="IAN193" s="374"/>
      <c r="IAO193" s="374"/>
      <c r="IAP193" s="374"/>
      <c r="IAQ193" s="374"/>
      <c r="IAR193" s="373"/>
      <c r="IAS193" s="371"/>
      <c r="IAT193" s="371"/>
      <c r="IAU193" s="371"/>
      <c r="IAV193" s="372"/>
      <c r="IAW193" s="373"/>
      <c r="IAX193" s="373"/>
      <c r="IAY193" s="373"/>
      <c r="IAZ193" s="374"/>
      <c r="IBA193" s="374"/>
      <c r="IBB193" s="374"/>
      <c r="IBC193" s="373"/>
      <c r="IBD193" s="374"/>
      <c r="IBE193" s="374"/>
      <c r="IBF193" s="374"/>
      <c r="IBG193" s="374"/>
      <c r="IBH193" s="373"/>
      <c r="IBI193" s="371"/>
      <c r="IBJ193" s="371"/>
      <c r="IBK193" s="371"/>
      <c r="IBL193" s="372"/>
      <c r="IBM193" s="373"/>
      <c r="IBN193" s="373"/>
      <c r="IBO193" s="373"/>
      <c r="IBP193" s="374"/>
      <c r="IBQ193" s="374"/>
      <c r="IBR193" s="374"/>
      <c r="IBS193" s="373"/>
      <c r="IBT193" s="374"/>
      <c r="IBU193" s="374"/>
      <c r="IBV193" s="374"/>
      <c r="IBW193" s="374"/>
      <c r="IBX193" s="373"/>
      <c r="IBY193" s="371"/>
      <c r="IBZ193" s="371"/>
      <c r="ICA193" s="371"/>
      <c r="ICB193" s="372"/>
      <c r="ICC193" s="373"/>
      <c r="ICD193" s="373"/>
      <c r="ICE193" s="373"/>
      <c r="ICF193" s="374"/>
      <c r="ICG193" s="374"/>
      <c r="ICH193" s="374"/>
      <c r="ICI193" s="373"/>
      <c r="ICJ193" s="374"/>
      <c r="ICK193" s="374"/>
      <c r="ICL193" s="374"/>
      <c r="ICM193" s="374"/>
      <c r="ICN193" s="373"/>
      <c r="ICO193" s="371"/>
      <c r="ICP193" s="371"/>
      <c r="ICQ193" s="371"/>
      <c r="ICR193" s="372"/>
      <c r="ICS193" s="373"/>
      <c r="ICT193" s="373"/>
      <c r="ICU193" s="373"/>
      <c r="ICV193" s="374"/>
      <c r="ICW193" s="374"/>
      <c r="ICX193" s="374"/>
      <c r="ICY193" s="373"/>
      <c r="ICZ193" s="374"/>
      <c r="IDA193" s="374"/>
      <c r="IDB193" s="374"/>
      <c r="IDC193" s="374"/>
      <c r="IDD193" s="373"/>
      <c r="IDE193" s="371"/>
      <c r="IDF193" s="371"/>
      <c r="IDG193" s="371"/>
      <c r="IDH193" s="372"/>
      <c r="IDI193" s="373"/>
      <c r="IDJ193" s="373"/>
      <c r="IDK193" s="373"/>
      <c r="IDL193" s="374"/>
      <c r="IDM193" s="374"/>
      <c r="IDN193" s="374"/>
      <c r="IDO193" s="373"/>
      <c r="IDP193" s="374"/>
      <c r="IDQ193" s="374"/>
      <c r="IDR193" s="374"/>
      <c r="IDS193" s="374"/>
      <c r="IDT193" s="373"/>
      <c r="IDU193" s="371"/>
      <c r="IDV193" s="371"/>
      <c r="IDW193" s="371"/>
      <c r="IDX193" s="372"/>
      <c r="IDY193" s="373"/>
      <c r="IDZ193" s="373"/>
      <c r="IEA193" s="373"/>
      <c r="IEB193" s="374"/>
      <c r="IEC193" s="374"/>
      <c r="IED193" s="374"/>
      <c r="IEE193" s="373"/>
      <c r="IEF193" s="374"/>
      <c r="IEG193" s="374"/>
      <c r="IEH193" s="374"/>
      <c r="IEI193" s="374"/>
      <c r="IEJ193" s="373"/>
      <c r="IEK193" s="371"/>
      <c r="IEL193" s="371"/>
      <c r="IEM193" s="371"/>
      <c r="IEN193" s="372"/>
      <c r="IEO193" s="373"/>
      <c r="IEP193" s="373"/>
      <c r="IEQ193" s="373"/>
      <c r="IER193" s="374"/>
      <c r="IES193" s="374"/>
      <c r="IET193" s="374"/>
      <c r="IEU193" s="373"/>
      <c r="IEV193" s="374"/>
      <c r="IEW193" s="374"/>
      <c r="IEX193" s="374"/>
      <c r="IEY193" s="374"/>
      <c r="IEZ193" s="373"/>
      <c r="IFA193" s="371"/>
      <c r="IFB193" s="371"/>
      <c r="IFC193" s="371"/>
      <c r="IFD193" s="372"/>
      <c r="IFE193" s="373"/>
      <c r="IFF193" s="373"/>
      <c r="IFG193" s="373"/>
      <c r="IFH193" s="374"/>
      <c r="IFI193" s="374"/>
      <c r="IFJ193" s="374"/>
      <c r="IFK193" s="373"/>
      <c r="IFL193" s="374"/>
      <c r="IFM193" s="374"/>
      <c r="IFN193" s="374"/>
      <c r="IFO193" s="374"/>
      <c r="IFP193" s="373"/>
      <c r="IFQ193" s="371"/>
      <c r="IFR193" s="371"/>
      <c r="IFS193" s="371"/>
      <c r="IFT193" s="372"/>
      <c r="IFU193" s="373"/>
      <c r="IFV193" s="373"/>
      <c r="IFW193" s="373"/>
      <c r="IFX193" s="374"/>
      <c r="IFY193" s="374"/>
      <c r="IFZ193" s="374"/>
      <c r="IGA193" s="373"/>
      <c r="IGB193" s="374"/>
      <c r="IGC193" s="374"/>
      <c r="IGD193" s="374"/>
      <c r="IGE193" s="374"/>
      <c r="IGF193" s="373"/>
      <c r="IGG193" s="371"/>
      <c r="IGH193" s="371"/>
      <c r="IGI193" s="371"/>
      <c r="IGJ193" s="372"/>
      <c r="IGK193" s="373"/>
      <c r="IGL193" s="373"/>
      <c r="IGM193" s="373"/>
      <c r="IGN193" s="374"/>
      <c r="IGO193" s="374"/>
      <c r="IGP193" s="374"/>
      <c r="IGQ193" s="373"/>
      <c r="IGR193" s="374"/>
      <c r="IGS193" s="374"/>
      <c r="IGT193" s="374"/>
      <c r="IGU193" s="374"/>
      <c r="IGV193" s="373"/>
      <c r="IGW193" s="371"/>
      <c r="IGX193" s="371"/>
      <c r="IGY193" s="371"/>
      <c r="IGZ193" s="372"/>
      <c r="IHA193" s="373"/>
      <c r="IHB193" s="373"/>
      <c r="IHC193" s="373"/>
      <c r="IHD193" s="374"/>
      <c r="IHE193" s="374"/>
      <c r="IHF193" s="374"/>
      <c r="IHG193" s="373"/>
      <c r="IHH193" s="374"/>
      <c r="IHI193" s="374"/>
      <c r="IHJ193" s="374"/>
      <c r="IHK193" s="374"/>
      <c r="IHL193" s="373"/>
      <c r="IHM193" s="371"/>
      <c r="IHN193" s="371"/>
      <c r="IHO193" s="371"/>
      <c r="IHP193" s="372"/>
      <c r="IHQ193" s="373"/>
      <c r="IHR193" s="373"/>
      <c r="IHS193" s="373"/>
      <c r="IHT193" s="374"/>
      <c r="IHU193" s="374"/>
      <c r="IHV193" s="374"/>
      <c r="IHW193" s="373"/>
      <c r="IHX193" s="374"/>
      <c r="IHY193" s="374"/>
      <c r="IHZ193" s="374"/>
      <c r="IIA193" s="374"/>
      <c r="IIB193" s="373"/>
      <c r="IIC193" s="371"/>
      <c r="IID193" s="371"/>
      <c r="IIE193" s="371"/>
      <c r="IIF193" s="372"/>
      <c r="IIG193" s="373"/>
      <c r="IIH193" s="373"/>
      <c r="III193" s="373"/>
      <c r="IIJ193" s="374"/>
      <c r="IIK193" s="374"/>
      <c r="IIL193" s="374"/>
      <c r="IIM193" s="373"/>
      <c r="IIN193" s="374"/>
      <c r="IIO193" s="374"/>
      <c r="IIP193" s="374"/>
      <c r="IIQ193" s="374"/>
      <c r="IIR193" s="373"/>
      <c r="IIS193" s="371"/>
      <c r="IIT193" s="371"/>
      <c r="IIU193" s="371"/>
      <c r="IIV193" s="372"/>
      <c r="IIW193" s="373"/>
      <c r="IIX193" s="373"/>
      <c r="IIY193" s="373"/>
      <c r="IIZ193" s="374"/>
      <c r="IJA193" s="374"/>
      <c r="IJB193" s="374"/>
      <c r="IJC193" s="373"/>
      <c r="IJD193" s="374"/>
      <c r="IJE193" s="374"/>
      <c r="IJF193" s="374"/>
      <c r="IJG193" s="374"/>
      <c r="IJH193" s="373"/>
      <c r="IJI193" s="371"/>
      <c r="IJJ193" s="371"/>
      <c r="IJK193" s="371"/>
      <c r="IJL193" s="372"/>
      <c r="IJM193" s="373"/>
      <c r="IJN193" s="373"/>
      <c r="IJO193" s="373"/>
      <c r="IJP193" s="374"/>
      <c r="IJQ193" s="374"/>
      <c r="IJR193" s="374"/>
      <c r="IJS193" s="373"/>
      <c r="IJT193" s="374"/>
      <c r="IJU193" s="374"/>
      <c r="IJV193" s="374"/>
      <c r="IJW193" s="374"/>
      <c r="IJX193" s="373"/>
      <c r="IJY193" s="371"/>
      <c r="IJZ193" s="371"/>
      <c r="IKA193" s="371"/>
      <c r="IKB193" s="372"/>
      <c r="IKC193" s="373"/>
      <c r="IKD193" s="373"/>
      <c r="IKE193" s="373"/>
      <c r="IKF193" s="374"/>
      <c r="IKG193" s="374"/>
      <c r="IKH193" s="374"/>
      <c r="IKI193" s="373"/>
      <c r="IKJ193" s="374"/>
      <c r="IKK193" s="374"/>
      <c r="IKL193" s="374"/>
      <c r="IKM193" s="374"/>
      <c r="IKN193" s="373"/>
      <c r="IKO193" s="371"/>
      <c r="IKP193" s="371"/>
      <c r="IKQ193" s="371"/>
      <c r="IKR193" s="372"/>
      <c r="IKS193" s="373"/>
      <c r="IKT193" s="373"/>
      <c r="IKU193" s="373"/>
      <c r="IKV193" s="374"/>
      <c r="IKW193" s="374"/>
      <c r="IKX193" s="374"/>
      <c r="IKY193" s="373"/>
      <c r="IKZ193" s="374"/>
      <c r="ILA193" s="374"/>
      <c r="ILB193" s="374"/>
      <c r="ILC193" s="374"/>
      <c r="ILD193" s="373"/>
      <c r="ILE193" s="371"/>
      <c r="ILF193" s="371"/>
      <c r="ILG193" s="371"/>
      <c r="ILH193" s="372"/>
      <c r="ILI193" s="373"/>
      <c r="ILJ193" s="373"/>
      <c r="ILK193" s="373"/>
      <c r="ILL193" s="374"/>
      <c r="ILM193" s="374"/>
      <c r="ILN193" s="374"/>
      <c r="ILO193" s="373"/>
      <c r="ILP193" s="374"/>
      <c r="ILQ193" s="374"/>
      <c r="ILR193" s="374"/>
      <c r="ILS193" s="374"/>
      <c r="ILT193" s="373"/>
      <c r="ILU193" s="371"/>
      <c r="ILV193" s="371"/>
      <c r="ILW193" s="371"/>
      <c r="ILX193" s="372"/>
      <c r="ILY193" s="373"/>
      <c r="ILZ193" s="373"/>
      <c r="IMA193" s="373"/>
      <c r="IMB193" s="374"/>
      <c r="IMC193" s="374"/>
      <c r="IMD193" s="374"/>
      <c r="IME193" s="373"/>
      <c r="IMF193" s="374"/>
      <c r="IMG193" s="374"/>
      <c r="IMH193" s="374"/>
      <c r="IMI193" s="374"/>
      <c r="IMJ193" s="373"/>
      <c r="IMK193" s="371"/>
      <c r="IML193" s="371"/>
      <c r="IMM193" s="371"/>
      <c r="IMN193" s="372"/>
      <c r="IMO193" s="373"/>
      <c r="IMP193" s="373"/>
      <c r="IMQ193" s="373"/>
      <c r="IMR193" s="374"/>
      <c r="IMS193" s="374"/>
      <c r="IMT193" s="374"/>
      <c r="IMU193" s="373"/>
      <c r="IMV193" s="374"/>
      <c r="IMW193" s="374"/>
      <c r="IMX193" s="374"/>
      <c r="IMY193" s="374"/>
      <c r="IMZ193" s="373"/>
      <c r="INA193" s="371"/>
      <c r="INB193" s="371"/>
      <c r="INC193" s="371"/>
      <c r="IND193" s="372"/>
      <c r="INE193" s="373"/>
      <c r="INF193" s="373"/>
      <c r="ING193" s="373"/>
      <c r="INH193" s="374"/>
      <c r="INI193" s="374"/>
      <c r="INJ193" s="374"/>
      <c r="INK193" s="373"/>
      <c r="INL193" s="374"/>
      <c r="INM193" s="374"/>
      <c r="INN193" s="374"/>
      <c r="INO193" s="374"/>
      <c r="INP193" s="373"/>
      <c r="INQ193" s="371"/>
      <c r="INR193" s="371"/>
      <c r="INS193" s="371"/>
      <c r="INT193" s="372"/>
      <c r="INU193" s="373"/>
      <c r="INV193" s="373"/>
      <c r="INW193" s="373"/>
      <c r="INX193" s="374"/>
      <c r="INY193" s="374"/>
      <c r="INZ193" s="374"/>
      <c r="IOA193" s="373"/>
      <c r="IOB193" s="374"/>
      <c r="IOC193" s="374"/>
      <c r="IOD193" s="374"/>
      <c r="IOE193" s="374"/>
      <c r="IOF193" s="373"/>
      <c r="IOG193" s="371"/>
      <c r="IOH193" s="371"/>
      <c r="IOI193" s="371"/>
      <c r="IOJ193" s="372"/>
      <c r="IOK193" s="373"/>
      <c r="IOL193" s="373"/>
      <c r="IOM193" s="373"/>
      <c r="ION193" s="374"/>
      <c r="IOO193" s="374"/>
      <c r="IOP193" s="374"/>
      <c r="IOQ193" s="373"/>
      <c r="IOR193" s="374"/>
      <c r="IOS193" s="374"/>
      <c r="IOT193" s="374"/>
      <c r="IOU193" s="374"/>
      <c r="IOV193" s="373"/>
      <c r="IOW193" s="371"/>
      <c r="IOX193" s="371"/>
      <c r="IOY193" s="371"/>
      <c r="IOZ193" s="372"/>
      <c r="IPA193" s="373"/>
      <c r="IPB193" s="373"/>
      <c r="IPC193" s="373"/>
      <c r="IPD193" s="374"/>
      <c r="IPE193" s="374"/>
      <c r="IPF193" s="374"/>
      <c r="IPG193" s="373"/>
      <c r="IPH193" s="374"/>
      <c r="IPI193" s="374"/>
      <c r="IPJ193" s="374"/>
      <c r="IPK193" s="374"/>
      <c r="IPL193" s="373"/>
      <c r="IPM193" s="371"/>
      <c r="IPN193" s="371"/>
      <c r="IPO193" s="371"/>
      <c r="IPP193" s="372"/>
      <c r="IPQ193" s="373"/>
      <c r="IPR193" s="373"/>
      <c r="IPS193" s="373"/>
      <c r="IPT193" s="374"/>
      <c r="IPU193" s="374"/>
      <c r="IPV193" s="374"/>
      <c r="IPW193" s="373"/>
      <c r="IPX193" s="374"/>
      <c r="IPY193" s="374"/>
      <c r="IPZ193" s="374"/>
      <c r="IQA193" s="374"/>
      <c r="IQB193" s="373"/>
      <c r="IQC193" s="371"/>
      <c r="IQD193" s="371"/>
      <c r="IQE193" s="371"/>
      <c r="IQF193" s="372"/>
      <c r="IQG193" s="373"/>
      <c r="IQH193" s="373"/>
      <c r="IQI193" s="373"/>
      <c r="IQJ193" s="374"/>
      <c r="IQK193" s="374"/>
      <c r="IQL193" s="374"/>
      <c r="IQM193" s="373"/>
      <c r="IQN193" s="374"/>
      <c r="IQO193" s="374"/>
      <c r="IQP193" s="374"/>
      <c r="IQQ193" s="374"/>
      <c r="IQR193" s="373"/>
      <c r="IQS193" s="371"/>
      <c r="IQT193" s="371"/>
      <c r="IQU193" s="371"/>
      <c r="IQV193" s="372"/>
      <c r="IQW193" s="373"/>
      <c r="IQX193" s="373"/>
      <c r="IQY193" s="373"/>
      <c r="IQZ193" s="374"/>
      <c r="IRA193" s="374"/>
      <c r="IRB193" s="374"/>
      <c r="IRC193" s="373"/>
      <c r="IRD193" s="374"/>
      <c r="IRE193" s="374"/>
      <c r="IRF193" s="374"/>
      <c r="IRG193" s="374"/>
      <c r="IRH193" s="373"/>
      <c r="IRI193" s="371"/>
      <c r="IRJ193" s="371"/>
      <c r="IRK193" s="371"/>
      <c r="IRL193" s="372"/>
      <c r="IRM193" s="373"/>
      <c r="IRN193" s="373"/>
      <c r="IRO193" s="373"/>
      <c r="IRP193" s="374"/>
      <c r="IRQ193" s="374"/>
      <c r="IRR193" s="374"/>
      <c r="IRS193" s="373"/>
      <c r="IRT193" s="374"/>
      <c r="IRU193" s="374"/>
      <c r="IRV193" s="374"/>
      <c r="IRW193" s="374"/>
      <c r="IRX193" s="373"/>
      <c r="IRY193" s="371"/>
      <c r="IRZ193" s="371"/>
      <c r="ISA193" s="371"/>
      <c r="ISB193" s="372"/>
      <c r="ISC193" s="373"/>
      <c r="ISD193" s="373"/>
      <c r="ISE193" s="373"/>
      <c r="ISF193" s="374"/>
      <c r="ISG193" s="374"/>
      <c r="ISH193" s="374"/>
      <c r="ISI193" s="373"/>
      <c r="ISJ193" s="374"/>
      <c r="ISK193" s="374"/>
      <c r="ISL193" s="374"/>
      <c r="ISM193" s="374"/>
      <c r="ISN193" s="373"/>
      <c r="ISO193" s="371"/>
      <c r="ISP193" s="371"/>
      <c r="ISQ193" s="371"/>
      <c r="ISR193" s="372"/>
      <c r="ISS193" s="373"/>
      <c r="IST193" s="373"/>
      <c r="ISU193" s="373"/>
      <c r="ISV193" s="374"/>
      <c r="ISW193" s="374"/>
      <c r="ISX193" s="374"/>
      <c r="ISY193" s="373"/>
      <c r="ISZ193" s="374"/>
      <c r="ITA193" s="374"/>
      <c r="ITB193" s="374"/>
      <c r="ITC193" s="374"/>
      <c r="ITD193" s="373"/>
      <c r="ITE193" s="371"/>
      <c r="ITF193" s="371"/>
      <c r="ITG193" s="371"/>
      <c r="ITH193" s="372"/>
      <c r="ITI193" s="373"/>
      <c r="ITJ193" s="373"/>
      <c r="ITK193" s="373"/>
      <c r="ITL193" s="374"/>
      <c r="ITM193" s="374"/>
      <c r="ITN193" s="374"/>
      <c r="ITO193" s="373"/>
      <c r="ITP193" s="374"/>
      <c r="ITQ193" s="374"/>
      <c r="ITR193" s="374"/>
      <c r="ITS193" s="374"/>
      <c r="ITT193" s="373"/>
      <c r="ITU193" s="371"/>
      <c r="ITV193" s="371"/>
      <c r="ITW193" s="371"/>
      <c r="ITX193" s="372"/>
      <c r="ITY193" s="373"/>
      <c r="ITZ193" s="373"/>
      <c r="IUA193" s="373"/>
      <c r="IUB193" s="374"/>
      <c r="IUC193" s="374"/>
      <c r="IUD193" s="374"/>
      <c r="IUE193" s="373"/>
      <c r="IUF193" s="374"/>
      <c r="IUG193" s="374"/>
      <c r="IUH193" s="374"/>
      <c r="IUI193" s="374"/>
      <c r="IUJ193" s="373"/>
      <c r="IUK193" s="371"/>
      <c r="IUL193" s="371"/>
      <c r="IUM193" s="371"/>
      <c r="IUN193" s="372"/>
      <c r="IUO193" s="373"/>
      <c r="IUP193" s="373"/>
      <c r="IUQ193" s="373"/>
      <c r="IUR193" s="374"/>
      <c r="IUS193" s="374"/>
      <c r="IUT193" s="374"/>
      <c r="IUU193" s="373"/>
      <c r="IUV193" s="374"/>
      <c r="IUW193" s="374"/>
      <c r="IUX193" s="374"/>
      <c r="IUY193" s="374"/>
      <c r="IUZ193" s="373"/>
      <c r="IVA193" s="371"/>
      <c r="IVB193" s="371"/>
      <c r="IVC193" s="371"/>
      <c r="IVD193" s="372"/>
      <c r="IVE193" s="373"/>
      <c r="IVF193" s="373"/>
      <c r="IVG193" s="373"/>
      <c r="IVH193" s="374"/>
      <c r="IVI193" s="374"/>
      <c r="IVJ193" s="374"/>
      <c r="IVK193" s="373"/>
      <c r="IVL193" s="374"/>
      <c r="IVM193" s="374"/>
      <c r="IVN193" s="374"/>
      <c r="IVO193" s="374"/>
      <c r="IVP193" s="373"/>
      <c r="IVQ193" s="371"/>
      <c r="IVR193" s="371"/>
      <c r="IVS193" s="371"/>
      <c r="IVT193" s="372"/>
      <c r="IVU193" s="373"/>
      <c r="IVV193" s="373"/>
      <c r="IVW193" s="373"/>
      <c r="IVX193" s="374"/>
      <c r="IVY193" s="374"/>
      <c r="IVZ193" s="374"/>
      <c r="IWA193" s="373"/>
      <c r="IWB193" s="374"/>
      <c r="IWC193" s="374"/>
      <c r="IWD193" s="374"/>
      <c r="IWE193" s="374"/>
      <c r="IWF193" s="373"/>
      <c r="IWG193" s="371"/>
      <c r="IWH193" s="371"/>
      <c r="IWI193" s="371"/>
      <c r="IWJ193" s="372"/>
      <c r="IWK193" s="373"/>
      <c r="IWL193" s="373"/>
      <c r="IWM193" s="373"/>
      <c r="IWN193" s="374"/>
      <c r="IWO193" s="374"/>
      <c r="IWP193" s="374"/>
      <c r="IWQ193" s="373"/>
      <c r="IWR193" s="374"/>
      <c r="IWS193" s="374"/>
      <c r="IWT193" s="374"/>
      <c r="IWU193" s="374"/>
      <c r="IWV193" s="373"/>
      <c r="IWW193" s="371"/>
      <c r="IWX193" s="371"/>
      <c r="IWY193" s="371"/>
      <c r="IWZ193" s="372"/>
      <c r="IXA193" s="373"/>
      <c r="IXB193" s="373"/>
      <c r="IXC193" s="373"/>
      <c r="IXD193" s="374"/>
      <c r="IXE193" s="374"/>
      <c r="IXF193" s="374"/>
      <c r="IXG193" s="373"/>
      <c r="IXH193" s="374"/>
      <c r="IXI193" s="374"/>
      <c r="IXJ193" s="374"/>
      <c r="IXK193" s="374"/>
      <c r="IXL193" s="373"/>
      <c r="IXM193" s="371"/>
      <c r="IXN193" s="371"/>
      <c r="IXO193" s="371"/>
      <c r="IXP193" s="372"/>
      <c r="IXQ193" s="373"/>
      <c r="IXR193" s="373"/>
      <c r="IXS193" s="373"/>
      <c r="IXT193" s="374"/>
      <c r="IXU193" s="374"/>
      <c r="IXV193" s="374"/>
      <c r="IXW193" s="373"/>
      <c r="IXX193" s="374"/>
      <c r="IXY193" s="374"/>
      <c r="IXZ193" s="374"/>
      <c r="IYA193" s="374"/>
      <c r="IYB193" s="373"/>
      <c r="IYC193" s="371"/>
      <c r="IYD193" s="371"/>
      <c r="IYE193" s="371"/>
      <c r="IYF193" s="372"/>
      <c r="IYG193" s="373"/>
      <c r="IYH193" s="373"/>
      <c r="IYI193" s="373"/>
      <c r="IYJ193" s="374"/>
      <c r="IYK193" s="374"/>
      <c r="IYL193" s="374"/>
      <c r="IYM193" s="373"/>
      <c r="IYN193" s="374"/>
      <c r="IYO193" s="374"/>
      <c r="IYP193" s="374"/>
      <c r="IYQ193" s="374"/>
      <c r="IYR193" s="373"/>
      <c r="IYS193" s="371"/>
      <c r="IYT193" s="371"/>
      <c r="IYU193" s="371"/>
      <c r="IYV193" s="372"/>
      <c r="IYW193" s="373"/>
      <c r="IYX193" s="373"/>
      <c r="IYY193" s="373"/>
      <c r="IYZ193" s="374"/>
      <c r="IZA193" s="374"/>
      <c r="IZB193" s="374"/>
      <c r="IZC193" s="373"/>
      <c r="IZD193" s="374"/>
      <c r="IZE193" s="374"/>
      <c r="IZF193" s="374"/>
      <c r="IZG193" s="374"/>
      <c r="IZH193" s="373"/>
      <c r="IZI193" s="371"/>
      <c r="IZJ193" s="371"/>
      <c r="IZK193" s="371"/>
      <c r="IZL193" s="372"/>
      <c r="IZM193" s="373"/>
      <c r="IZN193" s="373"/>
      <c r="IZO193" s="373"/>
      <c r="IZP193" s="374"/>
      <c r="IZQ193" s="374"/>
      <c r="IZR193" s="374"/>
      <c r="IZS193" s="373"/>
      <c r="IZT193" s="374"/>
      <c r="IZU193" s="374"/>
      <c r="IZV193" s="374"/>
      <c r="IZW193" s="374"/>
      <c r="IZX193" s="373"/>
      <c r="IZY193" s="371"/>
      <c r="IZZ193" s="371"/>
      <c r="JAA193" s="371"/>
      <c r="JAB193" s="372"/>
      <c r="JAC193" s="373"/>
      <c r="JAD193" s="373"/>
      <c r="JAE193" s="373"/>
      <c r="JAF193" s="374"/>
      <c r="JAG193" s="374"/>
      <c r="JAH193" s="374"/>
      <c r="JAI193" s="373"/>
      <c r="JAJ193" s="374"/>
      <c r="JAK193" s="374"/>
      <c r="JAL193" s="374"/>
      <c r="JAM193" s="374"/>
      <c r="JAN193" s="373"/>
      <c r="JAO193" s="371"/>
      <c r="JAP193" s="371"/>
      <c r="JAQ193" s="371"/>
      <c r="JAR193" s="372"/>
      <c r="JAS193" s="373"/>
      <c r="JAT193" s="373"/>
      <c r="JAU193" s="373"/>
      <c r="JAV193" s="374"/>
      <c r="JAW193" s="374"/>
      <c r="JAX193" s="374"/>
      <c r="JAY193" s="373"/>
      <c r="JAZ193" s="374"/>
      <c r="JBA193" s="374"/>
      <c r="JBB193" s="374"/>
      <c r="JBC193" s="374"/>
      <c r="JBD193" s="373"/>
      <c r="JBE193" s="371"/>
      <c r="JBF193" s="371"/>
      <c r="JBG193" s="371"/>
      <c r="JBH193" s="372"/>
      <c r="JBI193" s="373"/>
      <c r="JBJ193" s="373"/>
      <c r="JBK193" s="373"/>
      <c r="JBL193" s="374"/>
      <c r="JBM193" s="374"/>
      <c r="JBN193" s="374"/>
      <c r="JBO193" s="373"/>
      <c r="JBP193" s="374"/>
      <c r="JBQ193" s="374"/>
      <c r="JBR193" s="374"/>
      <c r="JBS193" s="374"/>
      <c r="JBT193" s="373"/>
      <c r="JBU193" s="371"/>
      <c r="JBV193" s="371"/>
      <c r="JBW193" s="371"/>
      <c r="JBX193" s="372"/>
      <c r="JBY193" s="373"/>
      <c r="JBZ193" s="373"/>
      <c r="JCA193" s="373"/>
      <c r="JCB193" s="374"/>
      <c r="JCC193" s="374"/>
      <c r="JCD193" s="374"/>
      <c r="JCE193" s="373"/>
      <c r="JCF193" s="374"/>
      <c r="JCG193" s="374"/>
      <c r="JCH193" s="374"/>
      <c r="JCI193" s="374"/>
      <c r="JCJ193" s="373"/>
      <c r="JCK193" s="371"/>
      <c r="JCL193" s="371"/>
      <c r="JCM193" s="371"/>
      <c r="JCN193" s="372"/>
      <c r="JCO193" s="373"/>
      <c r="JCP193" s="373"/>
      <c r="JCQ193" s="373"/>
      <c r="JCR193" s="374"/>
      <c r="JCS193" s="374"/>
      <c r="JCT193" s="374"/>
      <c r="JCU193" s="373"/>
      <c r="JCV193" s="374"/>
      <c r="JCW193" s="374"/>
      <c r="JCX193" s="374"/>
      <c r="JCY193" s="374"/>
      <c r="JCZ193" s="373"/>
      <c r="JDA193" s="371"/>
      <c r="JDB193" s="371"/>
      <c r="JDC193" s="371"/>
      <c r="JDD193" s="372"/>
      <c r="JDE193" s="373"/>
      <c r="JDF193" s="373"/>
      <c r="JDG193" s="373"/>
      <c r="JDH193" s="374"/>
      <c r="JDI193" s="374"/>
      <c r="JDJ193" s="374"/>
      <c r="JDK193" s="373"/>
      <c r="JDL193" s="374"/>
      <c r="JDM193" s="374"/>
      <c r="JDN193" s="374"/>
      <c r="JDO193" s="374"/>
      <c r="JDP193" s="373"/>
      <c r="JDQ193" s="371"/>
      <c r="JDR193" s="371"/>
      <c r="JDS193" s="371"/>
      <c r="JDT193" s="372"/>
      <c r="JDU193" s="373"/>
      <c r="JDV193" s="373"/>
      <c r="JDW193" s="373"/>
      <c r="JDX193" s="374"/>
      <c r="JDY193" s="374"/>
      <c r="JDZ193" s="374"/>
      <c r="JEA193" s="373"/>
      <c r="JEB193" s="374"/>
      <c r="JEC193" s="374"/>
      <c r="JED193" s="374"/>
      <c r="JEE193" s="374"/>
      <c r="JEF193" s="373"/>
      <c r="JEG193" s="371"/>
      <c r="JEH193" s="371"/>
      <c r="JEI193" s="371"/>
      <c r="JEJ193" s="372"/>
      <c r="JEK193" s="373"/>
      <c r="JEL193" s="373"/>
      <c r="JEM193" s="373"/>
      <c r="JEN193" s="374"/>
      <c r="JEO193" s="374"/>
      <c r="JEP193" s="374"/>
      <c r="JEQ193" s="373"/>
      <c r="JER193" s="374"/>
      <c r="JES193" s="374"/>
      <c r="JET193" s="374"/>
      <c r="JEU193" s="374"/>
      <c r="JEV193" s="373"/>
      <c r="JEW193" s="371"/>
      <c r="JEX193" s="371"/>
      <c r="JEY193" s="371"/>
      <c r="JEZ193" s="372"/>
      <c r="JFA193" s="373"/>
      <c r="JFB193" s="373"/>
      <c r="JFC193" s="373"/>
      <c r="JFD193" s="374"/>
      <c r="JFE193" s="374"/>
      <c r="JFF193" s="374"/>
      <c r="JFG193" s="373"/>
      <c r="JFH193" s="374"/>
      <c r="JFI193" s="374"/>
      <c r="JFJ193" s="374"/>
      <c r="JFK193" s="374"/>
      <c r="JFL193" s="373"/>
      <c r="JFM193" s="371"/>
      <c r="JFN193" s="371"/>
      <c r="JFO193" s="371"/>
      <c r="JFP193" s="372"/>
      <c r="JFQ193" s="373"/>
      <c r="JFR193" s="373"/>
      <c r="JFS193" s="373"/>
      <c r="JFT193" s="374"/>
      <c r="JFU193" s="374"/>
      <c r="JFV193" s="374"/>
      <c r="JFW193" s="373"/>
      <c r="JFX193" s="374"/>
      <c r="JFY193" s="374"/>
      <c r="JFZ193" s="374"/>
      <c r="JGA193" s="374"/>
      <c r="JGB193" s="373"/>
      <c r="JGC193" s="371"/>
      <c r="JGD193" s="371"/>
      <c r="JGE193" s="371"/>
      <c r="JGF193" s="372"/>
      <c r="JGG193" s="373"/>
      <c r="JGH193" s="373"/>
      <c r="JGI193" s="373"/>
      <c r="JGJ193" s="374"/>
      <c r="JGK193" s="374"/>
      <c r="JGL193" s="374"/>
      <c r="JGM193" s="373"/>
      <c r="JGN193" s="374"/>
      <c r="JGO193" s="374"/>
      <c r="JGP193" s="374"/>
      <c r="JGQ193" s="374"/>
      <c r="JGR193" s="373"/>
      <c r="JGS193" s="371"/>
      <c r="JGT193" s="371"/>
      <c r="JGU193" s="371"/>
      <c r="JGV193" s="372"/>
      <c r="JGW193" s="373"/>
      <c r="JGX193" s="373"/>
      <c r="JGY193" s="373"/>
      <c r="JGZ193" s="374"/>
      <c r="JHA193" s="374"/>
      <c r="JHB193" s="374"/>
      <c r="JHC193" s="373"/>
      <c r="JHD193" s="374"/>
      <c r="JHE193" s="374"/>
      <c r="JHF193" s="374"/>
      <c r="JHG193" s="374"/>
      <c r="JHH193" s="373"/>
      <c r="JHI193" s="371"/>
      <c r="JHJ193" s="371"/>
      <c r="JHK193" s="371"/>
      <c r="JHL193" s="372"/>
      <c r="JHM193" s="373"/>
      <c r="JHN193" s="373"/>
      <c r="JHO193" s="373"/>
      <c r="JHP193" s="374"/>
      <c r="JHQ193" s="374"/>
      <c r="JHR193" s="374"/>
      <c r="JHS193" s="373"/>
      <c r="JHT193" s="374"/>
      <c r="JHU193" s="374"/>
      <c r="JHV193" s="374"/>
      <c r="JHW193" s="374"/>
      <c r="JHX193" s="373"/>
      <c r="JHY193" s="371"/>
      <c r="JHZ193" s="371"/>
      <c r="JIA193" s="371"/>
      <c r="JIB193" s="372"/>
      <c r="JIC193" s="373"/>
      <c r="JID193" s="373"/>
      <c r="JIE193" s="373"/>
      <c r="JIF193" s="374"/>
      <c r="JIG193" s="374"/>
      <c r="JIH193" s="374"/>
      <c r="JII193" s="373"/>
      <c r="JIJ193" s="374"/>
      <c r="JIK193" s="374"/>
      <c r="JIL193" s="374"/>
      <c r="JIM193" s="374"/>
      <c r="JIN193" s="373"/>
      <c r="JIO193" s="371"/>
      <c r="JIP193" s="371"/>
      <c r="JIQ193" s="371"/>
      <c r="JIR193" s="372"/>
      <c r="JIS193" s="373"/>
      <c r="JIT193" s="373"/>
      <c r="JIU193" s="373"/>
      <c r="JIV193" s="374"/>
      <c r="JIW193" s="374"/>
      <c r="JIX193" s="374"/>
      <c r="JIY193" s="373"/>
      <c r="JIZ193" s="374"/>
      <c r="JJA193" s="374"/>
      <c r="JJB193" s="374"/>
      <c r="JJC193" s="374"/>
      <c r="JJD193" s="373"/>
      <c r="JJE193" s="371"/>
      <c r="JJF193" s="371"/>
      <c r="JJG193" s="371"/>
      <c r="JJH193" s="372"/>
      <c r="JJI193" s="373"/>
      <c r="JJJ193" s="373"/>
      <c r="JJK193" s="373"/>
      <c r="JJL193" s="374"/>
      <c r="JJM193" s="374"/>
      <c r="JJN193" s="374"/>
      <c r="JJO193" s="373"/>
      <c r="JJP193" s="374"/>
      <c r="JJQ193" s="374"/>
      <c r="JJR193" s="374"/>
      <c r="JJS193" s="374"/>
      <c r="JJT193" s="373"/>
      <c r="JJU193" s="371"/>
      <c r="JJV193" s="371"/>
      <c r="JJW193" s="371"/>
      <c r="JJX193" s="372"/>
      <c r="JJY193" s="373"/>
      <c r="JJZ193" s="373"/>
      <c r="JKA193" s="373"/>
      <c r="JKB193" s="374"/>
      <c r="JKC193" s="374"/>
      <c r="JKD193" s="374"/>
      <c r="JKE193" s="373"/>
      <c r="JKF193" s="374"/>
      <c r="JKG193" s="374"/>
      <c r="JKH193" s="374"/>
      <c r="JKI193" s="374"/>
      <c r="JKJ193" s="373"/>
      <c r="JKK193" s="371"/>
      <c r="JKL193" s="371"/>
      <c r="JKM193" s="371"/>
      <c r="JKN193" s="372"/>
      <c r="JKO193" s="373"/>
      <c r="JKP193" s="373"/>
      <c r="JKQ193" s="373"/>
      <c r="JKR193" s="374"/>
      <c r="JKS193" s="374"/>
      <c r="JKT193" s="374"/>
      <c r="JKU193" s="373"/>
      <c r="JKV193" s="374"/>
      <c r="JKW193" s="374"/>
      <c r="JKX193" s="374"/>
      <c r="JKY193" s="374"/>
      <c r="JKZ193" s="373"/>
      <c r="JLA193" s="371"/>
      <c r="JLB193" s="371"/>
      <c r="JLC193" s="371"/>
      <c r="JLD193" s="372"/>
      <c r="JLE193" s="373"/>
      <c r="JLF193" s="373"/>
      <c r="JLG193" s="373"/>
      <c r="JLH193" s="374"/>
      <c r="JLI193" s="374"/>
      <c r="JLJ193" s="374"/>
      <c r="JLK193" s="373"/>
      <c r="JLL193" s="374"/>
      <c r="JLM193" s="374"/>
      <c r="JLN193" s="374"/>
      <c r="JLO193" s="374"/>
      <c r="JLP193" s="373"/>
      <c r="JLQ193" s="371"/>
      <c r="JLR193" s="371"/>
      <c r="JLS193" s="371"/>
      <c r="JLT193" s="372"/>
      <c r="JLU193" s="373"/>
      <c r="JLV193" s="373"/>
      <c r="JLW193" s="373"/>
      <c r="JLX193" s="374"/>
      <c r="JLY193" s="374"/>
      <c r="JLZ193" s="374"/>
      <c r="JMA193" s="373"/>
      <c r="JMB193" s="374"/>
      <c r="JMC193" s="374"/>
      <c r="JMD193" s="374"/>
      <c r="JME193" s="374"/>
      <c r="JMF193" s="373"/>
      <c r="JMG193" s="371"/>
      <c r="JMH193" s="371"/>
      <c r="JMI193" s="371"/>
      <c r="JMJ193" s="372"/>
      <c r="JMK193" s="373"/>
      <c r="JML193" s="373"/>
      <c r="JMM193" s="373"/>
      <c r="JMN193" s="374"/>
      <c r="JMO193" s="374"/>
      <c r="JMP193" s="374"/>
      <c r="JMQ193" s="373"/>
      <c r="JMR193" s="374"/>
      <c r="JMS193" s="374"/>
      <c r="JMT193" s="374"/>
      <c r="JMU193" s="374"/>
      <c r="JMV193" s="373"/>
      <c r="JMW193" s="371"/>
      <c r="JMX193" s="371"/>
      <c r="JMY193" s="371"/>
      <c r="JMZ193" s="372"/>
      <c r="JNA193" s="373"/>
      <c r="JNB193" s="373"/>
      <c r="JNC193" s="373"/>
      <c r="JND193" s="374"/>
      <c r="JNE193" s="374"/>
      <c r="JNF193" s="374"/>
      <c r="JNG193" s="373"/>
      <c r="JNH193" s="374"/>
      <c r="JNI193" s="374"/>
      <c r="JNJ193" s="374"/>
      <c r="JNK193" s="374"/>
      <c r="JNL193" s="373"/>
      <c r="JNM193" s="371"/>
      <c r="JNN193" s="371"/>
      <c r="JNO193" s="371"/>
      <c r="JNP193" s="372"/>
      <c r="JNQ193" s="373"/>
      <c r="JNR193" s="373"/>
      <c r="JNS193" s="373"/>
      <c r="JNT193" s="374"/>
      <c r="JNU193" s="374"/>
      <c r="JNV193" s="374"/>
      <c r="JNW193" s="373"/>
      <c r="JNX193" s="374"/>
      <c r="JNY193" s="374"/>
      <c r="JNZ193" s="374"/>
      <c r="JOA193" s="374"/>
      <c r="JOB193" s="373"/>
      <c r="JOC193" s="371"/>
      <c r="JOD193" s="371"/>
      <c r="JOE193" s="371"/>
      <c r="JOF193" s="372"/>
      <c r="JOG193" s="373"/>
      <c r="JOH193" s="373"/>
      <c r="JOI193" s="373"/>
      <c r="JOJ193" s="374"/>
      <c r="JOK193" s="374"/>
      <c r="JOL193" s="374"/>
      <c r="JOM193" s="373"/>
      <c r="JON193" s="374"/>
      <c r="JOO193" s="374"/>
      <c r="JOP193" s="374"/>
      <c r="JOQ193" s="374"/>
      <c r="JOR193" s="373"/>
      <c r="JOS193" s="371"/>
      <c r="JOT193" s="371"/>
      <c r="JOU193" s="371"/>
      <c r="JOV193" s="372"/>
      <c r="JOW193" s="373"/>
      <c r="JOX193" s="373"/>
      <c r="JOY193" s="373"/>
      <c r="JOZ193" s="374"/>
      <c r="JPA193" s="374"/>
      <c r="JPB193" s="374"/>
      <c r="JPC193" s="373"/>
      <c r="JPD193" s="374"/>
      <c r="JPE193" s="374"/>
      <c r="JPF193" s="374"/>
      <c r="JPG193" s="374"/>
      <c r="JPH193" s="373"/>
      <c r="JPI193" s="371"/>
      <c r="JPJ193" s="371"/>
      <c r="JPK193" s="371"/>
      <c r="JPL193" s="372"/>
      <c r="JPM193" s="373"/>
      <c r="JPN193" s="373"/>
      <c r="JPO193" s="373"/>
      <c r="JPP193" s="374"/>
      <c r="JPQ193" s="374"/>
      <c r="JPR193" s="374"/>
      <c r="JPS193" s="373"/>
      <c r="JPT193" s="374"/>
      <c r="JPU193" s="374"/>
      <c r="JPV193" s="374"/>
      <c r="JPW193" s="374"/>
      <c r="JPX193" s="373"/>
      <c r="JPY193" s="371"/>
      <c r="JPZ193" s="371"/>
      <c r="JQA193" s="371"/>
      <c r="JQB193" s="372"/>
      <c r="JQC193" s="373"/>
      <c r="JQD193" s="373"/>
      <c r="JQE193" s="373"/>
      <c r="JQF193" s="374"/>
      <c r="JQG193" s="374"/>
      <c r="JQH193" s="374"/>
      <c r="JQI193" s="373"/>
      <c r="JQJ193" s="374"/>
      <c r="JQK193" s="374"/>
      <c r="JQL193" s="374"/>
      <c r="JQM193" s="374"/>
      <c r="JQN193" s="373"/>
      <c r="JQO193" s="371"/>
      <c r="JQP193" s="371"/>
      <c r="JQQ193" s="371"/>
      <c r="JQR193" s="372"/>
      <c r="JQS193" s="373"/>
      <c r="JQT193" s="373"/>
      <c r="JQU193" s="373"/>
      <c r="JQV193" s="374"/>
      <c r="JQW193" s="374"/>
      <c r="JQX193" s="374"/>
      <c r="JQY193" s="373"/>
      <c r="JQZ193" s="374"/>
      <c r="JRA193" s="374"/>
      <c r="JRB193" s="374"/>
      <c r="JRC193" s="374"/>
      <c r="JRD193" s="373"/>
      <c r="JRE193" s="371"/>
      <c r="JRF193" s="371"/>
      <c r="JRG193" s="371"/>
      <c r="JRH193" s="372"/>
      <c r="JRI193" s="373"/>
      <c r="JRJ193" s="373"/>
      <c r="JRK193" s="373"/>
      <c r="JRL193" s="374"/>
      <c r="JRM193" s="374"/>
      <c r="JRN193" s="374"/>
      <c r="JRO193" s="373"/>
      <c r="JRP193" s="374"/>
      <c r="JRQ193" s="374"/>
      <c r="JRR193" s="374"/>
      <c r="JRS193" s="374"/>
      <c r="JRT193" s="373"/>
      <c r="JRU193" s="371"/>
      <c r="JRV193" s="371"/>
      <c r="JRW193" s="371"/>
      <c r="JRX193" s="372"/>
      <c r="JRY193" s="373"/>
      <c r="JRZ193" s="373"/>
      <c r="JSA193" s="373"/>
      <c r="JSB193" s="374"/>
      <c r="JSC193" s="374"/>
      <c r="JSD193" s="374"/>
      <c r="JSE193" s="373"/>
      <c r="JSF193" s="374"/>
      <c r="JSG193" s="374"/>
      <c r="JSH193" s="374"/>
      <c r="JSI193" s="374"/>
      <c r="JSJ193" s="373"/>
      <c r="JSK193" s="371"/>
      <c r="JSL193" s="371"/>
      <c r="JSM193" s="371"/>
      <c r="JSN193" s="372"/>
      <c r="JSO193" s="373"/>
      <c r="JSP193" s="373"/>
      <c r="JSQ193" s="373"/>
      <c r="JSR193" s="374"/>
      <c r="JSS193" s="374"/>
      <c r="JST193" s="374"/>
      <c r="JSU193" s="373"/>
      <c r="JSV193" s="374"/>
      <c r="JSW193" s="374"/>
      <c r="JSX193" s="374"/>
      <c r="JSY193" s="374"/>
      <c r="JSZ193" s="373"/>
      <c r="JTA193" s="371"/>
      <c r="JTB193" s="371"/>
      <c r="JTC193" s="371"/>
      <c r="JTD193" s="372"/>
      <c r="JTE193" s="373"/>
      <c r="JTF193" s="373"/>
      <c r="JTG193" s="373"/>
      <c r="JTH193" s="374"/>
      <c r="JTI193" s="374"/>
      <c r="JTJ193" s="374"/>
      <c r="JTK193" s="373"/>
      <c r="JTL193" s="374"/>
      <c r="JTM193" s="374"/>
      <c r="JTN193" s="374"/>
      <c r="JTO193" s="374"/>
      <c r="JTP193" s="373"/>
      <c r="JTQ193" s="371"/>
      <c r="JTR193" s="371"/>
      <c r="JTS193" s="371"/>
      <c r="JTT193" s="372"/>
      <c r="JTU193" s="373"/>
      <c r="JTV193" s="373"/>
      <c r="JTW193" s="373"/>
      <c r="JTX193" s="374"/>
      <c r="JTY193" s="374"/>
      <c r="JTZ193" s="374"/>
      <c r="JUA193" s="373"/>
      <c r="JUB193" s="374"/>
      <c r="JUC193" s="374"/>
      <c r="JUD193" s="374"/>
      <c r="JUE193" s="374"/>
      <c r="JUF193" s="373"/>
      <c r="JUG193" s="371"/>
      <c r="JUH193" s="371"/>
      <c r="JUI193" s="371"/>
      <c r="JUJ193" s="372"/>
      <c r="JUK193" s="373"/>
      <c r="JUL193" s="373"/>
      <c r="JUM193" s="373"/>
      <c r="JUN193" s="374"/>
      <c r="JUO193" s="374"/>
      <c r="JUP193" s="374"/>
      <c r="JUQ193" s="373"/>
      <c r="JUR193" s="374"/>
      <c r="JUS193" s="374"/>
      <c r="JUT193" s="374"/>
      <c r="JUU193" s="374"/>
      <c r="JUV193" s="373"/>
      <c r="JUW193" s="371"/>
      <c r="JUX193" s="371"/>
      <c r="JUY193" s="371"/>
      <c r="JUZ193" s="372"/>
      <c r="JVA193" s="373"/>
      <c r="JVB193" s="373"/>
      <c r="JVC193" s="373"/>
      <c r="JVD193" s="374"/>
      <c r="JVE193" s="374"/>
      <c r="JVF193" s="374"/>
      <c r="JVG193" s="373"/>
      <c r="JVH193" s="374"/>
      <c r="JVI193" s="374"/>
      <c r="JVJ193" s="374"/>
      <c r="JVK193" s="374"/>
      <c r="JVL193" s="373"/>
      <c r="JVM193" s="371"/>
      <c r="JVN193" s="371"/>
      <c r="JVO193" s="371"/>
      <c r="JVP193" s="372"/>
      <c r="JVQ193" s="373"/>
      <c r="JVR193" s="373"/>
      <c r="JVS193" s="373"/>
      <c r="JVT193" s="374"/>
      <c r="JVU193" s="374"/>
      <c r="JVV193" s="374"/>
      <c r="JVW193" s="373"/>
      <c r="JVX193" s="374"/>
      <c r="JVY193" s="374"/>
      <c r="JVZ193" s="374"/>
      <c r="JWA193" s="374"/>
      <c r="JWB193" s="373"/>
      <c r="JWC193" s="371"/>
      <c r="JWD193" s="371"/>
      <c r="JWE193" s="371"/>
      <c r="JWF193" s="372"/>
      <c r="JWG193" s="373"/>
      <c r="JWH193" s="373"/>
      <c r="JWI193" s="373"/>
      <c r="JWJ193" s="374"/>
      <c r="JWK193" s="374"/>
      <c r="JWL193" s="374"/>
      <c r="JWM193" s="373"/>
      <c r="JWN193" s="374"/>
      <c r="JWO193" s="374"/>
      <c r="JWP193" s="374"/>
      <c r="JWQ193" s="374"/>
      <c r="JWR193" s="373"/>
      <c r="JWS193" s="371"/>
      <c r="JWT193" s="371"/>
      <c r="JWU193" s="371"/>
      <c r="JWV193" s="372"/>
      <c r="JWW193" s="373"/>
      <c r="JWX193" s="373"/>
      <c r="JWY193" s="373"/>
      <c r="JWZ193" s="374"/>
      <c r="JXA193" s="374"/>
      <c r="JXB193" s="374"/>
      <c r="JXC193" s="373"/>
      <c r="JXD193" s="374"/>
      <c r="JXE193" s="374"/>
      <c r="JXF193" s="374"/>
      <c r="JXG193" s="374"/>
      <c r="JXH193" s="373"/>
      <c r="JXI193" s="371"/>
      <c r="JXJ193" s="371"/>
      <c r="JXK193" s="371"/>
      <c r="JXL193" s="372"/>
      <c r="JXM193" s="373"/>
      <c r="JXN193" s="373"/>
      <c r="JXO193" s="373"/>
      <c r="JXP193" s="374"/>
      <c r="JXQ193" s="374"/>
      <c r="JXR193" s="374"/>
      <c r="JXS193" s="373"/>
      <c r="JXT193" s="374"/>
      <c r="JXU193" s="374"/>
      <c r="JXV193" s="374"/>
      <c r="JXW193" s="374"/>
      <c r="JXX193" s="373"/>
      <c r="JXY193" s="371"/>
      <c r="JXZ193" s="371"/>
      <c r="JYA193" s="371"/>
      <c r="JYB193" s="372"/>
      <c r="JYC193" s="373"/>
      <c r="JYD193" s="373"/>
      <c r="JYE193" s="373"/>
      <c r="JYF193" s="374"/>
      <c r="JYG193" s="374"/>
      <c r="JYH193" s="374"/>
      <c r="JYI193" s="373"/>
      <c r="JYJ193" s="374"/>
      <c r="JYK193" s="374"/>
      <c r="JYL193" s="374"/>
      <c r="JYM193" s="374"/>
      <c r="JYN193" s="373"/>
      <c r="JYO193" s="371"/>
      <c r="JYP193" s="371"/>
      <c r="JYQ193" s="371"/>
      <c r="JYR193" s="372"/>
      <c r="JYS193" s="373"/>
      <c r="JYT193" s="373"/>
      <c r="JYU193" s="373"/>
      <c r="JYV193" s="374"/>
      <c r="JYW193" s="374"/>
      <c r="JYX193" s="374"/>
      <c r="JYY193" s="373"/>
      <c r="JYZ193" s="374"/>
      <c r="JZA193" s="374"/>
      <c r="JZB193" s="374"/>
      <c r="JZC193" s="374"/>
      <c r="JZD193" s="373"/>
      <c r="JZE193" s="371"/>
      <c r="JZF193" s="371"/>
      <c r="JZG193" s="371"/>
      <c r="JZH193" s="372"/>
      <c r="JZI193" s="373"/>
      <c r="JZJ193" s="373"/>
      <c r="JZK193" s="373"/>
      <c r="JZL193" s="374"/>
      <c r="JZM193" s="374"/>
      <c r="JZN193" s="374"/>
      <c r="JZO193" s="373"/>
      <c r="JZP193" s="374"/>
      <c r="JZQ193" s="374"/>
      <c r="JZR193" s="374"/>
      <c r="JZS193" s="374"/>
      <c r="JZT193" s="373"/>
      <c r="JZU193" s="371"/>
      <c r="JZV193" s="371"/>
      <c r="JZW193" s="371"/>
      <c r="JZX193" s="372"/>
      <c r="JZY193" s="373"/>
      <c r="JZZ193" s="373"/>
      <c r="KAA193" s="373"/>
      <c r="KAB193" s="374"/>
      <c r="KAC193" s="374"/>
      <c r="KAD193" s="374"/>
      <c r="KAE193" s="373"/>
      <c r="KAF193" s="374"/>
      <c r="KAG193" s="374"/>
      <c r="KAH193" s="374"/>
      <c r="KAI193" s="374"/>
      <c r="KAJ193" s="373"/>
      <c r="KAK193" s="371"/>
      <c r="KAL193" s="371"/>
      <c r="KAM193" s="371"/>
      <c r="KAN193" s="372"/>
      <c r="KAO193" s="373"/>
      <c r="KAP193" s="373"/>
      <c r="KAQ193" s="373"/>
      <c r="KAR193" s="374"/>
      <c r="KAS193" s="374"/>
      <c r="KAT193" s="374"/>
      <c r="KAU193" s="373"/>
      <c r="KAV193" s="374"/>
      <c r="KAW193" s="374"/>
      <c r="KAX193" s="374"/>
      <c r="KAY193" s="374"/>
      <c r="KAZ193" s="373"/>
      <c r="KBA193" s="371"/>
      <c r="KBB193" s="371"/>
      <c r="KBC193" s="371"/>
      <c r="KBD193" s="372"/>
      <c r="KBE193" s="373"/>
      <c r="KBF193" s="373"/>
      <c r="KBG193" s="373"/>
      <c r="KBH193" s="374"/>
      <c r="KBI193" s="374"/>
      <c r="KBJ193" s="374"/>
      <c r="KBK193" s="373"/>
      <c r="KBL193" s="374"/>
      <c r="KBM193" s="374"/>
      <c r="KBN193" s="374"/>
      <c r="KBO193" s="374"/>
      <c r="KBP193" s="373"/>
      <c r="KBQ193" s="371"/>
      <c r="KBR193" s="371"/>
      <c r="KBS193" s="371"/>
      <c r="KBT193" s="372"/>
      <c r="KBU193" s="373"/>
      <c r="KBV193" s="373"/>
      <c r="KBW193" s="373"/>
      <c r="KBX193" s="374"/>
      <c r="KBY193" s="374"/>
      <c r="KBZ193" s="374"/>
      <c r="KCA193" s="373"/>
      <c r="KCB193" s="374"/>
      <c r="KCC193" s="374"/>
      <c r="KCD193" s="374"/>
      <c r="KCE193" s="374"/>
      <c r="KCF193" s="373"/>
      <c r="KCG193" s="371"/>
      <c r="KCH193" s="371"/>
      <c r="KCI193" s="371"/>
      <c r="KCJ193" s="372"/>
      <c r="KCK193" s="373"/>
      <c r="KCL193" s="373"/>
      <c r="KCM193" s="373"/>
      <c r="KCN193" s="374"/>
      <c r="KCO193" s="374"/>
      <c r="KCP193" s="374"/>
      <c r="KCQ193" s="373"/>
      <c r="KCR193" s="374"/>
      <c r="KCS193" s="374"/>
      <c r="KCT193" s="374"/>
      <c r="KCU193" s="374"/>
      <c r="KCV193" s="373"/>
      <c r="KCW193" s="371"/>
      <c r="KCX193" s="371"/>
      <c r="KCY193" s="371"/>
      <c r="KCZ193" s="372"/>
      <c r="KDA193" s="373"/>
      <c r="KDB193" s="373"/>
      <c r="KDC193" s="373"/>
      <c r="KDD193" s="374"/>
      <c r="KDE193" s="374"/>
      <c r="KDF193" s="374"/>
      <c r="KDG193" s="373"/>
      <c r="KDH193" s="374"/>
      <c r="KDI193" s="374"/>
      <c r="KDJ193" s="374"/>
      <c r="KDK193" s="374"/>
      <c r="KDL193" s="373"/>
      <c r="KDM193" s="371"/>
      <c r="KDN193" s="371"/>
      <c r="KDO193" s="371"/>
      <c r="KDP193" s="372"/>
      <c r="KDQ193" s="373"/>
      <c r="KDR193" s="373"/>
      <c r="KDS193" s="373"/>
      <c r="KDT193" s="374"/>
      <c r="KDU193" s="374"/>
      <c r="KDV193" s="374"/>
      <c r="KDW193" s="373"/>
      <c r="KDX193" s="374"/>
      <c r="KDY193" s="374"/>
      <c r="KDZ193" s="374"/>
      <c r="KEA193" s="374"/>
      <c r="KEB193" s="373"/>
      <c r="KEC193" s="371"/>
      <c r="KED193" s="371"/>
      <c r="KEE193" s="371"/>
      <c r="KEF193" s="372"/>
      <c r="KEG193" s="373"/>
      <c r="KEH193" s="373"/>
      <c r="KEI193" s="373"/>
      <c r="KEJ193" s="374"/>
      <c r="KEK193" s="374"/>
      <c r="KEL193" s="374"/>
      <c r="KEM193" s="373"/>
      <c r="KEN193" s="374"/>
      <c r="KEO193" s="374"/>
      <c r="KEP193" s="374"/>
      <c r="KEQ193" s="374"/>
      <c r="KER193" s="373"/>
      <c r="KES193" s="371"/>
      <c r="KET193" s="371"/>
      <c r="KEU193" s="371"/>
      <c r="KEV193" s="372"/>
      <c r="KEW193" s="373"/>
      <c r="KEX193" s="373"/>
      <c r="KEY193" s="373"/>
      <c r="KEZ193" s="374"/>
      <c r="KFA193" s="374"/>
      <c r="KFB193" s="374"/>
      <c r="KFC193" s="373"/>
      <c r="KFD193" s="374"/>
      <c r="KFE193" s="374"/>
      <c r="KFF193" s="374"/>
      <c r="KFG193" s="374"/>
      <c r="KFH193" s="373"/>
      <c r="KFI193" s="371"/>
      <c r="KFJ193" s="371"/>
      <c r="KFK193" s="371"/>
      <c r="KFL193" s="372"/>
      <c r="KFM193" s="373"/>
      <c r="KFN193" s="373"/>
      <c r="KFO193" s="373"/>
      <c r="KFP193" s="374"/>
      <c r="KFQ193" s="374"/>
      <c r="KFR193" s="374"/>
      <c r="KFS193" s="373"/>
      <c r="KFT193" s="374"/>
      <c r="KFU193" s="374"/>
      <c r="KFV193" s="374"/>
      <c r="KFW193" s="374"/>
      <c r="KFX193" s="373"/>
      <c r="KFY193" s="371"/>
      <c r="KFZ193" s="371"/>
      <c r="KGA193" s="371"/>
      <c r="KGB193" s="372"/>
      <c r="KGC193" s="373"/>
      <c r="KGD193" s="373"/>
      <c r="KGE193" s="373"/>
      <c r="KGF193" s="374"/>
      <c r="KGG193" s="374"/>
      <c r="KGH193" s="374"/>
      <c r="KGI193" s="373"/>
      <c r="KGJ193" s="374"/>
      <c r="KGK193" s="374"/>
      <c r="KGL193" s="374"/>
      <c r="KGM193" s="374"/>
      <c r="KGN193" s="373"/>
      <c r="KGO193" s="371"/>
      <c r="KGP193" s="371"/>
      <c r="KGQ193" s="371"/>
      <c r="KGR193" s="372"/>
      <c r="KGS193" s="373"/>
      <c r="KGT193" s="373"/>
      <c r="KGU193" s="373"/>
      <c r="KGV193" s="374"/>
      <c r="KGW193" s="374"/>
      <c r="KGX193" s="374"/>
      <c r="KGY193" s="373"/>
      <c r="KGZ193" s="374"/>
      <c r="KHA193" s="374"/>
      <c r="KHB193" s="374"/>
      <c r="KHC193" s="374"/>
      <c r="KHD193" s="373"/>
      <c r="KHE193" s="371"/>
      <c r="KHF193" s="371"/>
      <c r="KHG193" s="371"/>
      <c r="KHH193" s="372"/>
      <c r="KHI193" s="373"/>
      <c r="KHJ193" s="373"/>
      <c r="KHK193" s="373"/>
      <c r="KHL193" s="374"/>
      <c r="KHM193" s="374"/>
      <c r="KHN193" s="374"/>
      <c r="KHO193" s="373"/>
      <c r="KHP193" s="374"/>
      <c r="KHQ193" s="374"/>
      <c r="KHR193" s="374"/>
      <c r="KHS193" s="374"/>
      <c r="KHT193" s="373"/>
      <c r="KHU193" s="371"/>
      <c r="KHV193" s="371"/>
      <c r="KHW193" s="371"/>
      <c r="KHX193" s="372"/>
      <c r="KHY193" s="373"/>
      <c r="KHZ193" s="373"/>
      <c r="KIA193" s="373"/>
      <c r="KIB193" s="374"/>
      <c r="KIC193" s="374"/>
      <c r="KID193" s="374"/>
      <c r="KIE193" s="373"/>
      <c r="KIF193" s="374"/>
      <c r="KIG193" s="374"/>
      <c r="KIH193" s="374"/>
      <c r="KII193" s="374"/>
      <c r="KIJ193" s="373"/>
      <c r="KIK193" s="371"/>
      <c r="KIL193" s="371"/>
      <c r="KIM193" s="371"/>
      <c r="KIN193" s="372"/>
      <c r="KIO193" s="373"/>
      <c r="KIP193" s="373"/>
      <c r="KIQ193" s="373"/>
      <c r="KIR193" s="374"/>
      <c r="KIS193" s="374"/>
      <c r="KIT193" s="374"/>
      <c r="KIU193" s="373"/>
      <c r="KIV193" s="374"/>
      <c r="KIW193" s="374"/>
      <c r="KIX193" s="374"/>
      <c r="KIY193" s="374"/>
      <c r="KIZ193" s="373"/>
      <c r="KJA193" s="371"/>
      <c r="KJB193" s="371"/>
      <c r="KJC193" s="371"/>
      <c r="KJD193" s="372"/>
      <c r="KJE193" s="373"/>
      <c r="KJF193" s="373"/>
      <c r="KJG193" s="373"/>
      <c r="KJH193" s="374"/>
      <c r="KJI193" s="374"/>
      <c r="KJJ193" s="374"/>
      <c r="KJK193" s="373"/>
      <c r="KJL193" s="374"/>
      <c r="KJM193" s="374"/>
      <c r="KJN193" s="374"/>
      <c r="KJO193" s="374"/>
      <c r="KJP193" s="373"/>
      <c r="KJQ193" s="371"/>
      <c r="KJR193" s="371"/>
      <c r="KJS193" s="371"/>
      <c r="KJT193" s="372"/>
      <c r="KJU193" s="373"/>
      <c r="KJV193" s="373"/>
      <c r="KJW193" s="373"/>
      <c r="KJX193" s="374"/>
      <c r="KJY193" s="374"/>
      <c r="KJZ193" s="374"/>
      <c r="KKA193" s="373"/>
      <c r="KKB193" s="374"/>
      <c r="KKC193" s="374"/>
      <c r="KKD193" s="374"/>
      <c r="KKE193" s="374"/>
      <c r="KKF193" s="373"/>
      <c r="KKG193" s="371"/>
      <c r="KKH193" s="371"/>
      <c r="KKI193" s="371"/>
      <c r="KKJ193" s="372"/>
      <c r="KKK193" s="373"/>
      <c r="KKL193" s="373"/>
      <c r="KKM193" s="373"/>
      <c r="KKN193" s="374"/>
      <c r="KKO193" s="374"/>
      <c r="KKP193" s="374"/>
      <c r="KKQ193" s="373"/>
      <c r="KKR193" s="374"/>
      <c r="KKS193" s="374"/>
      <c r="KKT193" s="374"/>
      <c r="KKU193" s="374"/>
      <c r="KKV193" s="373"/>
      <c r="KKW193" s="371"/>
      <c r="KKX193" s="371"/>
      <c r="KKY193" s="371"/>
      <c r="KKZ193" s="372"/>
      <c r="KLA193" s="373"/>
      <c r="KLB193" s="373"/>
      <c r="KLC193" s="373"/>
      <c r="KLD193" s="374"/>
      <c r="KLE193" s="374"/>
      <c r="KLF193" s="374"/>
      <c r="KLG193" s="373"/>
      <c r="KLH193" s="374"/>
      <c r="KLI193" s="374"/>
      <c r="KLJ193" s="374"/>
      <c r="KLK193" s="374"/>
      <c r="KLL193" s="373"/>
      <c r="KLM193" s="371"/>
      <c r="KLN193" s="371"/>
      <c r="KLO193" s="371"/>
      <c r="KLP193" s="372"/>
      <c r="KLQ193" s="373"/>
      <c r="KLR193" s="373"/>
      <c r="KLS193" s="373"/>
      <c r="KLT193" s="374"/>
      <c r="KLU193" s="374"/>
      <c r="KLV193" s="374"/>
      <c r="KLW193" s="373"/>
      <c r="KLX193" s="374"/>
      <c r="KLY193" s="374"/>
      <c r="KLZ193" s="374"/>
      <c r="KMA193" s="374"/>
      <c r="KMB193" s="373"/>
      <c r="KMC193" s="371"/>
      <c r="KMD193" s="371"/>
      <c r="KME193" s="371"/>
      <c r="KMF193" s="372"/>
      <c r="KMG193" s="373"/>
      <c r="KMH193" s="373"/>
      <c r="KMI193" s="373"/>
      <c r="KMJ193" s="374"/>
      <c r="KMK193" s="374"/>
      <c r="KML193" s="374"/>
      <c r="KMM193" s="373"/>
      <c r="KMN193" s="374"/>
      <c r="KMO193" s="374"/>
      <c r="KMP193" s="374"/>
      <c r="KMQ193" s="374"/>
      <c r="KMR193" s="373"/>
      <c r="KMS193" s="371"/>
      <c r="KMT193" s="371"/>
      <c r="KMU193" s="371"/>
      <c r="KMV193" s="372"/>
      <c r="KMW193" s="373"/>
      <c r="KMX193" s="373"/>
      <c r="KMY193" s="373"/>
      <c r="KMZ193" s="374"/>
      <c r="KNA193" s="374"/>
      <c r="KNB193" s="374"/>
      <c r="KNC193" s="373"/>
      <c r="KND193" s="374"/>
      <c r="KNE193" s="374"/>
      <c r="KNF193" s="374"/>
      <c r="KNG193" s="374"/>
      <c r="KNH193" s="373"/>
      <c r="KNI193" s="371"/>
      <c r="KNJ193" s="371"/>
      <c r="KNK193" s="371"/>
      <c r="KNL193" s="372"/>
      <c r="KNM193" s="373"/>
      <c r="KNN193" s="373"/>
      <c r="KNO193" s="373"/>
      <c r="KNP193" s="374"/>
      <c r="KNQ193" s="374"/>
      <c r="KNR193" s="374"/>
      <c r="KNS193" s="373"/>
      <c r="KNT193" s="374"/>
      <c r="KNU193" s="374"/>
      <c r="KNV193" s="374"/>
      <c r="KNW193" s="374"/>
      <c r="KNX193" s="373"/>
      <c r="KNY193" s="371"/>
      <c r="KNZ193" s="371"/>
      <c r="KOA193" s="371"/>
      <c r="KOB193" s="372"/>
      <c r="KOC193" s="373"/>
      <c r="KOD193" s="373"/>
      <c r="KOE193" s="373"/>
      <c r="KOF193" s="374"/>
      <c r="KOG193" s="374"/>
      <c r="KOH193" s="374"/>
      <c r="KOI193" s="373"/>
      <c r="KOJ193" s="374"/>
      <c r="KOK193" s="374"/>
      <c r="KOL193" s="374"/>
      <c r="KOM193" s="374"/>
      <c r="KON193" s="373"/>
      <c r="KOO193" s="371"/>
      <c r="KOP193" s="371"/>
      <c r="KOQ193" s="371"/>
      <c r="KOR193" s="372"/>
      <c r="KOS193" s="373"/>
      <c r="KOT193" s="373"/>
      <c r="KOU193" s="373"/>
      <c r="KOV193" s="374"/>
      <c r="KOW193" s="374"/>
      <c r="KOX193" s="374"/>
      <c r="KOY193" s="373"/>
      <c r="KOZ193" s="374"/>
      <c r="KPA193" s="374"/>
      <c r="KPB193" s="374"/>
      <c r="KPC193" s="374"/>
      <c r="KPD193" s="373"/>
      <c r="KPE193" s="371"/>
      <c r="KPF193" s="371"/>
      <c r="KPG193" s="371"/>
      <c r="KPH193" s="372"/>
      <c r="KPI193" s="373"/>
      <c r="KPJ193" s="373"/>
      <c r="KPK193" s="373"/>
      <c r="KPL193" s="374"/>
      <c r="KPM193" s="374"/>
      <c r="KPN193" s="374"/>
      <c r="KPO193" s="373"/>
      <c r="KPP193" s="374"/>
      <c r="KPQ193" s="374"/>
      <c r="KPR193" s="374"/>
      <c r="KPS193" s="374"/>
      <c r="KPT193" s="373"/>
      <c r="KPU193" s="371"/>
      <c r="KPV193" s="371"/>
      <c r="KPW193" s="371"/>
      <c r="KPX193" s="372"/>
      <c r="KPY193" s="373"/>
      <c r="KPZ193" s="373"/>
      <c r="KQA193" s="373"/>
      <c r="KQB193" s="374"/>
      <c r="KQC193" s="374"/>
      <c r="KQD193" s="374"/>
      <c r="KQE193" s="373"/>
      <c r="KQF193" s="374"/>
      <c r="KQG193" s="374"/>
      <c r="KQH193" s="374"/>
      <c r="KQI193" s="374"/>
      <c r="KQJ193" s="373"/>
      <c r="KQK193" s="371"/>
      <c r="KQL193" s="371"/>
      <c r="KQM193" s="371"/>
      <c r="KQN193" s="372"/>
      <c r="KQO193" s="373"/>
      <c r="KQP193" s="373"/>
      <c r="KQQ193" s="373"/>
      <c r="KQR193" s="374"/>
      <c r="KQS193" s="374"/>
      <c r="KQT193" s="374"/>
      <c r="KQU193" s="373"/>
      <c r="KQV193" s="374"/>
      <c r="KQW193" s="374"/>
      <c r="KQX193" s="374"/>
      <c r="KQY193" s="374"/>
      <c r="KQZ193" s="373"/>
      <c r="KRA193" s="371"/>
      <c r="KRB193" s="371"/>
      <c r="KRC193" s="371"/>
      <c r="KRD193" s="372"/>
      <c r="KRE193" s="373"/>
      <c r="KRF193" s="373"/>
      <c r="KRG193" s="373"/>
      <c r="KRH193" s="374"/>
      <c r="KRI193" s="374"/>
      <c r="KRJ193" s="374"/>
      <c r="KRK193" s="373"/>
      <c r="KRL193" s="374"/>
      <c r="KRM193" s="374"/>
      <c r="KRN193" s="374"/>
      <c r="KRO193" s="374"/>
      <c r="KRP193" s="373"/>
      <c r="KRQ193" s="371"/>
      <c r="KRR193" s="371"/>
      <c r="KRS193" s="371"/>
      <c r="KRT193" s="372"/>
      <c r="KRU193" s="373"/>
      <c r="KRV193" s="373"/>
      <c r="KRW193" s="373"/>
      <c r="KRX193" s="374"/>
      <c r="KRY193" s="374"/>
      <c r="KRZ193" s="374"/>
      <c r="KSA193" s="373"/>
      <c r="KSB193" s="374"/>
      <c r="KSC193" s="374"/>
      <c r="KSD193" s="374"/>
      <c r="KSE193" s="374"/>
      <c r="KSF193" s="373"/>
      <c r="KSG193" s="371"/>
      <c r="KSH193" s="371"/>
      <c r="KSI193" s="371"/>
      <c r="KSJ193" s="372"/>
      <c r="KSK193" s="373"/>
      <c r="KSL193" s="373"/>
      <c r="KSM193" s="373"/>
      <c r="KSN193" s="374"/>
      <c r="KSO193" s="374"/>
      <c r="KSP193" s="374"/>
      <c r="KSQ193" s="373"/>
      <c r="KSR193" s="374"/>
      <c r="KSS193" s="374"/>
      <c r="KST193" s="374"/>
      <c r="KSU193" s="374"/>
      <c r="KSV193" s="373"/>
      <c r="KSW193" s="371"/>
      <c r="KSX193" s="371"/>
      <c r="KSY193" s="371"/>
      <c r="KSZ193" s="372"/>
      <c r="KTA193" s="373"/>
      <c r="KTB193" s="373"/>
      <c r="KTC193" s="373"/>
      <c r="KTD193" s="374"/>
      <c r="KTE193" s="374"/>
      <c r="KTF193" s="374"/>
      <c r="KTG193" s="373"/>
      <c r="KTH193" s="374"/>
      <c r="KTI193" s="374"/>
      <c r="KTJ193" s="374"/>
      <c r="KTK193" s="374"/>
      <c r="KTL193" s="373"/>
      <c r="KTM193" s="371"/>
      <c r="KTN193" s="371"/>
      <c r="KTO193" s="371"/>
      <c r="KTP193" s="372"/>
      <c r="KTQ193" s="373"/>
      <c r="KTR193" s="373"/>
      <c r="KTS193" s="373"/>
      <c r="KTT193" s="374"/>
      <c r="KTU193" s="374"/>
      <c r="KTV193" s="374"/>
      <c r="KTW193" s="373"/>
      <c r="KTX193" s="374"/>
      <c r="KTY193" s="374"/>
      <c r="KTZ193" s="374"/>
      <c r="KUA193" s="374"/>
      <c r="KUB193" s="373"/>
      <c r="KUC193" s="371"/>
      <c r="KUD193" s="371"/>
      <c r="KUE193" s="371"/>
      <c r="KUF193" s="372"/>
      <c r="KUG193" s="373"/>
      <c r="KUH193" s="373"/>
      <c r="KUI193" s="373"/>
      <c r="KUJ193" s="374"/>
      <c r="KUK193" s="374"/>
      <c r="KUL193" s="374"/>
      <c r="KUM193" s="373"/>
      <c r="KUN193" s="374"/>
      <c r="KUO193" s="374"/>
      <c r="KUP193" s="374"/>
      <c r="KUQ193" s="374"/>
      <c r="KUR193" s="373"/>
      <c r="KUS193" s="371"/>
      <c r="KUT193" s="371"/>
      <c r="KUU193" s="371"/>
      <c r="KUV193" s="372"/>
      <c r="KUW193" s="373"/>
      <c r="KUX193" s="373"/>
      <c r="KUY193" s="373"/>
      <c r="KUZ193" s="374"/>
      <c r="KVA193" s="374"/>
      <c r="KVB193" s="374"/>
      <c r="KVC193" s="373"/>
      <c r="KVD193" s="374"/>
      <c r="KVE193" s="374"/>
      <c r="KVF193" s="374"/>
      <c r="KVG193" s="374"/>
      <c r="KVH193" s="373"/>
      <c r="KVI193" s="371"/>
      <c r="KVJ193" s="371"/>
      <c r="KVK193" s="371"/>
      <c r="KVL193" s="372"/>
      <c r="KVM193" s="373"/>
      <c r="KVN193" s="373"/>
      <c r="KVO193" s="373"/>
      <c r="KVP193" s="374"/>
      <c r="KVQ193" s="374"/>
      <c r="KVR193" s="374"/>
      <c r="KVS193" s="373"/>
      <c r="KVT193" s="374"/>
      <c r="KVU193" s="374"/>
      <c r="KVV193" s="374"/>
      <c r="KVW193" s="374"/>
      <c r="KVX193" s="373"/>
      <c r="KVY193" s="371"/>
      <c r="KVZ193" s="371"/>
      <c r="KWA193" s="371"/>
      <c r="KWB193" s="372"/>
      <c r="KWC193" s="373"/>
      <c r="KWD193" s="373"/>
      <c r="KWE193" s="373"/>
      <c r="KWF193" s="374"/>
      <c r="KWG193" s="374"/>
      <c r="KWH193" s="374"/>
      <c r="KWI193" s="373"/>
      <c r="KWJ193" s="374"/>
      <c r="KWK193" s="374"/>
      <c r="KWL193" s="374"/>
      <c r="KWM193" s="374"/>
      <c r="KWN193" s="373"/>
      <c r="KWO193" s="371"/>
      <c r="KWP193" s="371"/>
      <c r="KWQ193" s="371"/>
      <c r="KWR193" s="372"/>
      <c r="KWS193" s="373"/>
      <c r="KWT193" s="373"/>
      <c r="KWU193" s="373"/>
      <c r="KWV193" s="374"/>
      <c r="KWW193" s="374"/>
      <c r="KWX193" s="374"/>
      <c r="KWY193" s="373"/>
      <c r="KWZ193" s="374"/>
      <c r="KXA193" s="374"/>
      <c r="KXB193" s="374"/>
      <c r="KXC193" s="374"/>
      <c r="KXD193" s="373"/>
      <c r="KXE193" s="371"/>
      <c r="KXF193" s="371"/>
      <c r="KXG193" s="371"/>
      <c r="KXH193" s="372"/>
      <c r="KXI193" s="373"/>
      <c r="KXJ193" s="373"/>
      <c r="KXK193" s="373"/>
      <c r="KXL193" s="374"/>
      <c r="KXM193" s="374"/>
      <c r="KXN193" s="374"/>
      <c r="KXO193" s="373"/>
      <c r="KXP193" s="374"/>
      <c r="KXQ193" s="374"/>
      <c r="KXR193" s="374"/>
      <c r="KXS193" s="374"/>
      <c r="KXT193" s="373"/>
      <c r="KXU193" s="371"/>
      <c r="KXV193" s="371"/>
      <c r="KXW193" s="371"/>
      <c r="KXX193" s="372"/>
      <c r="KXY193" s="373"/>
      <c r="KXZ193" s="373"/>
      <c r="KYA193" s="373"/>
      <c r="KYB193" s="374"/>
      <c r="KYC193" s="374"/>
      <c r="KYD193" s="374"/>
      <c r="KYE193" s="373"/>
      <c r="KYF193" s="374"/>
      <c r="KYG193" s="374"/>
      <c r="KYH193" s="374"/>
      <c r="KYI193" s="374"/>
      <c r="KYJ193" s="373"/>
      <c r="KYK193" s="371"/>
      <c r="KYL193" s="371"/>
      <c r="KYM193" s="371"/>
      <c r="KYN193" s="372"/>
      <c r="KYO193" s="373"/>
      <c r="KYP193" s="373"/>
      <c r="KYQ193" s="373"/>
      <c r="KYR193" s="374"/>
      <c r="KYS193" s="374"/>
      <c r="KYT193" s="374"/>
      <c r="KYU193" s="373"/>
      <c r="KYV193" s="374"/>
      <c r="KYW193" s="374"/>
      <c r="KYX193" s="374"/>
      <c r="KYY193" s="374"/>
      <c r="KYZ193" s="373"/>
      <c r="KZA193" s="371"/>
      <c r="KZB193" s="371"/>
      <c r="KZC193" s="371"/>
      <c r="KZD193" s="372"/>
      <c r="KZE193" s="373"/>
      <c r="KZF193" s="373"/>
      <c r="KZG193" s="373"/>
      <c r="KZH193" s="374"/>
      <c r="KZI193" s="374"/>
      <c r="KZJ193" s="374"/>
      <c r="KZK193" s="373"/>
      <c r="KZL193" s="374"/>
      <c r="KZM193" s="374"/>
      <c r="KZN193" s="374"/>
      <c r="KZO193" s="374"/>
      <c r="KZP193" s="373"/>
      <c r="KZQ193" s="371"/>
      <c r="KZR193" s="371"/>
      <c r="KZS193" s="371"/>
      <c r="KZT193" s="372"/>
      <c r="KZU193" s="373"/>
      <c r="KZV193" s="373"/>
      <c r="KZW193" s="373"/>
      <c r="KZX193" s="374"/>
      <c r="KZY193" s="374"/>
      <c r="KZZ193" s="374"/>
      <c r="LAA193" s="373"/>
      <c r="LAB193" s="374"/>
      <c r="LAC193" s="374"/>
      <c r="LAD193" s="374"/>
      <c r="LAE193" s="374"/>
      <c r="LAF193" s="373"/>
      <c r="LAG193" s="371"/>
      <c r="LAH193" s="371"/>
      <c r="LAI193" s="371"/>
      <c r="LAJ193" s="372"/>
      <c r="LAK193" s="373"/>
      <c r="LAL193" s="373"/>
      <c r="LAM193" s="373"/>
      <c r="LAN193" s="374"/>
      <c r="LAO193" s="374"/>
      <c r="LAP193" s="374"/>
      <c r="LAQ193" s="373"/>
      <c r="LAR193" s="374"/>
      <c r="LAS193" s="374"/>
      <c r="LAT193" s="374"/>
      <c r="LAU193" s="374"/>
      <c r="LAV193" s="373"/>
      <c r="LAW193" s="371"/>
      <c r="LAX193" s="371"/>
      <c r="LAY193" s="371"/>
      <c r="LAZ193" s="372"/>
      <c r="LBA193" s="373"/>
      <c r="LBB193" s="373"/>
      <c r="LBC193" s="373"/>
      <c r="LBD193" s="374"/>
      <c r="LBE193" s="374"/>
      <c r="LBF193" s="374"/>
      <c r="LBG193" s="373"/>
      <c r="LBH193" s="374"/>
      <c r="LBI193" s="374"/>
      <c r="LBJ193" s="374"/>
      <c r="LBK193" s="374"/>
      <c r="LBL193" s="373"/>
      <c r="LBM193" s="371"/>
      <c r="LBN193" s="371"/>
      <c r="LBO193" s="371"/>
      <c r="LBP193" s="372"/>
      <c r="LBQ193" s="373"/>
      <c r="LBR193" s="373"/>
      <c r="LBS193" s="373"/>
      <c r="LBT193" s="374"/>
      <c r="LBU193" s="374"/>
      <c r="LBV193" s="374"/>
      <c r="LBW193" s="373"/>
      <c r="LBX193" s="374"/>
      <c r="LBY193" s="374"/>
      <c r="LBZ193" s="374"/>
      <c r="LCA193" s="374"/>
      <c r="LCB193" s="373"/>
      <c r="LCC193" s="371"/>
      <c r="LCD193" s="371"/>
      <c r="LCE193" s="371"/>
      <c r="LCF193" s="372"/>
      <c r="LCG193" s="373"/>
      <c r="LCH193" s="373"/>
      <c r="LCI193" s="373"/>
      <c r="LCJ193" s="374"/>
      <c r="LCK193" s="374"/>
      <c r="LCL193" s="374"/>
      <c r="LCM193" s="373"/>
      <c r="LCN193" s="374"/>
      <c r="LCO193" s="374"/>
      <c r="LCP193" s="374"/>
      <c r="LCQ193" s="374"/>
      <c r="LCR193" s="373"/>
      <c r="LCS193" s="371"/>
      <c r="LCT193" s="371"/>
      <c r="LCU193" s="371"/>
      <c r="LCV193" s="372"/>
      <c r="LCW193" s="373"/>
      <c r="LCX193" s="373"/>
      <c r="LCY193" s="373"/>
      <c r="LCZ193" s="374"/>
      <c r="LDA193" s="374"/>
      <c r="LDB193" s="374"/>
      <c r="LDC193" s="373"/>
      <c r="LDD193" s="374"/>
      <c r="LDE193" s="374"/>
      <c r="LDF193" s="374"/>
      <c r="LDG193" s="374"/>
      <c r="LDH193" s="373"/>
      <c r="LDI193" s="371"/>
      <c r="LDJ193" s="371"/>
      <c r="LDK193" s="371"/>
      <c r="LDL193" s="372"/>
      <c r="LDM193" s="373"/>
      <c r="LDN193" s="373"/>
      <c r="LDO193" s="373"/>
      <c r="LDP193" s="374"/>
      <c r="LDQ193" s="374"/>
      <c r="LDR193" s="374"/>
      <c r="LDS193" s="373"/>
      <c r="LDT193" s="374"/>
      <c r="LDU193" s="374"/>
      <c r="LDV193" s="374"/>
      <c r="LDW193" s="374"/>
      <c r="LDX193" s="373"/>
      <c r="LDY193" s="371"/>
      <c r="LDZ193" s="371"/>
      <c r="LEA193" s="371"/>
      <c r="LEB193" s="372"/>
      <c r="LEC193" s="373"/>
      <c r="LED193" s="373"/>
      <c r="LEE193" s="373"/>
      <c r="LEF193" s="374"/>
      <c r="LEG193" s="374"/>
      <c r="LEH193" s="374"/>
      <c r="LEI193" s="373"/>
      <c r="LEJ193" s="374"/>
      <c r="LEK193" s="374"/>
      <c r="LEL193" s="374"/>
      <c r="LEM193" s="374"/>
      <c r="LEN193" s="373"/>
      <c r="LEO193" s="371"/>
      <c r="LEP193" s="371"/>
      <c r="LEQ193" s="371"/>
      <c r="LER193" s="372"/>
      <c r="LES193" s="373"/>
      <c r="LET193" s="373"/>
      <c r="LEU193" s="373"/>
      <c r="LEV193" s="374"/>
      <c r="LEW193" s="374"/>
      <c r="LEX193" s="374"/>
      <c r="LEY193" s="373"/>
      <c r="LEZ193" s="374"/>
      <c r="LFA193" s="374"/>
      <c r="LFB193" s="374"/>
      <c r="LFC193" s="374"/>
      <c r="LFD193" s="373"/>
      <c r="LFE193" s="371"/>
      <c r="LFF193" s="371"/>
      <c r="LFG193" s="371"/>
      <c r="LFH193" s="372"/>
      <c r="LFI193" s="373"/>
      <c r="LFJ193" s="373"/>
      <c r="LFK193" s="373"/>
      <c r="LFL193" s="374"/>
      <c r="LFM193" s="374"/>
      <c r="LFN193" s="374"/>
      <c r="LFO193" s="373"/>
      <c r="LFP193" s="374"/>
      <c r="LFQ193" s="374"/>
      <c r="LFR193" s="374"/>
      <c r="LFS193" s="374"/>
      <c r="LFT193" s="373"/>
      <c r="LFU193" s="371"/>
      <c r="LFV193" s="371"/>
      <c r="LFW193" s="371"/>
      <c r="LFX193" s="372"/>
      <c r="LFY193" s="373"/>
      <c r="LFZ193" s="373"/>
      <c r="LGA193" s="373"/>
      <c r="LGB193" s="374"/>
      <c r="LGC193" s="374"/>
      <c r="LGD193" s="374"/>
      <c r="LGE193" s="373"/>
      <c r="LGF193" s="374"/>
      <c r="LGG193" s="374"/>
      <c r="LGH193" s="374"/>
      <c r="LGI193" s="374"/>
      <c r="LGJ193" s="373"/>
      <c r="LGK193" s="371"/>
      <c r="LGL193" s="371"/>
      <c r="LGM193" s="371"/>
      <c r="LGN193" s="372"/>
      <c r="LGO193" s="373"/>
      <c r="LGP193" s="373"/>
      <c r="LGQ193" s="373"/>
      <c r="LGR193" s="374"/>
      <c r="LGS193" s="374"/>
      <c r="LGT193" s="374"/>
      <c r="LGU193" s="373"/>
      <c r="LGV193" s="374"/>
      <c r="LGW193" s="374"/>
      <c r="LGX193" s="374"/>
      <c r="LGY193" s="374"/>
      <c r="LGZ193" s="373"/>
      <c r="LHA193" s="371"/>
      <c r="LHB193" s="371"/>
      <c r="LHC193" s="371"/>
      <c r="LHD193" s="372"/>
      <c r="LHE193" s="373"/>
      <c r="LHF193" s="373"/>
      <c r="LHG193" s="373"/>
      <c r="LHH193" s="374"/>
      <c r="LHI193" s="374"/>
      <c r="LHJ193" s="374"/>
      <c r="LHK193" s="373"/>
      <c r="LHL193" s="374"/>
      <c r="LHM193" s="374"/>
      <c r="LHN193" s="374"/>
      <c r="LHO193" s="374"/>
      <c r="LHP193" s="373"/>
      <c r="LHQ193" s="371"/>
      <c r="LHR193" s="371"/>
      <c r="LHS193" s="371"/>
      <c r="LHT193" s="372"/>
      <c r="LHU193" s="373"/>
      <c r="LHV193" s="373"/>
      <c r="LHW193" s="373"/>
      <c r="LHX193" s="374"/>
      <c r="LHY193" s="374"/>
      <c r="LHZ193" s="374"/>
      <c r="LIA193" s="373"/>
      <c r="LIB193" s="374"/>
      <c r="LIC193" s="374"/>
      <c r="LID193" s="374"/>
      <c r="LIE193" s="374"/>
      <c r="LIF193" s="373"/>
      <c r="LIG193" s="371"/>
      <c r="LIH193" s="371"/>
      <c r="LII193" s="371"/>
      <c r="LIJ193" s="372"/>
      <c r="LIK193" s="373"/>
      <c r="LIL193" s="373"/>
      <c r="LIM193" s="373"/>
      <c r="LIN193" s="374"/>
      <c r="LIO193" s="374"/>
      <c r="LIP193" s="374"/>
      <c r="LIQ193" s="373"/>
      <c r="LIR193" s="374"/>
      <c r="LIS193" s="374"/>
      <c r="LIT193" s="374"/>
      <c r="LIU193" s="374"/>
      <c r="LIV193" s="373"/>
      <c r="LIW193" s="371"/>
      <c r="LIX193" s="371"/>
      <c r="LIY193" s="371"/>
      <c r="LIZ193" s="372"/>
      <c r="LJA193" s="373"/>
      <c r="LJB193" s="373"/>
      <c r="LJC193" s="373"/>
      <c r="LJD193" s="374"/>
      <c r="LJE193" s="374"/>
      <c r="LJF193" s="374"/>
      <c r="LJG193" s="373"/>
      <c r="LJH193" s="374"/>
      <c r="LJI193" s="374"/>
      <c r="LJJ193" s="374"/>
      <c r="LJK193" s="374"/>
      <c r="LJL193" s="373"/>
      <c r="LJM193" s="371"/>
      <c r="LJN193" s="371"/>
      <c r="LJO193" s="371"/>
      <c r="LJP193" s="372"/>
      <c r="LJQ193" s="373"/>
      <c r="LJR193" s="373"/>
      <c r="LJS193" s="373"/>
      <c r="LJT193" s="374"/>
      <c r="LJU193" s="374"/>
      <c r="LJV193" s="374"/>
      <c r="LJW193" s="373"/>
      <c r="LJX193" s="374"/>
      <c r="LJY193" s="374"/>
      <c r="LJZ193" s="374"/>
      <c r="LKA193" s="374"/>
      <c r="LKB193" s="373"/>
      <c r="LKC193" s="371"/>
      <c r="LKD193" s="371"/>
      <c r="LKE193" s="371"/>
      <c r="LKF193" s="372"/>
      <c r="LKG193" s="373"/>
      <c r="LKH193" s="373"/>
      <c r="LKI193" s="373"/>
      <c r="LKJ193" s="374"/>
      <c r="LKK193" s="374"/>
      <c r="LKL193" s="374"/>
      <c r="LKM193" s="373"/>
      <c r="LKN193" s="374"/>
      <c r="LKO193" s="374"/>
      <c r="LKP193" s="374"/>
      <c r="LKQ193" s="374"/>
      <c r="LKR193" s="373"/>
      <c r="LKS193" s="371"/>
      <c r="LKT193" s="371"/>
      <c r="LKU193" s="371"/>
      <c r="LKV193" s="372"/>
      <c r="LKW193" s="373"/>
      <c r="LKX193" s="373"/>
      <c r="LKY193" s="373"/>
      <c r="LKZ193" s="374"/>
      <c r="LLA193" s="374"/>
      <c r="LLB193" s="374"/>
      <c r="LLC193" s="373"/>
      <c r="LLD193" s="374"/>
      <c r="LLE193" s="374"/>
      <c r="LLF193" s="374"/>
      <c r="LLG193" s="374"/>
      <c r="LLH193" s="373"/>
      <c r="LLI193" s="371"/>
      <c r="LLJ193" s="371"/>
      <c r="LLK193" s="371"/>
      <c r="LLL193" s="372"/>
      <c r="LLM193" s="373"/>
      <c r="LLN193" s="373"/>
      <c r="LLO193" s="373"/>
      <c r="LLP193" s="374"/>
      <c r="LLQ193" s="374"/>
      <c r="LLR193" s="374"/>
      <c r="LLS193" s="373"/>
      <c r="LLT193" s="374"/>
      <c r="LLU193" s="374"/>
      <c r="LLV193" s="374"/>
      <c r="LLW193" s="374"/>
      <c r="LLX193" s="373"/>
      <c r="LLY193" s="371"/>
      <c r="LLZ193" s="371"/>
      <c r="LMA193" s="371"/>
      <c r="LMB193" s="372"/>
      <c r="LMC193" s="373"/>
      <c r="LMD193" s="373"/>
      <c r="LME193" s="373"/>
      <c r="LMF193" s="374"/>
      <c r="LMG193" s="374"/>
      <c r="LMH193" s="374"/>
      <c r="LMI193" s="373"/>
      <c r="LMJ193" s="374"/>
      <c r="LMK193" s="374"/>
      <c r="LML193" s="374"/>
      <c r="LMM193" s="374"/>
      <c r="LMN193" s="373"/>
      <c r="LMO193" s="371"/>
      <c r="LMP193" s="371"/>
      <c r="LMQ193" s="371"/>
      <c r="LMR193" s="372"/>
      <c r="LMS193" s="373"/>
      <c r="LMT193" s="373"/>
      <c r="LMU193" s="373"/>
      <c r="LMV193" s="374"/>
      <c r="LMW193" s="374"/>
      <c r="LMX193" s="374"/>
      <c r="LMY193" s="373"/>
      <c r="LMZ193" s="374"/>
      <c r="LNA193" s="374"/>
      <c r="LNB193" s="374"/>
      <c r="LNC193" s="374"/>
      <c r="LND193" s="373"/>
      <c r="LNE193" s="371"/>
      <c r="LNF193" s="371"/>
      <c r="LNG193" s="371"/>
      <c r="LNH193" s="372"/>
      <c r="LNI193" s="373"/>
      <c r="LNJ193" s="373"/>
      <c r="LNK193" s="373"/>
      <c r="LNL193" s="374"/>
      <c r="LNM193" s="374"/>
      <c r="LNN193" s="374"/>
      <c r="LNO193" s="373"/>
      <c r="LNP193" s="374"/>
      <c r="LNQ193" s="374"/>
      <c r="LNR193" s="374"/>
      <c r="LNS193" s="374"/>
      <c r="LNT193" s="373"/>
      <c r="LNU193" s="371"/>
      <c r="LNV193" s="371"/>
      <c r="LNW193" s="371"/>
      <c r="LNX193" s="372"/>
      <c r="LNY193" s="373"/>
      <c r="LNZ193" s="373"/>
      <c r="LOA193" s="373"/>
      <c r="LOB193" s="374"/>
      <c r="LOC193" s="374"/>
      <c r="LOD193" s="374"/>
      <c r="LOE193" s="373"/>
      <c r="LOF193" s="374"/>
      <c r="LOG193" s="374"/>
      <c r="LOH193" s="374"/>
      <c r="LOI193" s="374"/>
      <c r="LOJ193" s="373"/>
      <c r="LOK193" s="371"/>
      <c r="LOL193" s="371"/>
      <c r="LOM193" s="371"/>
      <c r="LON193" s="372"/>
      <c r="LOO193" s="373"/>
      <c r="LOP193" s="373"/>
      <c r="LOQ193" s="373"/>
      <c r="LOR193" s="374"/>
      <c r="LOS193" s="374"/>
      <c r="LOT193" s="374"/>
      <c r="LOU193" s="373"/>
      <c r="LOV193" s="374"/>
      <c r="LOW193" s="374"/>
      <c r="LOX193" s="374"/>
      <c r="LOY193" s="374"/>
      <c r="LOZ193" s="373"/>
      <c r="LPA193" s="371"/>
      <c r="LPB193" s="371"/>
      <c r="LPC193" s="371"/>
      <c r="LPD193" s="372"/>
      <c r="LPE193" s="373"/>
      <c r="LPF193" s="373"/>
      <c r="LPG193" s="373"/>
      <c r="LPH193" s="374"/>
      <c r="LPI193" s="374"/>
      <c r="LPJ193" s="374"/>
      <c r="LPK193" s="373"/>
      <c r="LPL193" s="374"/>
      <c r="LPM193" s="374"/>
      <c r="LPN193" s="374"/>
      <c r="LPO193" s="374"/>
      <c r="LPP193" s="373"/>
      <c r="LPQ193" s="371"/>
      <c r="LPR193" s="371"/>
      <c r="LPS193" s="371"/>
      <c r="LPT193" s="372"/>
      <c r="LPU193" s="373"/>
      <c r="LPV193" s="373"/>
      <c r="LPW193" s="373"/>
      <c r="LPX193" s="374"/>
      <c r="LPY193" s="374"/>
      <c r="LPZ193" s="374"/>
      <c r="LQA193" s="373"/>
      <c r="LQB193" s="374"/>
      <c r="LQC193" s="374"/>
      <c r="LQD193" s="374"/>
      <c r="LQE193" s="374"/>
      <c r="LQF193" s="373"/>
      <c r="LQG193" s="371"/>
      <c r="LQH193" s="371"/>
      <c r="LQI193" s="371"/>
      <c r="LQJ193" s="372"/>
      <c r="LQK193" s="373"/>
      <c r="LQL193" s="373"/>
      <c r="LQM193" s="373"/>
      <c r="LQN193" s="374"/>
      <c r="LQO193" s="374"/>
      <c r="LQP193" s="374"/>
      <c r="LQQ193" s="373"/>
      <c r="LQR193" s="374"/>
      <c r="LQS193" s="374"/>
      <c r="LQT193" s="374"/>
      <c r="LQU193" s="374"/>
      <c r="LQV193" s="373"/>
      <c r="LQW193" s="371"/>
      <c r="LQX193" s="371"/>
      <c r="LQY193" s="371"/>
      <c r="LQZ193" s="372"/>
      <c r="LRA193" s="373"/>
      <c r="LRB193" s="373"/>
      <c r="LRC193" s="373"/>
      <c r="LRD193" s="374"/>
      <c r="LRE193" s="374"/>
      <c r="LRF193" s="374"/>
      <c r="LRG193" s="373"/>
      <c r="LRH193" s="374"/>
      <c r="LRI193" s="374"/>
      <c r="LRJ193" s="374"/>
      <c r="LRK193" s="374"/>
      <c r="LRL193" s="373"/>
      <c r="LRM193" s="371"/>
      <c r="LRN193" s="371"/>
      <c r="LRO193" s="371"/>
      <c r="LRP193" s="372"/>
      <c r="LRQ193" s="373"/>
      <c r="LRR193" s="373"/>
      <c r="LRS193" s="373"/>
      <c r="LRT193" s="374"/>
      <c r="LRU193" s="374"/>
      <c r="LRV193" s="374"/>
      <c r="LRW193" s="373"/>
      <c r="LRX193" s="374"/>
      <c r="LRY193" s="374"/>
      <c r="LRZ193" s="374"/>
      <c r="LSA193" s="374"/>
      <c r="LSB193" s="373"/>
      <c r="LSC193" s="371"/>
      <c r="LSD193" s="371"/>
      <c r="LSE193" s="371"/>
      <c r="LSF193" s="372"/>
      <c r="LSG193" s="373"/>
      <c r="LSH193" s="373"/>
      <c r="LSI193" s="373"/>
      <c r="LSJ193" s="374"/>
      <c r="LSK193" s="374"/>
      <c r="LSL193" s="374"/>
      <c r="LSM193" s="373"/>
      <c r="LSN193" s="374"/>
      <c r="LSO193" s="374"/>
      <c r="LSP193" s="374"/>
      <c r="LSQ193" s="374"/>
      <c r="LSR193" s="373"/>
      <c r="LSS193" s="371"/>
      <c r="LST193" s="371"/>
      <c r="LSU193" s="371"/>
      <c r="LSV193" s="372"/>
      <c r="LSW193" s="373"/>
      <c r="LSX193" s="373"/>
      <c r="LSY193" s="373"/>
      <c r="LSZ193" s="374"/>
      <c r="LTA193" s="374"/>
      <c r="LTB193" s="374"/>
      <c r="LTC193" s="373"/>
      <c r="LTD193" s="374"/>
      <c r="LTE193" s="374"/>
      <c r="LTF193" s="374"/>
      <c r="LTG193" s="374"/>
      <c r="LTH193" s="373"/>
      <c r="LTI193" s="371"/>
      <c r="LTJ193" s="371"/>
      <c r="LTK193" s="371"/>
      <c r="LTL193" s="372"/>
      <c r="LTM193" s="373"/>
      <c r="LTN193" s="373"/>
      <c r="LTO193" s="373"/>
      <c r="LTP193" s="374"/>
      <c r="LTQ193" s="374"/>
      <c r="LTR193" s="374"/>
      <c r="LTS193" s="373"/>
      <c r="LTT193" s="374"/>
      <c r="LTU193" s="374"/>
      <c r="LTV193" s="374"/>
      <c r="LTW193" s="374"/>
      <c r="LTX193" s="373"/>
      <c r="LTY193" s="371"/>
      <c r="LTZ193" s="371"/>
      <c r="LUA193" s="371"/>
      <c r="LUB193" s="372"/>
      <c r="LUC193" s="373"/>
      <c r="LUD193" s="373"/>
      <c r="LUE193" s="373"/>
      <c r="LUF193" s="374"/>
      <c r="LUG193" s="374"/>
      <c r="LUH193" s="374"/>
      <c r="LUI193" s="373"/>
      <c r="LUJ193" s="374"/>
      <c r="LUK193" s="374"/>
      <c r="LUL193" s="374"/>
      <c r="LUM193" s="374"/>
      <c r="LUN193" s="373"/>
      <c r="LUO193" s="371"/>
      <c r="LUP193" s="371"/>
      <c r="LUQ193" s="371"/>
      <c r="LUR193" s="372"/>
      <c r="LUS193" s="373"/>
      <c r="LUT193" s="373"/>
      <c r="LUU193" s="373"/>
      <c r="LUV193" s="374"/>
      <c r="LUW193" s="374"/>
      <c r="LUX193" s="374"/>
      <c r="LUY193" s="373"/>
      <c r="LUZ193" s="374"/>
      <c r="LVA193" s="374"/>
      <c r="LVB193" s="374"/>
      <c r="LVC193" s="374"/>
      <c r="LVD193" s="373"/>
      <c r="LVE193" s="371"/>
      <c r="LVF193" s="371"/>
      <c r="LVG193" s="371"/>
      <c r="LVH193" s="372"/>
      <c r="LVI193" s="373"/>
      <c r="LVJ193" s="373"/>
      <c r="LVK193" s="373"/>
      <c r="LVL193" s="374"/>
      <c r="LVM193" s="374"/>
      <c r="LVN193" s="374"/>
      <c r="LVO193" s="373"/>
      <c r="LVP193" s="374"/>
      <c r="LVQ193" s="374"/>
      <c r="LVR193" s="374"/>
      <c r="LVS193" s="374"/>
      <c r="LVT193" s="373"/>
      <c r="LVU193" s="371"/>
      <c r="LVV193" s="371"/>
      <c r="LVW193" s="371"/>
      <c r="LVX193" s="372"/>
      <c r="LVY193" s="373"/>
      <c r="LVZ193" s="373"/>
      <c r="LWA193" s="373"/>
      <c r="LWB193" s="374"/>
      <c r="LWC193" s="374"/>
      <c r="LWD193" s="374"/>
      <c r="LWE193" s="373"/>
      <c r="LWF193" s="374"/>
      <c r="LWG193" s="374"/>
      <c r="LWH193" s="374"/>
      <c r="LWI193" s="374"/>
      <c r="LWJ193" s="373"/>
      <c r="LWK193" s="371"/>
      <c r="LWL193" s="371"/>
      <c r="LWM193" s="371"/>
      <c r="LWN193" s="372"/>
      <c r="LWO193" s="373"/>
      <c r="LWP193" s="373"/>
      <c r="LWQ193" s="373"/>
      <c r="LWR193" s="374"/>
      <c r="LWS193" s="374"/>
      <c r="LWT193" s="374"/>
      <c r="LWU193" s="373"/>
      <c r="LWV193" s="374"/>
      <c r="LWW193" s="374"/>
      <c r="LWX193" s="374"/>
      <c r="LWY193" s="374"/>
      <c r="LWZ193" s="373"/>
      <c r="LXA193" s="371"/>
      <c r="LXB193" s="371"/>
      <c r="LXC193" s="371"/>
      <c r="LXD193" s="372"/>
      <c r="LXE193" s="373"/>
      <c r="LXF193" s="373"/>
      <c r="LXG193" s="373"/>
      <c r="LXH193" s="374"/>
      <c r="LXI193" s="374"/>
      <c r="LXJ193" s="374"/>
      <c r="LXK193" s="373"/>
      <c r="LXL193" s="374"/>
      <c r="LXM193" s="374"/>
      <c r="LXN193" s="374"/>
      <c r="LXO193" s="374"/>
      <c r="LXP193" s="373"/>
      <c r="LXQ193" s="371"/>
      <c r="LXR193" s="371"/>
      <c r="LXS193" s="371"/>
      <c r="LXT193" s="372"/>
      <c r="LXU193" s="373"/>
      <c r="LXV193" s="373"/>
      <c r="LXW193" s="373"/>
      <c r="LXX193" s="374"/>
      <c r="LXY193" s="374"/>
      <c r="LXZ193" s="374"/>
      <c r="LYA193" s="373"/>
      <c r="LYB193" s="374"/>
      <c r="LYC193" s="374"/>
      <c r="LYD193" s="374"/>
      <c r="LYE193" s="374"/>
      <c r="LYF193" s="373"/>
      <c r="LYG193" s="371"/>
      <c r="LYH193" s="371"/>
      <c r="LYI193" s="371"/>
      <c r="LYJ193" s="372"/>
      <c r="LYK193" s="373"/>
      <c r="LYL193" s="373"/>
      <c r="LYM193" s="373"/>
      <c r="LYN193" s="374"/>
      <c r="LYO193" s="374"/>
      <c r="LYP193" s="374"/>
      <c r="LYQ193" s="373"/>
      <c r="LYR193" s="374"/>
      <c r="LYS193" s="374"/>
      <c r="LYT193" s="374"/>
      <c r="LYU193" s="374"/>
      <c r="LYV193" s="373"/>
      <c r="LYW193" s="371"/>
      <c r="LYX193" s="371"/>
      <c r="LYY193" s="371"/>
      <c r="LYZ193" s="372"/>
      <c r="LZA193" s="373"/>
      <c r="LZB193" s="373"/>
      <c r="LZC193" s="373"/>
      <c r="LZD193" s="374"/>
      <c r="LZE193" s="374"/>
      <c r="LZF193" s="374"/>
      <c r="LZG193" s="373"/>
      <c r="LZH193" s="374"/>
      <c r="LZI193" s="374"/>
      <c r="LZJ193" s="374"/>
      <c r="LZK193" s="374"/>
      <c r="LZL193" s="373"/>
      <c r="LZM193" s="371"/>
      <c r="LZN193" s="371"/>
      <c r="LZO193" s="371"/>
      <c r="LZP193" s="372"/>
      <c r="LZQ193" s="373"/>
      <c r="LZR193" s="373"/>
      <c r="LZS193" s="373"/>
      <c r="LZT193" s="374"/>
      <c r="LZU193" s="374"/>
      <c r="LZV193" s="374"/>
      <c r="LZW193" s="373"/>
      <c r="LZX193" s="374"/>
      <c r="LZY193" s="374"/>
      <c r="LZZ193" s="374"/>
      <c r="MAA193" s="374"/>
      <c r="MAB193" s="373"/>
      <c r="MAC193" s="371"/>
      <c r="MAD193" s="371"/>
      <c r="MAE193" s="371"/>
      <c r="MAF193" s="372"/>
      <c r="MAG193" s="373"/>
      <c r="MAH193" s="373"/>
      <c r="MAI193" s="373"/>
      <c r="MAJ193" s="374"/>
      <c r="MAK193" s="374"/>
      <c r="MAL193" s="374"/>
      <c r="MAM193" s="373"/>
      <c r="MAN193" s="374"/>
      <c r="MAO193" s="374"/>
      <c r="MAP193" s="374"/>
      <c r="MAQ193" s="374"/>
      <c r="MAR193" s="373"/>
      <c r="MAS193" s="371"/>
      <c r="MAT193" s="371"/>
      <c r="MAU193" s="371"/>
      <c r="MAV193" s="372"/>
      <c r="MAW193" s="373"/>
      <c r="MAX193" s="373"/>
      <c r="MAY193" s="373"/>
      <c r="MAZ193" s="374"/>
      <c r="MBA193" s="374"/>
      <c r="MBB193" s="374"/>
      <c r="MBC193" s="373"/>
      <c r="MBD193" s="374"/>
      <c r="MBE193" s="374"/>
      <c r="MBF193" s="374"/>
      <c r="MBG193" s="374"/>
      <c r="MBH193" s="373"/>
      <c r="MBI193" s="371"/>
      <c r="MBJ193" s="371"/>
      <c r="MBK193" s="371"/>
      <c r="MBL193" s="372"/>
      <c r="MBM193" s="373"/>
      <c r="MBN193" s="373"/>
      <c r="MBO193" s="373"/>
      <c r="MBP193" s="374"/>
      <c r="MBQ193" s="374"/>
      <c r="MBR193" s="374"/>
      <c r="MBS193" s="373"/>
      <c r="MBT193" s="374"/>
      <c r="MBU193" s="374"/>
      <c r="MBV193" s="374"/>
      <c r="MBW193" s="374"/>
      <c r="MBX193" s="373"/>
      <c r="MBY193" s="371"/>
      <c r="MBZ193" s="371"/>
      <c r="MCA193" s="371"/>
      <c r="MCB193" s="372"/>
      <c r="MCC193" s="373"/>
      <c r="MCD193" s="373"/>
      <c r="MCE193" s="373"/>
      <c r="MCF193" s="374"/>
      <c r="MCG193" s="374"/>
      <c r="MCH193" s="374"/>
      <c r="MCI193" s="373"/>
      <c r="MCJ193" s="374"/>
      <c r="MCK193" s="374"/>
      <c r="MCL193" s="374"/>
      <c r="MCM193" s="374"/>
      <c r="MCN193" s="373"/>
      <c r="MCO193" s="371"/>
      <c r="MCP193" s="371"/>
      <c r="MCQ193" s="371"/>
      <c r="MCR193" s="372"/>
      <c r="MCS193" s="373"/>
      <c r="MCT193" s="373"/>
      <c r="MCU193" s="373"/>
      <c r="MCV193" s="374"/>
      <c r="MCW193" s="374"/>
      <c r="MCX193" s="374"/>
      <c r="MCY193" s="373"/>
      <c r="MCZ193" s="374"/>
      <c r="MDA193" s="374"/>
      <c r="MDB193" s="374"/>
      <c r="MDC193" s="374"/>
      <c r="MDD193" s="373"/>
      <c r="MDE193" s="371"/>
      <c r="MDF193" s="371"/>
      <c r="MDG193" s="371"/>
      <c r="MDH193" s="372"/>
      <c r="MDI193" s="373"/>
      <c r="MDJ193" s="373"/>
      <c r="MDK193" s="373"/>
      <c r="MDL193" s="374"/>
      <c r="MDM193" s="374"/>
      <c r="MDN193" s="374"/>
      <c r="MDO193" s="373"/>
      <c r="MDP193" s="374"/>
      <c r="MDQ193" s="374"/>
      <c r="MDR193" s="374"/>
      <c r="MDS193" s="374"/>
      <c r="MDT193" s="373"/>
      <c r="MDU193" s="371"/>
      <c r="MDV193" s="371"/>
      <c r="MDW193" s="371"/>
      <c r="MDX193" s="372"/>
      <c r="MDY193" s="373"/>
      <c r="MDZ193" s="373"/>
      <c r="MEA193" s="373"/>
      <c r="MEB193" s="374"/>
      <c r="MEC193" s="374"/>
      <c r="MED193" s="374"/>
      <c r="MEE193" s="373"/>
      <c r="MEF193" s="374"/>
      <c r="MEG193" s="374"/>
      <c r="MEH193" s="374"/>
      <c r="MEI193" s="374"/>
      <c r="MEJ193" s="373"/>
      <c r="MEK193" s="371"/>
      <c r="MEL193" s="371"/>
      <c r="MEM193" s="371"/>
      <c r="MEN193" s="372"/>
      <c r="MEO193" s="373"/>
      <c r="MEP193" s="373"/>
      <c r="MEQ193" s="373"/>
      <c r="MER193" s="374"/>
      <c r="MES193" s="374"/>
      <c r="MET193" s="374"/>
      <c r="MEU193" s="373"/>
      <c r="MEV193" s="374"/>
      <c r="MEW193" s="374"/>
      <c r="MEX193" s="374"/>
      <c r="MEY193" s="374"/>
      <c r="MEZ193" s="373"/>
      <c r="MFA193" s="371"/>
      <c r="MFB193" s="371"/>
      <c r="MFC193" s="371"/>
      <c r="MFD193" s="372"/>
      <c r="MFE193" s="373"/>
      <c r="MFF193" s="373"/>
      <c r="MFG193" s="373"/>
      <c r="MFH193" s="374"/>
      <c r="MFI193" s="374"/>
      <c r="MFJ193" s="374"/>
      <c r="MFK193" s="373"/>
      <c r="MFL193" s="374"/>
      <c r="MFM193" s="374"/>
      <c r="MFN193" s="374"/>
      <c r="MFO193" s="374"/>
      <c r="MFP193" s="373"/>
      <c r="MFQ193" s="371"/>
      <c r="MFR193" s="371"/>
      <c r="MFS193" s="371"/>
      <c r="MFT193" s="372"/>
      <c r="MFU193" s="373"/>
      <c r="MFV193" s="373"/>
      <c r="MFW193" s="373"/>
      <c r="MFX193" s="374"/>
      <c r="MFY193" s="374"/>
      <c r="MFZ193" s="374"/>
      <c r="MGA193" s="373"/>
      <c r="MGB193" s="374"/>
      <c r="MGC193" s="374"/>
      <c r="MGD193" s="374"/>
      <c r="MGE193" s="374"/>
      <c r="MGF193" s="373"/>
      <c r="MGG193" s="371"/>
      <c r="MGH193" s="371"/>
      <c r="MGI193" s="371"/>
      <c r="MGJ193" s="372"/>
      <c r="MGK193" s="373"/>
      <c r="MGL193" s="373"/>
      <c r="MGM193" s="373"/>
      <c r="MGN193" s="374"/>
      <c r="MGO193" s="374"/>
      <c r="MGP193" s="374"/>
      <c r="MGQ193" s="373"/>
      <c r="MGR193" s="374"/>
      <c r="MGS193" s="374"/>
      <c r="MGT193" s="374"/>
      <c r="MGU193" s="374"/>
      <c r="MGV193" s="373"/>
      <c r="MGW193" s="371"/>
      <c r="MGX193" s="371"/>
      <c r="MGY193" s="371"/>
      <c r="MGZ193" s="372"/>
      <c r="MHA193" s="373"/>
      <c r="MHB193" s="373"/>
      <c r="MHC193" s="373"/>
      <c r="MHD193" s="374"/>
      <c r="MHE193" s="374"/>
      <c r="MHF193" s="374"/>
      <c r="MHG193" s="373"/>
      <c r="MHH193" s="374"/>
      <c r="MHI193" s="374"/>
      <c r="MHJ193" s="374"/>
      <c r="MHK193" s="374"/>
      <c r="MHL193" s="373"/>
      <c r="MHM193" s="371"/>
      <c r="MHN193" s="371"/>
      <c r="MHO193" s="371"/>
      <c r="MHP193" s="372"/>
      <c r="MHQ193" s="373"/>
      <c r="MHR193" s="373"/>
      <c r="MHS193" s="373"/>
      <c r="MHT193" s="374"/>
      <c r="MHU193" s="374"/>
      <c r="MHV193" s="374"/>
      <c r="MHW193" s="373"/>
      <c r="MHX193" s="374"/>
      <c r="MHY193" s="374"/>
      <c r="MHZ193" s="374"/>
      <c r="MIA193" s="374"/>
      <c r="MIB193" s="373"/>
      <c r="MIC193" s="371"/>
      <c r="MID193" s="371"/>
      <c r="MIE193" s="371"/>
      <c r="MIF193" s="372"/>
      <c r="MIG193" s="373"/>
      <c r="MIH193" s="373"/>
      <c r="MII193" s="373"/>
      <c r="MIJ193" s="374"/>
      <c r="MIK193" s="374"/>
      <c r="MIL193" s="374"/>
      <c r="MIM193" s="373"/>
      <c r="MIN193" s="374"/>
      <c r="MIO193" s="374"/>
      <c r="MIP193" s="374"/>
      <c r="MIQ193" s="374"/>
      <c r="MIR193" s="373"/>
      <c r="MIS193" s="371"/>
      <c r="MIT193" s="371"/>
      <c r="MIU193" s="371"/>
      <c r="MIV193" s="372"/>
      <c r="MIW193" s="373"/>
      <c r="MIX193" s="373"/>
      <c r="MIY193" s="373"/>
      <c r="MIZ193" s="374"/>
      <c r="MJA193" s="374"/>
      <c r="MJB193" s="374"/>
      <c r="MJC193" s="373"/>
      <c r="MJD193" s="374"/>
      <c r="MJE193" s="374"/>
      <c r="MJF193" s="374"/>
      <c r="MJG193" s="374"/>
      <c r="MJH193" s="373"/>
      <c r="MJI193" s="371"/>
      <c r="MJJ193" s="371"/>
      <c r="MJK193" s="371"/>
      <c r="MJL193" s="372"/>
      <c r="MJM193" s="373"/>
      <c r="MJN193" s="373"/>
      <c r="MJO193" s="373"/>
      <c r="MJP193" s="374"/>
      <c r="MJQ193" s="374"/>
      <c r="MJR193" s="374"/>
      <c r="MJS193" s="373"/>
      <c r="MJT193" s="374"/>
      <c r="MJU193" s="374"/>
      <c r="MJV193" s="374"/>
      <c r="MJW193" s="374"/>
      <c r="MJX193" s="373"/>
      <c r="MJY193" s="371"/>
      <c r="MJZ193" s="371"/>
      <c r="MKA193" s="371"/>
      <c r="MKB193" s="372"/>
      <c r="MKC193" s="373"/>
      <c r="MKD193" s="373"/>
      <c r="MKE193" s="373"/>
      <c r="MKF193" s="374"/>
      <c r="MKG193" s="374"/>
      <c r="MKH193" s="374"/>
      <c r="MKI193" s="373"/>
      <c r="MKJ193" s="374"/>
      <c r="MKK193" s="374"/>
      <c r="MKL193" s="374"/>
      <c r="MKM193" s="374"/>
      <c r="MKN193" s="373"/>
      <c r="MKO193" s="371"/>
      <c r="MKP193" s="371"/>
      <c r="MKQ193" s="371"/>
      <c r="MKR193" s="372"/>
      <c r="MKS193" s="373"/>
      <c r="MKT193" s="373"/>
      <c r="MKU193" s="373"/>
      <c r="MKV193" s="374"/>
      <c r="MKW193" s="374"/>
      <c r="MKX193" s="374"/>
      <c r="MKY193" s="373"/>
      <c r="MKZ193" s="374"/>
      <c r="MLA193" s="374"/>
      <c r="MLB193" s="374"/>
      <c r="MLC193" s="374"/>
      <c r="MLD193" s="373"/>
      <c r="MLE193" s="371"/>
      <c r="MLF193" s="371"/>
      <c r="MLG193" s="371"/>
      <c r="MLH193" s="372"/>
      <c r="MLI193" s="373"/>
      <c r="MLJ193" s="373"/>
      <c r="MLK193" s="373"/>
      <c r="MLL193" s="374"/>
      <c r="MLM193" s="374"/>
      <c r="MLN193" s="374"/>
      <c r="MLO193" s="373"/>
      <c r="MLP193" s="374"/>
      <c r="MLQ193" s="374"/>
      <c r="MLR193" s="374"/>
      <c r="MLS193" s="374"/>
      <c r="MLT193" s="373"/>
      <c r="MLU193" s="371"/>
      <c r="MLV193" s="371"/>
      <c r="MLW193" s="371"/>
      <c r="MLX193" s="372"/>
      <c r="MLY193" s="373"/>
      <c r="MLZ193" s="373"/>
      <c r="MMA193" s="373"/>
      <c r="MMB193" s="374"/>
      <c r="MMC193" s="374"/>
      <c r="MMD193" s="374"/>
      <c r="MME193" s="373"/>
      <c r="MMF193" s="374"/>
      <c r="MMG193" s="374"/>
      <c r="MMH193" s="374"/>
      <c r="MMI193" s="374"/>
      <c r="MMJ193" s="373"/>
      <c r="MMK193" s="371"/>
      <c r="MML193" s="371"/>
      <c r="MMM193" s="371"/>
      <c r="MMN193" s="372"/>
      <c r="MMO193" s="373"/>
      <c r="MMP193" s="373"/>
      <c r="MMQ193" s="373"/>
      <c r="MMR193" s="374"/>
      <c r="MMS193" s="374"/>
      <c r="MMT193" s="374"/>
      <c r="MMU193" s="373"/>
      <c r="MMV193" s="374"/>
      <c r="MMW193" s="374"/>
      <c r="MMX193" s="374"/>
      <c r="MMY193" s="374"/>
      <c r="MMZ193" s="373"/>
      <c r="MNA193" s="371"/>
      <c r="MNB193" s="371"/>
      <c r="MNC193" s="371"/>
      <c r="MND193" s="372"/>
      <c r="MNE193" s="373"/>
      <c r="MNF193" s="373"/>
      <c r="MNG193" s="373"/>
      <c r="MNH193" s="374"/>
      <c r="MNI193" s="374"/>
      <c r="MNJ193" s="374"/>
      <c r="MNK193" s="373"/>
      <c r="MNL193" s="374"/>
      <c r="MNM193" s="374"/>
      <c r="MNN193" s="374"/>
      <c r="MNO193" s="374"/>
      <c r="MNP193" s="373"/>
      <c r="MNQ193" s="371"/>
      <c r="MNR193" s="371"/>
      <c r="MNS193" s="371"/>
      <c r="MNT193" s="372"/>
      <c r="MNU193" s="373"/>
      <c r="MNV193" s="373"/>
      <c r="MNW193" s="373"/>
      <c r="MNX193" s="374"/>
      <c r="MNY193" s="374"/>
      <c r="MNZ193" s="374"/>
      <c r="MOA193" s="373"/>
      <c r="MOB193" s="374"/>
      <c r="MOC193" s="374"/>
      <c r="MOD193" s="374"/>
      <c r="MOE193" s="374"/>
      <c r="MOF193" s="373"/>
      <c r="MOG193" s="371"/>
      <c r="MOH193" s="371"/>
      <c r="MOI193" s="371"/>
      <c r="MOJ193" s="372"/>
      <c r="MOK193" s="373"/>
      <c r="MOL193" s="373"/>
      <c r="MOM193" s="373"/>
      <c r="MON193" s="374"/>
      <c r="MOO193" s="374"/>
      <c r="MOP193" s="374"/>
      <c r="MOQ193" s="373"/>
      <c r="MOR193" s="374"/>
      <c r="MOS193" s="374"/>
      <c r="MOT193" s="374"/>
      <c r="MOU193" s="374"/>
      <c r="MOV193" s="373"/>
      <c r="MOW193" s="371"/>
      <c r="MOX193" s="371"/>
      <c r="MOY193" s="371"/>
      <c r="MOZ193" s="372"/>
      <c r="MPA193" s="373"/>
      <c r="MPB193" s="373"/>
      <c r="MPC193" s="373"/>
      <c r="MPD193" s="374"/>
      <c r="MPE193" s="374"/>
      <c r="MPF193" s="374"/>
      <c r="MPG193" s="373"/>
      <c r="MPH193" s="374"/>
      <c r="MPI193" s="374"/>
      <c r="MPJ193" s="374"/>
      <c r="MPK193" s="374"/>
      <c r="MPL193" s="373"/>
      <c r="MPM193" s="371"/>
      <c r="MPN193" s="371"/>
      <c r="MPO193" s="371"/>
      <c r="MPP193" s="372"/>
      <c r="MPQ193" s="373"/>
      <c r="MPR193" s="373"/>
      <c r="MPS193" s="373"/>
      <c r="MPT193" s="374"/>
      <c r="MPU193" s="374"/>
      <c r="MPV193" s="374"/>
      <c r="MPW193" s="373"/>
      <c r="MPX193" s="374"/>
      <c r="MPY193" s="374"/>
      <c r="MPZ193" s="374"/>
      <c r="MQA193" s="374"/>
      <c r="MQB193" s="373"/>
      <c r="MQC193" s="371"/>
      <c r="MQD193" s="371"/>
      <c r="MQE193" s="371"/>
      <c r="MQF193" s="372"/>
      <c r="MQG193" s="373"/>
      <c r="MQH193" s="373"/>
      <c r="MQI193" s="373"/>
      <c r="MQJ193" s="374"/>
      <c r="MQK193" s="374"/>
      <c r="MQL193" s="374"/>
      <c r="MQM193" s="373"/>
      <c r="MQN193" s="374"/>
      <c r="MQO193" s="374"/>
      <c r="MQP193" s="374"/>
      <c r="MQQ193" s="374"/>
      <c r="MQR193" s="373"/>
      <c r="MQS193" s="371"/>
      <c r="MQT193" s="371"/>
      <c r="MQU193" s="371"/>
      <c r="MQV193" s="372"/>
      <c r="MQW193" s="373"/>
      <c r="MQX193" s="373"/>
      <c r="MQY193" s="373"/>
      <c r="MQZ193" s="374"/>
      <c r="MRA193" s="374"/>
      <c r="MRB193" s="374"/>
      <c r="MRC193" s="373"/>
      <c r="MRD193" s="374"/>
      <c r="MRE193" s="374"/>
      <c r="MRF193" s="374"/>
      <c r="MRG193" s="374"/>
      <c r="MRH193" s="373"/>
      <c r="MRI193" s="371"/>
      <c r="MRJ193" s="371"/>
      <c r="MRK193" s="371"/>
      <c r="MRL193" s="372"/>
      <c r="MRM193" s="373"/>
      <c r="MRN193" s="373"/>
      <c r="MRO193" s="373"/>
      <c r="MRP193" s="374"/>
      <c r="MRQ193" s="374"/>
      <c r="MRR193" s="374"/>
      <c r="MRS193" s="373"/>
      <c r="MRT193" s="374"/>
      <c r="MRU193" s="374"/>
      <c r="MRV193" s="374"/>
      <c r="MRW193" s="374"/>
      <c r="MRX193" s="373"/>
      <c r="MRY193" s="371"/>
      <c r="MRZ193" s="371"/>
      <c r="MSA193" s="371"/>
      <c r="MSB193" s="372"/>
      <c r="MSC193" s="373"/>
      <c r="MSD193" s="373"/>
      <c r="MSE193" s="373"/>
      <c r="MSF193" s="374"/>
      <c r="MSG193" s="374"/>
      <c r="MSH193" s="374"/>
      <c r="MSI193" s="373"/>
      <c r="MSJ193" s="374"/>
      <c r="MSK193" s="374"/>
      <c r="MSL193" s="374"/>
      <c r="MSM193" s="374"/>
      <c r="MSN193" s="373"/>
      <c r="MSO193" s="371"/>
      <c r="MSP193" s="371"/>
      <c r="MSQ193" s="371"/>
      <c r="MSR193" s="372"/>
      <c r="MSS193" s="373"/>
      <c r="MST193" s="373"/>
      <c r="MSU193" s="373"/>
      <c r="MSV193" s="374"/>
      <c r="MSW193" s="374"/>
      <c r="MSX193" s="374"/>
      <c r="MSY193" s="373"/>
      <c r="MSZ193" s="374"/>
      <c r="MTA193" s="374"/>
      <c r="MTB193" s="374"/>
      <c r="MTC193" s="374"/>
      <c r="MTD193" s="373"/>
      <c r="MTE193" s="371"/>
      <c r="MTF193" s="371"/>
      <c r="MTG193" s="371"/>
      <c r="MTH193" s="372"/>
      <c r="MTI193" s="373"/>
      <c r="MTJ193" s="373"/>
      <c r="MTK193" s="373"/>
      <c r="MTL193" s="374"/>
      <c r="MTM193" s="374"/>
      <c r="MTN193" s="374"/>
      <c r="MTO193" s="373"/>
      <c r="MTP193" s="374"/>
      <c r="MTQ193" s="374"/>
      <c r="MTR193" s="374"/>
      <c r="MTS193" s="374"/>
      <c r="MTT193" s="373"/>
      <c r="MTU193" s="371"/>
      <c r="MTV193" s="371"/>
      <c r="MTW193" s="371"/>
      <c r="MTX193" s="372"/>
      <c r="MTY193" s="373"/>
      <c r="MTZ193" s="373"/>
      <c r="MUA193" s="373"/>
      <c r="MUB193" s="374"/>
      <c r="MUC193" s="374"/>
      <c r="MUD193" s="374"/>
      <c r="MUE193" s="373"/>
      <c r="MUF193" s="374"/>
      <c r="MUG193" s="374"/>
      <c r="MUH193" s="374"/>
      <c r="MUI193" s="374"/>
      <c r="MUJ193" s="373"/>
      <c r="MUK193" s="371"/>
      <c r="MUL193" s="371"/>
      <c r="MUM193" s="371"/>
      <c r="MUN193" s="372"/>
      <c r="MUO193" s="373"/>
      <c r="MUP193" s="373"/>
      <c r="MUQ193" s="373"/>
      <c r="MUR193" s="374"/>
      <c r="MUS193" s="374"/>
      <c r="MUT193" s="374"/>
      <c r="MUU193" s="373"/>
      <c r="MUV193" s="374"/>
      <c r="MUW193" s="374"/>
      <c r="MUX193" s="374"/>
      <c r="MUY193" s="374"/>
      <c r="MUZ193" s="373"/>
      <c r="MVA193" s="371"/>
      <c r="MVB193" s="371"/>
      <c r="MVC193" s="371"/>
      <c r="MVD193" s="372"/>
      <c r="MVE193" s="373"/>
      <c r="MVF193" s="373"/>
      <c r="MVG193" s="373"/>
      <c r="MVH193" s="374"/>
      <c r="MVI193" s="374"/>
      <c r="MVJ193" s="374"/>
      <c r="MVK193" s="373"/>
      <c r="MVL193" s="374"/>
      <c r="MVM193" s="374"/>
      <c r="MVN193" s="374"/>
      <c r="MVO193" s="374"/>
      <c r="MVP193" s="373"/>
      <c r="MVQ193" s="371"/>
      <c r="MVR193" s="371"/>
      <c r="MVS193" s="371"/>
      <c r="MVT193" s="372"/>
      <c r="MVU193" s="373"/>
      <c r="MVV193" s="373"/>
      <c r="MVW193" s="373"/>
      <c r="MVX193" s="374"/>
      <c r="MVY193" s="374"/>
      <c r="MVZ193" s="374"/>
      <c r="MWA193" s="373"/>
      <c r="MWB193" s="374"/>
      <c r="MWC193" s="374"/>
      <c r="MWD193" s="374"/>
      <c r="MWE193" s="374"/>
      <c r="MWF193" s="373"/>
      <c r="MWG193" s="371"/>
      <c r="MWH193" s="371"/>
      <c r="MWI193" s="371"/>
      <c r="MWJ193" s="372"/>
      <c r="MWK193" s="373"/>
      <c r="MWL193" s="373"/>
      <c r="MWM193" s="373"/>
      <c r="MWN193" s="374"/>
      <c r="MWO193" s="374"/>
      <c r="MWP193" s="374"/>
      <c r="MWQ193" s="373"/>
      <c r="MWR193" s="374"/>
      <c r="MWS193" s="374"/>
      <c r="MWT193" s="374"/>
      <c r="MWU193" s="374"/>
      <c r="MWV193" s="373"/>
      <c r="MWW193" s="371"/>
      <c r="MWX193" s="371"/>
      <c r="MWY193" s="371"/>
      <c r="MWZ193" s="372"/>
      <c r="MXA193" s="373"/>
      <c r="MXB193" s="373"/>
      <c r="MXC193" s="373"/>
      <c r="MXD193" s="374"/>
      <c r="MXE193" s="374"/>
      <c r="MXF193" s="374"/>
      <c r="MXG193" s="373"/>
      <c r="MXH193" s="374"/>
      <c r="MXI193" s="374"/>
      <c r="MXJ193" s="374"/>
      <c r="MXK193" s="374"/>
      <c r="MXL193" s="373"/>
      <c r="MXM193" s="371"/>
      <c r="MXN193" s="371"/>
      <c r="MXO193" s="371"/>
      <c r="MXP193" s="372"/>
      <c r="MXQ193" s="373"/>
      <c r="MXR193" s="373"/>
      <c r="MXS193" s="373"/>
      <c r="MXT193" s="374"/>
      <c r="MXU193" s="374"/>
      <c r="MXV193" s="374"/>
      <c r="MXW193" s="373"/>
      <c r="MXX193" s="374"/>
      <c r="MXY193" s="374"/>
      <c r="MXZ193" s="374"/>
      <c r="MYA193" s="374"/>
      <c r="MYB193" s="373"/>
      <c r="MYC193" s="371"/>
      <c r="MYD193" s="371"/>
      <c r="MYE193" s="371"/>
      <c r="MYF193" s="372"/>
      <c r="MYG193" s="373"/>
      <c r="MYH193" s="373"/>
      <c r="MYI193" s="373"/>
      <c r="MYJ193" s="374"/>
      <c r="MYK193" s="374"/>
      <c r="MYL193" s="374"/>
      <c r="MYM193" s="373"/>
      <c r="MYN193" s="374"/>
      <c r="MYO193" s="374"/>
      <c r="MYP193" s="374"/>
      <c r="MYQ193" s="374"/>
      <c r="MYR193" s="373"/>
      <c r="MYS193" s="371"/>
      <c r="MYT193" s="371"/>
      <c r="MYU193" s="371"/>
      <c r="MYV193" s="372"/>
      <c r="MYW193" s="373"/>
      <c r="MYX193" s="373"/>
      <c r="MYY193" s="373"/>
      <c r="MYZ193" s="374"/>
      <c r="MZA193" s="374"/>
      <c r="MZB193" s="374"/>
      <c r="MZC193" s="373"/>
      <c r="MZD193" s="374"/>
      <c r="MZE193" s="374"/>
      <c r="MZF193" s="374"/>
      <c r="MZG193" s="374"/>
      <c r="MZH193" s="373"/>
      <c r="MZI193" s="371"/>
      <c r="MZJ193" s="371"/>
      <c r="MZK193" s="371"/>
      <c r="MZL193" s="372"/>
      <c r="MZM193" s="373"/>
      <c r="MZN193" s="373"/>
      <c r="MZO193" s="373"/>
      <c r="MZP193" s="374"/>
      <c r="MZQ193" s="374"/>
      <c r="MZR193" s="374"/>
      <c r="MZS193" s="373"/>
      <c r="MZT193" s="374"/>
      <c r="MZU193" s="374"/>
      <c r="MZV193" s="374"/>
      <c r="MZW193" s="374"/>
      <c r="MZX193" s="373"/>
      <c r="MZY193" s="371"/>
      <c r="MZZ193" s="371"/>
      <c r="NAA193" s="371"/>
      <c r="NAB193" s="372"/>
      <c r="NAC193" s="373"/>
      <c r="NAD193" s="373"/>
      <c r="NAE193" s="373"/>
      <c r="NAF193" s="374"/>
      <c r="NAG193" s="374"/>
      <c r="NAH193" s="374"/>
      <c r="NAI193" s="373"/>
      <c r="NAJ193" s="374"/>
      <c r="NAK193" s="374"/>
      <c r="NAL193" s="374"/>
      <c r="NAM193" s="374"/>
      <c r="NAN193" s="373"/>
      <c r="NAO193" s="371"/>
      <c r="NAP193" s="371"/>
      <c r="NAQ193" s="371"/>
      <c r="NAR193" s="372"/>
      <c r="NAS193" s="373"/>
      <c r="NAT193" s="373"/>
      <c r="NAU193" s="373"/>
      <c r="NAV193" s="374"/>
      <c r="NAW193" s="374"/>
      <c r="NAX193" s="374"/>
      <c r="NAY193" s="373"/>
      <c r="NAZ193" s="374"/>
      <c r="NBA193" s="374"/>
      <c r="NBB193" s="374"/>
      <c r="NBC193" s="374"/>
      <c r="NBD193" s="373"/>
      <c r="NBE193" s="371"/>
      <c r="NBF193" s="371"/>
      <c r="NBG193" s="371"/>
      <c r="NBH193" s="372"/>
      <c r="NBI193" s="373"/>
      <c r="NBJ193" s="373"/>
      <c r="NBK193" s="373"/>
      <c r="NBL193" s="374"/>
      <c r="NBM193" s="374"/>
      <c r="NBN193" s="374"/>
      <c r="NBO193" s="373"/>
      <c r="NBP193" s="374"/>
      <c r="NBQ193" s="374"/>
      <c r="NBR193" s="374"/>
      <c r="NBS193" s="374"/>
      <c r="NBT193" s="373"/>
      <c r="NBU193" s="371"/>
      <c r="NBV193" s="371"/>
      <c r="NBW193" s="371"/>
      <c r="NBX193" s="372"/>
      <c r="NBY193" s="373"/>
      <c r="NBZ193" s="373"/>
      <c r="NCA193" s="373"/>
      <c r="NCB193" s="374"/>
      <c r="NCC193" s="374"/>
      <c r="NCD193" s="374"/>
      <c r="NCE193" s="373"/>
      <c r="NCF193" s="374"/>
      <c r="NCG193" s="374"/>
      <c r="NCH193" s="374"/>
      <c r="NCI193" s="374"/>
      <c r="NCJ193" s="373"/>
      <c r="NCK193" s="371"/>
      <c r="NCL193" s="371"/>
      <c r="NCM193" s="371"/>
      <c r="NCN193" s="372"/>
      <c r="NCO193" s="373"/>
      <c r="NCP193" s="373"/>
      <c r="NCQ193" s="373"/>
      <c r="NCR193" s="374"/>
      <c r="NCS193" s="374"/>
      <c r="NCT193" s="374"/>
      <c r="NCU193" s="373"/>
      <c r="NCV193" s="374"/>
      <c r="NCW193" s="374"/>
      <c r="NCX193" s="374"/>
      <c r="NCY193" s="374"/>
      <c r="NCZ193" s="373"/>
      <c r="NDA193" s="371"/>
      <c r="NDB193" s="371"/>
      <c r="NDC193" s="371"/>
      <c r="NDD193" s="372"/>
      <c r="NDE193" s="373"/>
      <c r="NDF193" s="373"/>
      <c r="NDG193" s="373"/>
      <c r="NDH193" s="374"/>
      <c r="NDI193" s="374"/>
      <c r="NDJ193" s="374"/>
      <c r="NDK193" s="373"/>
      <c r="NDL193" s="374"/>
      <c r="NDM193" s="374"/>
      <c r="NDN193" s="374"/>
      <c r="NDO193" s="374"/>
      <c r="NDP193" s="373"/>
      <c r="NDQ193" s="371"/>
      <c r="NDR193" s="371"/>
      <c r="NDS193" s="371"/>
      <c r="NDT193" s="372"/>
      <c r="NDU193" s="373"/>
      <c r="NDV193" s="373"/>
      <c r="NDW193" s="373"/>
      <c r="NDX193" s="374"/>
      <c r="NDY193" s="374"/>
      <c r="NDZ193" s="374"/>
      <c r="NEA193" s="373"/>
      <c r="NEB193" s="374"/>
      <c r="NEC193" s="374"/>
      <c r="NED193" s="374"/>
      <c r="NEE193" s="374"/>
      <c r="NEF193" s="373"/>
      <c r="NEG193" s="371"/>
      <c r="NEH193" s="371"/>
      <c r="NEI193" s="371"/>
      <c r="NEJ193" s="372"/>
      <c r="NEK193" s="373"/>
      <c r="NEL193" s="373"/>
      <c r="NEM193" s="373"/>
      <c r="NEN193" s="374"/>
      <c r="NEO193" s="374"/>
      <c r="NEP193" s="374"/>
      <c r="NEQ193" s="373"/>
      <c r="NER193" s="374"/>
      <c r="NES193" s="374"/>
      <c r="NET193" s="374"/>
      <c r="NEU193" s="374"/>
      <c r="NEV193" s="373"/>
      <c r="NEW193" s="371"/>
      <c r="NEX193" s="371"/>
      <c r="NEY193" s="371"/>
      <c r="NEZ193" s="372"/>
      <c r="NFA193" s="373"/>
      <c r="NFB193" s="373"/>
      <c r="NFC193" s="373"/>
      <c r="NFD193" s="374"/>
      <c r="NFE193" s="374"/>
      <c r="NFF193" s="374"/>
      <c r="NFG193" s="373"/>
      <c r="NFH193" s="374"/>
      <c r="NFI193" s="374"/>
      <c r="NFJ193" s="374"/>
      <c r="NFK193" s="374"/>
      <c r="NFL193" s="373"/>
      <c r="NFM193" s="371"/>
      <c r="NFN193" s="371"/>
      <c r="NFO193" s="371"/>
      <c r="NFP193" s="372"/>
      <c r="NFQ193" s="373"/>
      <c r="NFR193" s="373"/>
      <c r="NFS193" s="373"/>
      <c r="NFT193" s="374"/>
      <c r="NFU193" s="374"/>
      <c r="NFV193" s="374"/>
      <c r="NFW193" s="373"/>
      <c r="NFX193" s="374"/>
      <c r="NFY193" s="374"/>
      <c r="NFZ193" s="374"/>
      <c r="NGA193" s="374"/>
      <c r="NGB193" s="373"/>
      <c r="NGC193" s="371"/>
      <c r="NGD193" s="371"/>
      <c r="NGE193" s="371"/>
      <c r="NGF193" s="372"/>
      <c r="NGG193" s="373"/>
      <c r="NGH193" s="373"/>
      <c r="NGI193" s="373"/>
      <c r="NGJ193" s="374"/>
      <c r="NGK193" s="374"/>
      <c r="NGL193" s="374"/>
      <c r="NGM193" s="373"/>
      <c r="NGN193" s="374"/>
      <c r="NGO193" s="374"/>
      <c r="NGP193" s="374"/>
      <c r="NGQ193" s="374"/>
      <c r="NGR193" s="373"/>
      <c r="NGS193" s="371"/>
      <c r="NGT193" s="371"/>
      <c r="NGU193" s="371"/>
      <c r="NGV193" s="372"/>
      <c r="NGW193" s="373"/>
      <c r="NGX193" s="373"/>
      <c r="NGY193" s="373"/>
      <c r="NGZ193" s="374"/>
      <c r="NHA193" s="374"/>
      <c r="NHB193" s="374"/>
      <c r="NHC193" s="373"/>
      <c r="NHD193" s="374"/>
      <c r="NHE193" s="374"/>
      <c r="NHF193" s="374"/>
      <c r="NHG193" s="374"/>
      <c r="NHH193" s="373"/>
      <c r="NHI193" s="371"/>
      <c r="NHJ193" s="371"/>
      <c r="NHK193" s="371"/>
      <c r="NHL193" s="372"/>
      <c r="NHM193" s="373"/>
      <c r="NHN193" s="373"/>
      <c r="NHO193" s="373"/>
      <c r="NHP193" s="374"/>
      <c r="NHQ193" s="374"/>
      <c r="NHR193" s="374"/>
      <c r="NHS193" s="373"/>
      <c r="NHT193" s="374"/>
      <c r="NHU193" s="374"/>
      <c r="NHV193" s="374"/>
      <c r="NHW193" s="374"/>
      <c r="NHX193" s="373"/>
      <c r="NHY193" s="371"/>
      <c r="NHZ193" s="371"/>
      <c r="NIA193" s="371"/>
      <c r="NIB193" s="372"/>
      <c r="NIC193" s="373"/>
      <c r="NID193" s="373"/>
      <c r="NIE193" s="373"/>
      <c r="NIF193" s="374"/>
      <c r="NIG193" s="374"/>
      <c r="NIH193" s="374"/>
      <c r="NII193" s="373"/>
      <c r="NIJ193" s="374"/>
      <c r="NIK193" s="374"/>
      <c r="NIL193" s="374"/>
      <c r="NIM193" s="374"/>
      <c r="NIN193" s="373"/>
      <c r="NIO193" s="371"/>
      <c r="NIP193" s="371"/>
      <c r="NIQ193" s="371"/>
      <c r="NIR193" s="372"/>
      <c r="NIS193" s="373"/>
      <c r="NIT193" s="373"/>
      <c r="NIU193" s="373"/>
      <c r="NIV193" s="374"/>
      <c r="NIW193" s="374"/>
      <c r="NIX193" s="374"/>
      <c r="NIY193" s="373"/>
      <c r="NIZ193" s="374"/>
      <c r="NJA193" s="374"/>
      <c r="NJB193" s="374"/>
      <c r="NJC193" s="374"/>
      <c r="NJD193" s="373"/>
      <c r="NJE193" s="371"/>
      <c r="NJF193" s="371"/>
      <c r="NJG193" s="371"/>
      <c r="NJH193" s="372"/>
      <c r="NJI193" s="373"/>
      <c r="NJJ193" s="373"/>
      <c r="NJK193" s="373"/>
      <c r="NJL193" s="374"/>
      <c r="NJM193" s="374"/>
      <c r="NJN193" s="374"/>
      <c r="NJO193" s="373"/>
      <c r="NJP193" s="374"/>
      <c r="NJQ193" s="374"/>
      <c r="NJR193" s="374"/>
      <c r="NJS193" s="374"/>
      <c r="NJT193" s="373"/>
      <c r="NJU193" s="371"/>
      <c r="NJV193" s="371"/>
      <c r="NJW193" s="371"/>
      <c r="NJX193" s="372"/>
      <c r="NJY193" s="373"/>
      <c r="NJZ193" s="373"/>
      <c r="NKA193" s="373"/>
      <c r="NKB193" s="374"/>
      <c r="NKC193" s="374"/>
      <c r="NKD193" s="374"/>
      <c r="NKE193" s="373"/>
      <c r="NKF193" s="374"/>
      <c r="NKG193" s="374"/>
      <c r="NKH193" s="374"/>
      <c r="NKI193" s="374"/>
      <c r="NKJ193" s="373"/>
      <c r="NKK193" s="371"/>
      <c r="NKL193" s="371"/>
      <c r="NKM193" s="371"/>
      <c r="NKN193" s="372"/>
      <c r="NKO193" s="373"/>
      <c r="NKP193" s="373"/>
      <c r="NKQ193" s="373"/>
      <c r="NKR193" s="374"/>
      <c r="NKS193" s="374"/>
      <c r="NKT193" s="374"/>
      <c r="NKU193" s="373"/>
      <c r="NKV193" s="374"/>
      <c r="NKW193" s="374"/>
      <c r="NKX193" s="374"/>
      <c r="NKY193" s="374"/>
      <c r="NKZ193" s="373"/>
      <c r="NLA193" s="371"/>
      <c r="NLB193" s="371"/>
      <c r="NLC193" s="371"/>
      <c r="NLD193" s="372"/>
      <c r="NLE193" s="373"/>
      <c r="NLF193" s="373"/>
      <c r="NLG193" s="373"/>
      <c r="NLH193" s="374"/>
      <c r="NLI193" s="374"/>
      <c r="NLJ193" s="374"/>
      <c r="NLK193" s="373"/>
      <c r="NLL193" s="374"/>
      <c r="NLM193" s="374"/>
      <c r="NLN193" s="374"/>
      <c r="NLO193" s="374"/>
      <c r="NLP193" s="373"/>
      <c r="NLQ193" s="371"/>
      <c r="NLR193" s="371"/>
      <c r="NLS193" s="371"/>
      <c r="NLT193" s="372"/>
      <c r="NLU193" s="373"/>
      <c r="NLV193" s="373"/>
      <c r="NLW193" s="373"/>
      <c r="NLX193" s="374"/>
      <c r="NLY193" s="374"/>
      <c r="NLZ193" s="374"/>
      <c r="NMA193" s="373"/>
      <c r="NMB193" s="374"/>
      <c r="NMC193" s="374"/>
      <c r="NMD193" s="374"/>
      <c r="NME193" s="374"/>
      <c r="NMF193" s="373"/>
      <c r="NMG193" s="371"/>
      <c r="NMH193" s="371"/>
      <c r="NMI193" s="371"/>
      <c r="NMJ193" s="372"/>
      <c r="NMK193" s="373"/>
      <c r="NML193" s="373"/>
      <c r="NMM193" s="373"/>
      <c r="NMN193" s="374"/>
      <c r="NMO193" s="374"/>
      <c r="NMP193" s="374"/>
      <c r="NMQ193" s="373"/>
      <c r="NMR193" s="374"/>
      <c r="NMS193" s="374"/>
      <c r="NMT193" s="374"/>
      <c r="NMU193" s="374"/>
      <c r="NMV193" s="373"/>
      <c r="NMW193" s="371"/>
      <c r="NMX193" s="371"/>
      <c r="NMY193" s="371"/>
      <c r="NMZ193" s="372"/>
      <c r="NNA193" s="373"/>
      <c r="NNB193" s="373"/>
      <c r="NNC193" s="373"/>
      <c r="NND193" s="374"/>
      <c r="NNE193" s="374"/>
      <c r="NNF193" s="374"/>
      <c r="NNG193" s="373"/>
      <c r="NNH193" s="374"/>
      <c r="NNI193" s="374"/>
      <c r="NNJ193" s="374"/>
      <c r="NNK193" s="374"/>
      <c r="NNL193" s="373"/>
      <c r="NNM193" s="371"/>
      <c r="NNN193" s="371"/>
      <c r="NNO193" s="371"/>
      <c r="NNP193" s="372"/>
      <c r="NNQ193" s="373"/>
      <c r="NNR193" s="373"/>
      <c r="NNS193" s="373"/>
      <c r="NNT193" s="374"/>
      <c r="NNU193" s="374"/>
      <c r="NNV193" s="374"/>
      <c r="NNW193" s="373"/>
      <c r="NNX193" s="374"/>
      <c r="NNY193" s="374"/>
      <c r="NNZ193" s="374"/>
      <c r="NOA193" s="374"/>
      <c r="NOB193" s="373"/>
      <c r="NOC193" s="371"/>
      <c r="NOD193" s="371"/>
      <c r="NOE193" s="371"/>
      <c r="NOF193" s="372"/>
      <c r="NOG193" s="373"/>
      <c r="NOH193" s="373"/>
      <c r="NOI193" s="373"/>
      <c r="NOJ193" s="374"/>
      <c r="NOK193" s="374"/>
      <c r="NOL193" s="374"/>
      <c r="NOM193" s="373"/>
      <c r="NON193" s="374"/>
      <c r="NOO193" s="374"/>
      <c r="NOP193" s="374"/>
      <c r="NOQ193" s="374"/>
      <c r="NOR193" s="373"/>
      <c r="NOS193" s="371"/>
      <c r="NOT193" s="371"/>
      <c r="NOU193" s="371"/>
      <c r="NOV193" s="372"/>
      <c r="NOW193" s="373"/>
      <c r="NOX193" s="373"/>
      <c r="NOY193" s="373"/>
      <c r="NOZ193" s="374"/>
      <c r="NPA193" s="374"/>
      <c r="NPB193" s="374"/>
      <c r="NPC193" s="373"/>
      <c r="NPD193" s="374"/>
      <c r="NPE193" s="374"/>
      <c r="NPF193" s="374"/>
      <c r="NPG193" s="374"/>
      <c r="NPH193" s="373"/>
      <c r="NPI193" s="371"/>
      <c r="NPJ193" s="371"/>
      <c r="NPK193" s="371"/>
      <c r="NPL193" s="372"/>
      <c r="NPM193" s="373"/>
      <c r="NPN193" s="373"/>
      <c r="NPO193" s="373"/>
      <c r="NPP193" s="374"/>
      <c r="NPQ193" s="374"/>
      <c r="NPR193" s="374"/>
      <c r="NPS193" s="373"/>
      <c r="NPT193" s="374"/>
      <c r="NPU193" s="374"/>
      <c r="NPV193" s="374"/>
      <c r="NPW193" s="374"/>
      <c r="NPX193" s="373"/>
      <c r="NPY193" s="371"/>
      <c r="NPZ193" s="371"/>
      <c r="NQA193" s="371"/>
      <c r="NQB193" s="372"/>
      <c r="NQC193" s="373"/>
      <c r="NQD193" s="373"/>
      <c r="NQE193" s="373"/>
      <c r="NQF193" s="374"/>
      <c r="NQG193" s="374"/>
      <c r="NQH193" s="374"/>
      <c r="NQI193" s="373"/>
      <c r="NQJ193" s="374"/>
      <c r="NQK193" s="374"/>
      <c r="NQL193" s="374"/>
      <c r="NQM193" s="374"/>
      <c r="NQN193" s="373"/>
      <c r="NQO193" s="371"/>
      <c r="NQP193" s="371"/>
      <c r="NQQ193" s="371"/>
      <c r="NQR193" s="372"/>
      <c r="NQS193" s="373"/>
      <c r="NQT193" s="373"/>
      <c r="NQU193" s="373"/>
      <c r="NQV193" s="374"/>
      <c r="NQW193" s="374"/>
      <c r="NQX193" s="374"/>
      <c r="NQY193" s="373"/>
      <c r="NQZ193" s="374"/>
      <c r="NRA193" s="374"/>
      <c r="NRB193" s="374"/>
      <c r="NRC193" s="374"/>
      <c r="NRD193" s="373"/>
      <c r="NRE193" s="371"/>
      <c r="NRF193" s="371"/>
      <c r="NRG193" s="371"/>
      <c r="NRH193" s="372"/>
      <c r="NRI193" s="373"/>
      <c r="NRJ193" s="373"/>
      <c r="NRK193" s="373"/>
      <c r="NRL193" s="374"/>
      <c r="NRM193" s="374"/>
      <c r="NRN193" s="374"/>
      <c r="NRO193" s="373"/>
      <c r="NRP193" s="374"/>
      <c r="NRQ193" s="374"/>
      <c r="NRR193" s="374"/>
      <c r="NRS193" s="374"/>
      <c r="NRT193" s="373"/>
      <c r="NRU193" s="371"/>
      <c r="NRV193" s="371"/>
      <c r="NRW193" s="371"/>
      <c r="NRX193" s="372"/>
      <c r="NRY193" s="373"/>
      <c r="NRZ193" s="373"/>
      <c r="NSA193" s="373"/>
      <c r="NSB193" s="374"/>
      <c r="NSC193" s="374"/>
      <c r="NSD193" s="374"/>
      <c r="NSE193" s="373"/>
      <c r="NSF193" s="374"/>
      <c r="NSG193" s="374"/>
      <c r="NSH193" s="374"/>
      <c r="NSI193" s="374"/>
      <c r="NSJ193" s="373"/>
      <c r="NSK193" s="371"/>
      <c r="NSL193" s="371"/>
      <c r="NSM193" s="371"/>
      <c r="NSN193" s="372"/>
      <c r="NSO193" s="373"/>
      <c r="NSP193" s="373"/>
      <c r="NSQ193" s="373"/>
      <c r="NSR193" s="374"/>
      <c r="NSS193" s="374"/>
      <c r="NST193" s="374"/>
      <c r="NSU193" s="373"/>
      <c r="NSV193" s="374"/>
      <c r="NSW193" s="374"/>
      <c r="NSX193" s="374"/>
      <c r="NSY193" s="374"/>
      <c r="NSZ193" s="373"/>
      <c r="NTA193" s="371"/>
      <c r="NTB193" s="371"/>
      <c r="NTC193" s="371"/>
      <c r="NTD193" s="372"/>
      <c r="NTE193" s="373"/>
      <c r="NTF193" s="373"/>
      <c r="NTG193" s="373"/>
      <c r="NTH193" s="374"/>
      <c r="NTI193" s="374"/>
      <c r="NTJ193" s="374"/>
      <c r="NTK193" s="373"/>
      <c r="NTL193" s="374"/>
      <c r="NTM193" s="374"/>
      <c r="NTN193" s="374"/>
      <c r="NTO193" s="374"/>
      <c r="NTP193" s="373"/>
      <c r="NTQ193" s="371"/>
      <c r="NTR193" s="371"/>
      <c r="NTS193" s="371"/>
      <c r="NTT193" s="372"/>
      <c r="NTU193" s="373"/>
      <c r="NTV193" s="373"/>
      <c r="NTW193" s="373"/>
      <c r="NTX193" s="374"/>
      <c r="NTY193" s="374"/>
      <c r="NTZ193" s="374"/>
      <c r="NUA193" s="373"/>
      <c r="NUB193" s="374"/>
      <c r="NUC193" s="374"/>
      <c r="NUD193" s="374"/>
      <c r="NUE193" s="374"/>
      <c r="NUF193" s="373"/>
      <c r="NUG193" s="371"/>
      <c r="NUH193" s="371"/>
      <c r="NUI193" s="371"/>
      <c r="NUJ193" s="372"/>
      <c r="NUK193" s="373"/>
      <c r="NUL193" s="373"/>
      <c r="NUM193" s="373"/>
      <c r="NUN193" s="374"/>
      <c r="NUO193" s="374"/>
      <c r="NUP193" s="374"/>
      <c r="NUQ193" s="373"/>
      <c r="NUR193" s="374"/>
      <c r="NUS193" s="374"/>
      <c r="NUT193" s="374"/>
      <c r="NUU193" s="374"/>
      <c r="NUV193" s="373"/>
      <c r="NUW193" s="371"/>
      <c r="NUX193" s="371"/>
      <c r="NUY193" s="371"/>
      <c r="NUZ193" s="372"/>
      <c r="NVA193" s="373"/>
      <c r="NVB193" s="373"/>
      <c r="NVC193" s="373"/>
      <c r="NVD193" s="374"/>
      <c r="NVE193" s="374"/>
      <c r="NVF193" s="374"/>
      <c r="NVG193" s="373"/>
      <c r="NVH193" s="374"/>
      <c r="NVI193" s="374"/>
      <c r="NVJ193" s="374"/>
      <c r="NVK193" s="374"/>
      <c r="NVL193" s="373"/>
      <c r="NVM193" s="371"/>
      <c r="NVN193" s="371"/>
      <c r="NVO193" s="371"/>
      <c r="NVP193" s="372"/>
      <c r="NVQ193" s="373"/>
      <c r="NVR193" s="373"/>
      <c r="NVS193" s="373"/>
      <c r="NVT193" s="374"/>
      <c r="NVU193" s="374"/>
      <c r="NVV193" s="374"/>
      <c r="NVW193" s="373"/>
      <c r="NVX193" s="374"/>
      <c r="NVY193" s="374"/>
      <c r="NVZ193" s="374"/>
      <c r="NWA193" s="374"/>
      <c r="NWB193" s="373"/>
      <c r="NWC193" s="371"/>
      <c r="NWD193" s="371"/>
      <c r="NWE193" s="371"/>
      <c r="NWF193" s="372"/>
      <c r="NWG193" s="373"/>
      <c r="NWH193" s="373"/>
      <c r="NWI193" s="373"/>
      <c r="NWJ193" s="374"/>
      <c r="NWK193" s="374"/>
      <c r="NWL193" s="374"/>
      <c r="NWM193" s="373"/>
      <c r="NWN193" s="374"/>
      <c r="NWO193" s="374"/>
      <c r="NWP193" s="374"/>
      <c r="NWQ193" s="374"/>
      <c r="NWR193" s="373"/>
      <c r="NWS193" s="371"/>
      <c r="NWT193" s="371"/>
      <c r="NWU193" s="371"/>
      <c r="NWV193" s="372"/>
      <c r="NWW193" s="373"/>
      <c r="NWX193" s="373"/>
      <c r="NWY193" s="373"/>
      <c r="NWZ193" s="374"/>
      <c r="NXA193" s="374"/>
      <c r="NXB193" s="374"/>
      <c r="NXC193" s="373"/>
      <c r="NXD193" s="374"/>
      <c r="NXE193" s="374"/>
      <c r="NXF193" s="374"/>
      <c r="NXG193" s="374"/>
      <c r="NXH193" s="373"/>
      <c r="NXI193" s="371"/>
      <c r="NXJ193" s="371"/>
      <c r="NXK193" s="371"/>
      <c r="NXL193" s="372"/>
      <c r="NXM193" s="373"/>
      <c r="NXN193" s="373"/>
      <c r="NXO193" s="373"/>
      <c r="NXP193" s="374"/>
      <c r="NXQ193" s="374"/>
      <c r="NXR193" s="374"/>
      <c r="NXS193" s="373"/>
      <c r="NXT193" s="374"/>
      <c r="NXU193" s="374"/>
      <c r="NXV193" s="374"/>
      <c r="NXW193" s="374"/>
      <c r="NXX193" s="373"/>
      <c r="NXY193" s="371"/>
      <c r="NXZ193" s="371"/>
      <c r="NYA193" s="371"/>
      <c r="NYB193" s="372"/>
      <c r="NYC193" s="373"/>
      <c r="NYD193" s="373"/>
      <c r="NYE193" s="373"/>
      <c r="NYF193" s="374"/>
      <c r="NYG193" s="374"/>
      <c r="NYH193" s="374"/>
      <c r="NYI193" s="373"/>
      <c r="NYJ193" s="374"/>
      <c r="NYK193" s="374"/>
      <c r="NYL193" s="374"/>
      <c r="NYM193" s="374"/>
      <c r="NYN193" s="373"/>
      <c r="NYO193" s="371"/>
      <c r="NYP193" s="371"/>
      <c r="NYQ193" s="371"/>
      <c r="NYR193" s="372"/>
      <c r="NYS193" s="373"/>
      <c r="NYT193" s="373"/>
      <c r="NYU193" s="373"/>
      <c r="NYV193" s="374"/>
      <c r="NYW193" s="374"/>
      <c r="NYX193" s="374"/>
      <c r="NYY193" s="373"/>
      <c r="NYZ193" s="374"/>
      <c r="NZA193" s="374"/>
      <c r="NZB193" s="374"/>
      <c r="NZC193" s="374"/>
      <c r="NZD193" s="373"/>
      <c r="NZE193" s="371"/>
      <c r="NZF193" s="371"/>
      <c r="NZG193" s="371"/>
      <c r="NZH193" s="372"/>
      <c r="NZI193" s="373"/>
      <c r="NZJ193" s="373"/>
      <c r="NZK193" s="373"/>
      <c r="NZL193" s="374"/>
      <c r="NZM193" s="374"/>
      <c r="NZN193" s="374"/>
      <c r="NZO193" s="373"/>
      <c r="NZP193" s="374"/>
      <c r="NZQ193" s="374"/>
      <c r="NZR193" s="374"/>
      <c r="NZS193" s="374"/>
      <c r="NZT193" s="373"/>
      <c r="NZU193" s="371"/>
      <c r="NZV193" s="371"/>
      <c r="NZW193" s="371"/>
      <c r="NZX193" s="372"/>
      <c r="NZY193" s="373"/>
      <c r="NZZ193" s="373"/>
      <c r="OAA193" s="373"/>
      <c r="OAB193" s="374"/>
      <c r="OAC193" s="374"/>
      <c r="OAD193" s="374"/>
      <c r="OAE193" s="373"/>
      <c r="OAF193" s="374"/>
      <c r="OAG193" s="374"/>
      <c r="OAH193" s="374"/>
      <c r="OAI193" s="374"/>
      <c r="OAJ193" s="373"/>
      <c r="OAK193" s="371"/>
      <c r="OAL193" s="371"/>
      <c r="OAM193" s="371"/>
      <c r="OAN193" s="372"/>
      <c r="OAO193" s="373"/>
      <c r="OAP193" s="373"/>
      <c r="OAQ193" s="373"/>
      <c r="OAR193" s="374"/>
      <c r="OAS193" s="374"/>
      <c r="OAT193" s="374"/>
      <c r="OAU193" s="373"/>
      <c r="OAV193" s="374"/>
      <c r="OAW193" s="374"/>
      <c r="OAX193" s="374"/>
      <c r="OAY193" s="374"/>
      <c r="OAZ193" s="373"/>
      <c r="OBA193" s="371"/>
      <c r="OBB193" s="371"/>
      <c r="OBC193" s="371"/>
      <c r="OBD193" s="372"/>
      <c r="OBE193" s="373"/>
      <c r="OBF193" s="373"/>
      <c r="OBG193" s="373"/>
      <c r="OBH193" s="374"/>
      <c r="OBI193" s="374"/>
      <c r="OBJ193" s="374"/>
      <c r="OBK193" s="373"/>
      <c r="OBL193" s="374"/>
      <c r="OBM193" s="374"/>
      <c r="OBN193" s="374"/>
      <c r="OBO193" s="374"/>
      <c r="OBP193" s="373"/>
      <c r="OBQ193" s="371"/>
      <c r="OBR193" s="371"/>
      <c r="OBS193" s="371"/>
      <c r="OBT193" s="372"/>
      <c r="OBU193" s="373"/>
      <c r="OBV193" s="373"/>
      <c r="OBW193" s="373"/>
      <c r="OBX193" s="374"/>
      <c r="OBY193" s="374"/>
      <c r="OBZ193" s="374"/>
      <c r="OCA193" s="373"/>
      <c r="OCB193" s="374"/>
      <c r="OCC193" s="374"/>
      <c r="OCD193" s="374"/>
      <c r="OCE193" s="374"/>
      <c r="OCF193" s="373"/>
      <c r="OCG193" s="371"/>
      <c r="OCH193" s="371"/>
      <c r="OCI193" s="371"/>
      <c r="OCJ193" s="372"/>
      <c r="OCK193" s="373"/>
      <c r="OCL193" s="373"/>
      <c r="OCM193" s="373"/>
      <c r="OCN193" s="374"/>
      <c r="OCO193" s="374"/>
      <c r="OCP193" s="374"/>
      <c r="OCQ193" s="373"/>
      <c r="OCR193" s="374"/>
      <c r="OCS193" s="374"/>
      <c r="OCT193" s="374"/>
      <c r="OCU193" s="374"/>
      <c r="OCV193" s="373"/>
      <c r="OCW193" s="371"/>
      <c r="OCX193" s="371"/>
      <c r="OCY193" s="371"/>
      <c r="OCZ193" s="372"/>
      <c r="ODA193" s="373"/>
      <c r="ODB193" s="373"/>
      <c r="ODC193" s="373"/>
      <c r="ODD193" s="374"/>
      <c r="ODE193" s="374"/>
      <c r="ODF193" s="374"/>
      <c r="ODG193" s="373"/>
      <c r="ODH193" s="374"/>
      <c r="ODI193" s="374"/>
      <c r="ODJ193" s="374"/>
      <c r="ODK193" s="374"/>
      <c r="ODL193" s="373"/>
      <c r="ODM193" s="371"/>
      <c r="ODN193" s="371"/>
      <c r="ODO193" s="371"/>
      <c r="ODP193" s="372"/>
      <c r="ODQ193" s="373"/>
      <c r="ODR193" s="373"/>
      <c r="ODS193" s="373"/>
      <c r="ODT193" s="374"/>
      <c r="ODU193" s="374"/>
      <c r="ODV193" s="374"/>
      <c r="ODW193" s="373"/>
      <c r="ODX193" s="374"/>
      <c r="ODY193" s="374"/>
      <c r="ODZ193" s="374"/>
      <c r="OEA193" s="374"/>
      <c r="OEB193" s="373"/>
      <c r="OEC193" s="371"/>
      <c r="OED193" s="371"/>
      <c r="OEE193" s="371"/>
      <c r="OEF193" s="372"/>
      <c r="OEG193" s="373"/>
      <c r="OEH193" s="373"/>
      <c r="OEI193" s="373"/>
      <c r="OEJ193" s="374"/>
      <c r="OEK193" s="374"/>
      <c r="OEL193" s="374"/>
      <c r="OEM193" s="373"/>
      <c r="OEN193" s="374"/>
      <c r="OEO193" s="374"/>
      <c r="OEP193" s="374"/>
      <c r="OEQ193" s="374"/>
      <c r="OER193" s="373"/>
      <c r="OES193" s="371"/>
      <c r="OET193" s="371"/>
      <c r="OEU193" s="371"/>
      <c r="OEV193" s="372"/>
      <c r="OEW193" s="373"/>
      <c r="OEX193" s="373"/>
      <c r="OEY193" s="373"/>
      <c r="OEZ193" s="374"/>
      <c r="OFA193" s="374"/>
      <c r="OFB193" s="374"/>
      <c r="OFC193" s="373"/>
      <c r="OFD193" s="374"/>
      <c r="OFE193" s="374"/>
      <c r="OFF193" s="374"/>
      <c r="OFG193" s="374"/>
      <c r="OFH193" s="373"/>
      <c r="OFI193" s="371"/>
      <c r="OFJ193" s="371"/>
      <c r="OFK193" s="371"/>
      <c r="OFL193" s="372"/>
      <c r="OFM193" s="373"/>
      <c r="OFN193" s="373"/>
      <c r="OFO193" s="373"/>
      <c r="OFP193" s="374"/>
      <c r="OFQ193" s="374"/>
      <c r="OFR193" s="374"/>
      <c r="OFS193" s="373"/>
      <c r="OFT193" s="374"/>
      <c r="OFU193" s="374"/>
      <c r="OFV193" s="374"/>
      <c r="OFW193" s="374"/>
      <c r="OFX193" s="373"/>
      <c r="OFY193" s="371"/>
      <c r="OFZ193" s="371"/>
      <c r="OGA193" s="371"/>
      <c r="OGB193" s="372"/>
      <c r="OGC193" s="373"/>
      <c r="OGD193" s="373"/>
      <c r="OGE193" s="373"/>
      <c r="OGF193" s="374"/>
      <c r="OGG193" s="374"/>
      <c r="OGH193" s="374"/>
      <c r="OGI193" s="373"/>
      <c r="OGJ193" s="374"/>
      <c r="OGK193" s="374"/>
      <c r="OGL193" s="374"/>
      <c r="OGM193" s="374"/>
      <c r="OGN193" s="373"/>
      <c r="OGO193" s="371"/>
      <c r="OGP193" s="371"/>
      <c r="OGQ193" s="371"/>
      <c r="OGR193" s="372"/>
      <c r="OGS193" s="373"/>
      <c r="OGT193" s="373"/>
      <c r="OGU193" s="373"/>
      <c r="OGV193" s="374"/>
      <c r="OGW193" s="374"/>
      <c r="OGX193" s="374"/>
      <c r="OGY193" s="373"/>
      <c r="OGZ193" s="374"/>
      <c r="OHA193" s="374"/>
      <c r="OHB193" s="374"/>
      <c r="OHC193" s="374"/>
      <c r="OHD193" s="373"/>
      <c r="OHE193" s="371"/>
      <c r="OHF193" s="371"/>
      <c r="OHG193" s="371"/>
      <c r="OHH193" s="372"/>
      <c r="OHI193" s="373"/>
      <c r="OHJ193" s="373"/>
      <c r="OHK193" s="373"/>
      <c r="OHL193" s="374"/>
      <c r="OHM193" s="374"/>
      <c r="OHN193" s="374"/>
      <c r="OHO193" s="373"/>
      <c r="OHP193" s="374"/>
      <c r="OHQ193" s="374"/>
      <c r="OHR193" s="374"/>
      <c r="OHS193" s="374"/>
      <c r="OHT193" s="373"/>
      <c r="OHU193" s="371"/>
      <c r="OHV193" s="371"/>
      <c r="OHW193" s="371"/>
      <c r="OHX193" s="372"/>
      <c r="OHY193" s="373"/>
      <c r="OHZ193" s="373"/>
      <c r="OIA193" s="373"/>
      <c r="OIB193" s="374"/>
      <c r="OIC193" s="374"/>
      <c r="OID193" s="374"/>
      <c r="OIE193" s="373"/>
      <c r="OIF193" s="374"/>
      <c r="OIG193" s="374"/>
      <c r="OIH193" s="374"/>
      <c r="OII193" s="374"/>
      <c r="OIJ193" s="373"/>
      <c r="OIK193" s="371"/>
      <c r="OIL193" s="371"/>
      <c r="OIM193" s="371"/>
      <c r="OIN193" s="372"/>
      <c r="OIO193" s="373"/>
      <c r="OIP193" s="373"/>
      <c r="OIQ193" s="373"/>
      <c r="OIR193" s="374"/>
      <c r="OIS193" s="374"/>
      <c r="OIT193" s="374"/>
      <c r="OIU193" s="373"/>
      <c r="OIV193" s="374"/>
      <c r="OIW193" s="374"/>
      <c r="OIX193" s="374"/>
      <c r="OIY193" s="374"/>
      <c r="OIZ193" s="373"/>
      <c r="OJA193" s="371"/>
      <c r="OJB193" s="371"/>
      <c r="OJC193" s="371"/>
      <c r="OJD193" s="372"/>
      <c r="OJE193" s="373"/>
      <c r="OJF193" s="373"/>
      <c r="OJG193" s="373"/>
      <c r="OJH193" s="374"/>
      <c r="OJI193" s="374"/>
      <c r="OJJ193" s="374"/>
      <c r="OJK193" s="373"/>
      <c r="OJL193" s="374"/>
      <c r="OJM193" s="374"/>
      <c r="OJN193" s="374"/>
      <c r="OJO193" s="374"/>
      <c r="OJP193" s="373"/>
      <c r="OJQ193" s="371"/>
      <c r="OJR193" s="371"/>
      <c r="OJS193" s="371"/>
      <c r="OJT193" s="372"/>
      <c r="OJU193" s="373"/>
      <c r="OJV193" s="373"/>
      <c r="OJW193" s="373"/>
      <c r="OJX193" s="374"/>
      <c r="OJY193" s="374"/>
      <c r="OJZ193" s="374"/>
      <c r="OKA193" s="373"/>
      <c r="OKB193" s="374"/>
      <c r="OKC193" s="374"/>
      <c r="OKD193" s="374"/>
      <c r="OKE193" s="374"/>
      <c r="OKF193" s="373"/>
      <c r="OKG193" s="371"/>
      <c r="OKH193" s="371"/>
      <c r="OKI193" s="371"/>
      <c r="OKJ193" s="372"/>
      <c r="OKK193" s="373"/>
      <c r="OKL193" s="373"/>
      <c r="OKM193" s="373"/>
      <c r="OKN193" s="374"/>
      <c r="OKO193" s="374"/>
      <c r="OKP193" s="374"/>
      <c r="OKQ193" s="373"/>
      <c r="OKR193" s="374"/>
      <c r="OKS193" s="374"/>
      <c r="OKT193" s="374"/>
      <c r="OKU193" s="374"/>
      <c r="OKV193" s="373"/>
      <c r="OKW193" s="371"/>
      <c r="OKX193" s="371"/>
      <c r="OKY193" s="371"/>
      <c r="OKZ193" s="372"/>
      <c r="OLA193" s="373"/>
      <c r="OLB193" s="373"/>
      <c r="OLC193" s="373"/>
      <c r="OLD193" s="374"/>
      <c r="OLE193" s="374"/>
      <c r="OLF193" s="374"/>
      <c r="OLG193" s="373"/>
      <c r="OLH193" s="374"/>
      <c r="OLI193" s="374"/>
      <c r="OLJ193" s="374"/>
      <c r="OLK193" s="374"/>
      <c r="OLL193" s="373"/>
      <c r="OLM193" s="371"/>
      <c r="OLN193" s="371"/>
      <c r="OLO193" s="371"/>
      <c r="OLP193" s="372"/>
      <c r="OLQ193" s="373"/>
      <c r="OLR193" s="373"/>
      <c r="OLS193" s="373"/>
      <c r="OLT193" s="374"/>
      <c r="OLU193" s="374"/>
      <c r="OLV193" s="374"/>
      <c r="OLW193" s="373"/>
      <c r="OLX193" s="374"/>
      <c r="OLY193" s="374"/>
      <c r="OLZ193" s="374"/>
      <c r="OMA193" s="374"/>
      <c r="OMB193" s="373"/>
      <c r="OMC193" s="371"/>
      <c r="OMD193" s="371"/>
      <c r="OME193" s="371"/>
      <c r="OMF193" s="372"/>
      <c r="OMG193" s="373"/>
      <c r="OMH193" s="373"/>
      <c r="OMI193" s="373"/>
      <c r="OMJ193" s="374"/>
      <c r="OMK193" s="374"/>
      <c r="OML193" s="374"/>
      <c r="OMM193" s="373"/>
      <c r="OMN193" s="374"/>
      <c r="OMO193" s="374"/>
      <c r="OMP193" s="374"/>
      <c r="OMQ193" s="374"/>
      <c r="OMR193" s="373"/>
      <c r="OMS193" s="371"/>
      <c r="OMT193" s="371"/>
      <c r="OMU193" s="371"/>
      <c r="OMV193" s="372"/>
      <c r="OMW193" s="373"/>
      <c r="OMX193" s="373"/>
      <c r="OMY193" s="373"/>
      <c r="OMZ193" s="374"/>
      <c r="ONA193" s="374"/>
      <c r="ONB193" s="374"/>
      <c r="ONC193" s="373"/>
      <c r="OND193" s="374"/>
      <c r="ONE193" s="374"/>
      <c r="ONF193" s="374"/>
      <c r="ONG193" s="374"/>
      <c r="ONH193" s="373"/>
      <c r="ONI193" s="371"/>
      <c r="ONJ193" s="371"/>
      <c r="ONK193" s="371"/>
      <c r="ONL193" s="372"/>
      <c r="ONM193" s="373"/>
      <c r="ONN193" s="373"/>
      <c r="ONO193" s="373"/>
      <c r="ONP193" s="374"/>
      <c r="ONQ193" s="374"/>
      <c r="ONR193" s="374"/>
      <c r="ONS193" s="373"/>
      <c r="ONT193" s="374"/>
      <c r="ONU193" s="374"/>
      <c r="ONV193" s="374"/>
      <c r="ONW193" s="374"/>
      <c r="ONX193" s="373"/>
      <c r="ONY193" s="371"/>
      <c r="ONZ193" s="371"/>
      <c r="OOA193" s="371"/>
      <c r="OOB193" s="372"/>
      <c r="OOC193" s="373"/>
      <c r="OOD193" s="373"/>
      <c r="OOE193" s="373"/>
      <c r="OOF193" s="374"/>
      <c r="OOG193" s="374"/>
      <c r="OOH193" s="374"/>
      <c r="OOI193" s="373"/>
      <c r="OOJ193" s="374"/>
      <c r="OOK193" s="374"/>
      <c r="OOL193" s="374"/>
      <c r="OOM193" s="374"/>
      <c r="OON193" s="373"/>
      <c r="OOO193" s="371"/>
      <c r="OOP193" s="371"/>
      <c r="OOQ193" s="371"/>
      <c r="OOR193" s="372"/>
      <c r="OOS193" s="373"/>
      <c r="OOT193" s="373"/>
      <c r="OOU193" s="373"/>
      <c r="OOV193" s="374"/>
      <c r="OOW193" s="374"/>
      <c r="OOX193" s="374"/>
      <c r="OOY193" s="373"/>
      <c r="OOZ193" s="374"/>
      <c r="OPA193" s="374"/>
      <c r="OPB193" s="374"/>
      <c r="OPC193" s="374"/>
      <c r="OPD193" s="373"/>
      <c r="OPE193" s="371"/>
      <c r="OPF193" s="371"/>
      <c r="OPG193" s="371"/>
      <c r="OPH193" s="372"/>
      <c r="OPI193" s="373"/>
      <c r="OPJ193" s="373"/>
      <c r="OPK193" s="373"/>
      <c r="OPL193" s="374"/>
      <c r="OPM193" s="374"/>
      <c r="OPN193" s="374"/>
      <c r="OPO193" s="373"/>
      <c r="OPP193" s="374"/>
      <c r="OPQ193" s="374"/>
      <c r="OPR193" s="374"/>
      <c r="OPS193" s="374"/>
      <c r="OPT193" s="373"/>
      <c r="OPU193" s="371"/>
      <c r="OPV193" s="371"/>
      <c r="OPW193" s="371"/>
      <c r="OPX193" s="372"/>
      <c r="OPY193" s="373"/>
      <c r="OPZ193" s="373"/>
      <c r="OQA193" s="373"/>
      <c r="OQB193" s="374"/>
      <c r="OQC193" s="374"/>
      <c r="OQD193" s="374"/>
      <c r="OQE193" s="373"/>
      <c r="OQF193" s="374"/>
      <c r="OQG193" s="374"/>
      <c r="OQH193" s="374"/>
      <c r="OQI193" s="374"/>
      <c r="OQJ193" s="373"/>
      <c r="OQK193" s="371"/>
      <c r="OQL193" s="371"/>
      <c r="OQM193" s="371"/>
      <c r="OQN193" s="372"/>
      <c r="OQO193" s="373"/>
      <c r="OQP193" s="373"/>
      <c r="OQQ193" s="373"/>
      <c r="OQR193" s="374"/>
      <c r="OQS193" s="374"/>
      <c r="OQT193" s="374"/>
      <c r="OQU193" s="373"/>
      <c r="OQV193" s="374"/>
      <c r="OQW193" s="374"/>
      <c r="OQX193" s="374"/>
      <c r="OQY193" s="374"/>
      <c r="OQZ193" s="373"/>
      <c r="ORA193" s="371"/>
      <c r="ORB193" s="371"/>
      <c r="ORC193" s="371"/>
      <c r="ORD193" s="372"/>
      <c r="ORE193" s="373"/>
      <c r="ORF193" s="373"/>
      <c r="ORG193" s="373"/>
      <c r="ORH193" s="374"/>
      <c r="ORI193" s="374"/>
      <c r="ORJ193" s="374"/>
      <c r="ORK193" s="373"/>
      <c r="ORL193" s="374"/>
      <c r="ORM193" s="374"/>
      <c r="ORN193" s="374"/>
      <c r="ORO193" s="374"/>
      <c r="ORP193" s="373"/>
      <c r="ORQ193" s="371"/>
      <c r="ORR193" s="371"/>
      <c r="ORS193" s="371"/>
      <c r="ORT193" s="372"/>
      <c r="ORU193" s="373"/>
      <c r="ORV193" s="373"/>
      <c r="ORW193" s="373"/>
      <c r="ORX193" s="374"/>
      <c r="ORY193" s="374"/>
      <c r="ORZ193" s="374"/>
      <c r="OSA193" s="373"/>
      <c r="OSB193" s="374"/>
      <c r="OSC193" s="374"/>
      <c r="OSD193" s="374"/>
      <c r="OSE193" s="374"/>
      <c r="OSF193" s="373"/>
      <c r="OSG193" s="371"/>
      <c r="OSH193" s="371"/>
      <c r="OSI193" s="371"/>
      <c r="OSJ193" s="372"/>
      <c r="OSK193" s="373"/>
      <c r="OSL193" s="373"/>
      <c r="OSM193" s="373"/>
      <c r="OSN193" s="374"/>
      <c r="OSO193" s="374"/>
      <c r="OSP193" s="374"/>
      <c r="OSQ193" s="373"/>
      <c r="OSR193" s="374"/>
      <c r="OSS193" s="374"/>
      <c r="OST193" s="374"/>
      <c r="OSU193" s="374"/>
      <c r="OSV193" s="373"/>
      <c r="OSW193" s="371"/>
      <c r="OSX193" s="371"/>
      <c r="OSY193" s="371"/>
      <c r="OSZ193" s="372"/>
      <c r="OTA193" s="373"/>
      <c r="OTB193" s="373"/>
      <c r="OTC193" s="373"/>
      <c r="OTD193" s="374"/>
      <c r="OTE193" s="374"/>
      <c r="OTF193" s="374"/>
      <c r="OTG193" s="373"/>
      <c r="OTH193" s="374"/>
      <c r="OTI193" s="374"/>
      <c r="OTJ193" s="374"/>
      <c r="OTK193" s="374"/>
      <c r="OTL193" s="373"/>
      <c r="OTM193" s="371"/>
      <c r="OTN193" s="371"/>
      <c r="OTO193" s="371"/>
      <c r="OTP193" s="372"/>
      <c r="OTQ193" s="373"/>
      <c r="OTR193" s="373"/>
      <c r="OTS193" s="373"/>
      <c r="OTT193" s="374"/>
      <c r="OTU193" s="374"/>
      <c r="OTV193" s="374"/>
      <c r="OTW193" s="373"/>
      <c r="OTX193" s="374"/>
      <c r="OTY193" s="374"/>
      <c r="OTZ193" s="374"/>
      <c r="OUA193" s="374"/>
      <c r="OUB193" s="373"/>
      <c r="OUC193" s="371"/>
      <c r="OUD193" s="371"/>
      <c r="OUE193" s="371"/>
      <c r="OUF193" s="372"/>
      <c r="OUG193" s="373"/>
      <c r="OUH193" s="373"/>
      <c r="OUI193" s="373"/>
      <c r="OUJ193" s="374"/>
      <c r="OUK193" s="374"/>
      <c r="OUL193" s="374"/>
      <c r="OUM193" s="373"/>
      <c r="OUN193" s="374"/>
      <c r="OUO193" s="374"/>
      <c r="OUP193" s="374"/>
      <c r="OUQ193" s="374"/>
      <c r="OUR193" s="373"/>
      <c r="OUS193" s="371"/>
      <c r="OUT193" s="371"/>
      <c r="OUU193" s="371"/>
      <c r="OUV193" s="372"/>
      <c r="OUW193" s="373"/>
      <c r="OUX193" s="373"/>
      <c r="OUY193" s="373"/>
      <c r="OUZ193" s="374"/>
      <c r="OVA193" s="374"/>
      <c r="OVB193" s="374"/>
      <c r="OVC193" s="373"/>
      <c r="OVD193" s="374"/>
      <c r="OVE193" s="374"/>
      <c r="OVF193" s="374"/>
      <c r="OVG193" s="374"/>
      <c r="OVH193" s="373"/>
      <c r="OVI193" s="371"/>
      <c r="OVJ193" s="371"/>
      <c r="OVK193" s="371"/>
      <c r="OVL193" s="372"/>
      <c r="OVM193" s="373"/>
      <c r="OVN193" s="373"/>
      <c r="OVO193" s="373"/>
      <c r="OVP193" s="374"/>
      <c r="OVQ193" s="374"/>
      <c r="OVR193" s="374"/>
      <c r="OVS193" s="373"/>
      <c r="OVT193" s="374"/>
      <c r="OVU193" s="374"/>
      <c r="OVV193" s="374"/>
      <c r="OVW193" s="374"/>
      <c r="OVX193" s="373"/>
      <c r="OVY193" s="371"/>
      <c r="OVZ193" s="371"/>
      <c r="OWA193" s="371"/>
      <c r="OWB193" s="372"/>
      <c r="OWC193" s="373"/>
      <c r="OWD193" s="373"/>
      <c r="OWE193" s="373"/>
      <c r="OWF193" s="374"/>
      <c r="OWG193" s="374"/>
      <c r="OWH193" s="374"/>
      <c r="OWI193" s="373"/>
      <c r="OWJ193" s="374"/>
      <c r="OWK193" s="374"/>
      <c r="OWL193" s="374"/>
      <c r="OWM193" s="374"/>
      <c r="OWN193" s="373"/>
      <c r="OWO193" s="371"/>
      <c r="OWP193" s="371"/>
      <c r="OWQ193" s="371"/>
      <c r="OWR193" s="372"/>
      <c r="OWS193" s="373"/>
      <c r="OWT193" s="373"/>
      <c r="OWU193" s="373"/>
      <c r="OWV193" s="374"/>
      <c r="OWW193" s="374"/>
      <c r="OWX193" s="374"/>
      <c r="OWY193" s="373"/>
      <c r="OWZ193" s="374"/>
      <c r="OXA193" s="374"/>
      <c r="OXB193" s="374"/>
      <c r="OXC193" s="374"/>
      <c r="OXD193" s="373"/>
      <c r="OXE193" s="371"/>
      <c r="OXF193" s="371"/>
      <c r="OXG193" s="371"/>
      <c r="OXH193" s="372"/>
      <c r="OXI193" s="373"/>
      <c r="OXJ193" s="373"/>
      <c r="OXK193" s="373"/>
      <c r="OXL193" s="374"/>
      <c r="OXM193" s="374"/>
      <c r="OXN193" s="374"/>
      <c r="OXO193" s="373"/>
      <c r="OXP193" s="374"/>
      <c r="OXQ193" s="374"/>
      <c r="OXR193" s="374"/>
      <c r="OXS193" s="374"/>
      <c r="OXT193" s="373"/>
      <c r="OXU193" s="371"/>
      <c r="OXV193" s="371"/>
      <c r="OXW193" s="371"/>
      <c r="OXX193" s="372"/>
      <c r="OXY193" s="373"/>
      <c r="OXZ193" s="373"/>
      <c r="OYA193" s="373"/>
      <c r="OYB193" s="374"/>
      <c r="OYC193" s="374"/>
      <c r="OYD193" s="374"/>
      <c r="OYE193" s="373"/>
      <c r="OYF193" s="374"/>
      <c r="OYG193" s="374"/>
      <c r="OYH193" s="374"/>
      <c r="OYI193" s="374"/>
      <c r="OYJ193" s="373"/>
      <c r="OYK193" s="371"/>
      <c r="OYL193" s="371"/>
      <c r="OYM193" s="371"/>
      <c r="OYN193" s="372"/>
      <c r="OYO193" s="373"/>
      <c r="OYP193" s="373"/>
      <c r="OYQ193" s="373"/>
      <c r="OYR193" s="374"/>
      <c r="OYS193" s="374"/>
      <c r="OYT193" s="374"/>
      <c r="OYU193" s="373"/>
      <c r="OYV193" s="374"/>
      <c r="OYW193" s="374"/>
      <c r="OYX193" s="374"/>
      <c r="OYY193" s="374"/>
      <c r="OYZ193" s="373"/>
      <c r="OZA193" s="371"/>
      <c r="OZB193" s="371"/>
      <c r="OZC193" s="371"/>
      <c r="OZD193" s="372"/>
      <c r="OZE193" s="373"/>
      <c r="OZF193" s="373"/>
      <c r="OZG193" s="373"/>
      <c r="OZH193" s="374"/>
      <c r="OZI193" s="374"/>
      <c r="OZJ193" s="374"/>
      <c r="OZK193" s="373"/>
      <c r="OZL193" s="374"/>
      <c r="OZM193" s="374"/>
      <c r="OZN193" s="374"/>
      <c r="OZO193" s="374"/>
      <c r="OZP193" s="373"/>
      <c r="OZQ193" s="371"/>
      <c r="OZR193" s="371"/>
      <c r="OZS193" s="371"/>
      <c r="OZT193" s="372"/>
      <c r="OZU193" s="373"/>
      <c r="OZV193" s="373"/>
      <c r="OZW193" s="373"/>
      <c r="OZX193" s="374"/>
      <c r="OZY193" s="374"/>
      <c r="OZZ193" s="374"/>
      <c r="PAA193" s="373"/>
      <c r="PAB193" s="374"/>
      <c r="PAC193" s="374"/>
      <c r="PAD193" s="374"/>
      <c r="PAE193" s="374"/>
      <c r="PAF193" s="373"/>
      <c r="PAG193" s="371"/>
      <c r="PAH193" s="371"/>
      <c r="PAI193" s="371"/>
      <c r="PAJ193" s="372"/>
      <c r="PAK193" s="373"/>
      <c r="PAL193" s="373"/>
      <c r="PAM193" s="373"/>
      <c r="PAN193" s="374"/>
      <c r="PAO193" s="374"/>
      <c r="PAP193" s="374"/>
      <c r="PAQ193" s="373"/>
      <c r="PAR193" s="374"/>
      <c r="PAS193" s="374"/>
      <c r="PAT193" s="374"/>
      <c r="PAU193" s="374"/>
      <c r="PAV193" s="373"/>
      <c r="PAW193" s="371"/>
      <c r="PAX193" s="371"/>
      <c r="PAY193" s="371"/>
      <c r="PAZ193" s="372"/>
      <c r="PBA193" s="373"/>
      <c r="PBB193" s="373"/>
      <c r="PBC193" s="373"/>
      <c r="PBD193" s="374"/>
      <c r="PBE193" s="374"/>
      <c r="PBF193" s="374"/>
      <c r="PBG193" s="373"/>
      <c r="PBH193" s="374"/>
      <c r="PBI193" s="374"/>
      <c r="PBJ193" s="374"/>
      <c r="PBK193" s="374"/>
      <c r="PBL193" s="373"/>
      <c r="PBM193" s="371"/>
      <c r="PBN193" s="371"/>
      <c r="PBO193" s="371"/>
      <c r="PBP193" s="372"/>
      <c r="PBQ193" s="373"/>
      <c r="PBR193" s="373"/>
      <c r="PBS193" s="373"/>
      <c r="PBT193" s="374"/>
      <c r="PBU193" s="374"/>
      <c r="PBV193" s="374"/>
      <c r="PBW193" s="373"/>
      <c r="PBX193" s="374"/>
      <c r="PBY193" s="374"/>
      <c r="PBZ193" s="374"/>
      <c r="PCA193" s="374"/>
      <c r="PCB193" s="373"/>
      <c r="PCC193" s="371"/>
      <c r="PCD193" s="371"/>
      <c r="PCE193" s="371"/>
      <c r="PCF193" s="372"/>
      <c r="PCG193" s="373"/>
      <c r="PCH193" s="373"/>
      <c r="PCI193" s="373"/>
      <c r="PCJ193" s="374"/>
      <c r="PCK193" s="374"/>
      <c r="PCL193" s="374"/>
      <c r="PCM193" s="373"/>
      <c r="PCN193" s="374"/>
      <c r="PCO193" s="374"/>
      <c r="PCP193" s="374"/>
      <c r="PCQ193" s="374"/>
      <c r="PCR193" s="373"/>
      <c r="PCS193" s="371"/>
      <c r="PCT193" s="371"/>
      <c r="PCU193" s="371"/>
      <c r="PCV193" s="372"/>
      <c r="PCW193" s="373"/>
      <c r="PCX193" s="373"/>
      <c r="PCY193" s="373"/>
      <c r="PCZ193" s="374"/>
      <c r="PDA193" s="374"/>
      <c r="PDB193" s="374"/>
      <c r="PDC193" s="373"/>
      <c r="PDD193" s="374"/>
      <c r="PDE193" s="374"/>
      <c r="PDF193" s="374"/>
      <c r="PDG193" s="374"/>
      <c r="PDH193" s="373"/>
      <c r="PDI193" s="371"/>
      <c r="PDJ193" s="371"/>
      <c r="PDK193" s="371"/>
      <c r="PDL193" s="372"/>
      <c r="PDM193" s="373"/>
      <c r="PDN193" s="373"/>
      <c r="PDO193" s="373"/>
      <c r="PDP193" s="374"/>
      <c r="PDQ193" s="374"/>
      <c r="PDR193" s="374"/>
      <c r="PDS193" s="373"/>
      <c r="PDT193" s="374"/>
      <c r="PDU193" s="374"/>
      <c r="PDV193" s="374"/>
      <c r="PDW193" s="374"/>
      <c r="PDX193" s="373"/>
      <c r="PDY193" s="371"/>
      <c r="PDZ193" s="371"/>
      <c r="PEA193" s="371"/>
      <c r="PEB193" s="372"/>
      <c r="PEC193" s="373"/>
      <c r="PED193" s="373"/>
      <c r="PEE193" s="373"/>
      <c r="PEF193" s="374"/>
      <c r="PEG193" s="374"/>
      <c r="PEH193" s="374"/>
      <c r="PEI193" s="373"/>
      <c r="PEJ193" s="374"/>
      <c r="PEK193" s="374"/>
      <c r="PEL193" s="374"/>
      <c r="PEM193" s="374"/>
      <c r="PEN193" s="373"/>
      <c r="PEO193" s="371"/>
      <c r="PEP193" s="371"/>
      <c r="PEQ193" s="371"/>
      <c r="PER193" s="372"/>
      <c r="PES193" s="373"/>
      <c r="PET193" s="373"/>
      <c r="PEU193" s="373"/>
      <c r="PEV193" s="374"/>
      <c r="PEW193" s="374"/>
      <c r="PEX193" s="374"/>
      <c r="PEY193" s="373"/>
      <c r="PEZ193" s="374"/>
      <c r="PFA193" s="374"/>
      <c r="PFB193" s="374"/>
      <c r="PFC193" s="374"/>
      <c r="PFD193" s="373"/>
      <c r="PFE193" s="371"/>
      <c r="PFF193" s="371"/>
      <c r="PFG193" s="371"/>
      <c r="PFH193" s="372"/>
      <c r="PFI193" s="373"/>
      <c r="PFJ193" s="373"/>
      <c r="PFK193" s="373"/>
      <c r="PFL193" s="374"/>
      <c r="PFM193" s="374"/>
      <c r="PFN193" s="374"/>
      <c r="PFO193" s="373"/>
      <c r="PFP193" s="374"/>
      <c r="PFQ193" s="374"/>
      <c r="PFR193" s="374"/>
      <c r="PFS193" s="374"/>
      <c r="PFT193" s="373"/>
      <c r="PFU193" s="371"/>
      <c r="PFV193" s="371"/>
      <c r="PFW193" s="371"/>
      <c r="PFX193" s="372"/>
      <c r="PFY193" s="373"/>
      <c r="PFZ193" s="373"/>
      <c r="PGA193" s="373"/>
      <c r="PGB193" s="374"/>
      <c r="PGC193" s="374"/>
      <c r="PGD193" s="374"/>
      <c r="PGE193" s="373"/>
      <c r="PGF193" s="374"/>
      <c r="PGG193" s="374"/>
      <c r="PGH193" s="374"/>
      <c r="PGI193" s="374"/>
      <c r="PGJ193" s="373"/>
      <c r="PGK193" s="371"/>
      <c r="PGL193" s="371"/>
      <c r="PGM193" s="371"/>
      <c r="PGN193" s="372"/>
      <c r="PGO193" s="373"/>
      <c r="PGP193" s="373"/>
      <c r="PGQ193" s="373"/>
      <c r="PGR193" s="374"/>
      <c r="PGS193" s="374"/>
      <c r="PGT193" s="374"/>
      <c r="PGU193" s="373"/>
      <c r="PGV193" s="374"/>
      <c r="PGW193" s="374"/>
      <c r="PGX193" s="374"/>
      <c r="PGY193" s="374"/>
      <c r="PGZ193" s="373"/>
      <c r="PHA193" s="371"/>
      <c r="PHB193" s="371"/>
      <c r="PHC193" s="371"/>
      <c r="PHD193" s="372"/>
      <c r="PHE193" s="373"/>
      <c r="PHF193" s="373"/>
      <c r="PHG193" s="373"/>
      <c r="PHH193" s="374"/>
      <c r="PHI193" s="374"/>
      <c r="PHJ193" s="374"/>
      <c r="PHK193" s="373"/>
      <c r="PHL193" s="374"/>
      <c r="PHM193" s="374"/>
      <c r="PHN193" s="374"/>
      <c r="PHO193" s="374"/>
      <c r="PHP193" s="373"/>
      <c r="PHQ193" s="371"/>
      <c r="PHR193" s="371"/>
      <c r="PHS193" s="371"/>
      <c r="PHT193" s="372"/>
      <c r="PHU193" s="373"/>
      <c r="PHV193" s="373"/>
      <c r="PHW193" s="373"/>
      <c r="PHX193" s="374"/>
      <c r="PHY193" s="374"/>
      <c r="PHZ193" s="374"/>
      <c r="PIA193" s="373"/>
      <c r="PIB193" s="374"/>
      <c r="PIC193" s="374"/>
      <c r="PID193" s="374"/>
      <c r="PIE193" s="374"/>
      <c r="PIF193" s="373"/>
      <c r="PIG193" s="371"/>
      <c r="PIH193" s="371"/>
      <c r="PII193" s="371"/>
      <c r="PIJ193" s="372"/>
      <c r="PIK193" s="373"/>
      <c r="PIL193" s="373"/>
      <c r="PIM193" s="373"/>
      <c r="PIN193" s="374"/>
      <c r="PIO193" s="374"/>
      <c r="PIP193" s="374"/>
      <c r="PIQ193" s="373"/>
      <c r="PIR193" s="374"/>
      <c r="PIS193" s="374"/>
      <c r="PIT193" s="374"/>
      <c r="PIU193" s="374"/>
      <c r="PIV193" s="373"/>
      <c r="PIW193" s="371"/>
      <c r="PIX193" s="371"/>
      <c r="PIY193" s="371"/>
      <c r="PIZ193" s="372"/>
      <c r="PJA193" s="373"/>
      <c r="PJB193" s="373"/>
      <c r="PJC193" s="373"/>
      <c r="PJD193" s="374"/>
      <c r="PJE193" s="374"/>
      <c r="PJF193" s="374"/>
      <c r="PJG193" s="373"/>
      <c r="PJH193" s="374"/>
      <c r="PJI193" s="374"/>
      <c r="PJJ193" s="374"/>
      <c r="PJK193" s="374"/>
      <c r="PJL193" s="373"/>
      <c r="PJM193" s="371"/>
      <c r="PJN193" s="371"/>
      <c r="PJO193" s="371"/>
      <c r="PJP193" s="372"/>
      <c r="PJQ193" s="373"/>
      <c r="PJR193" s="373"/>
      <c r="PJS193" s="373"/>
      <c r="PJT193" s="374"/>
      <c r="PJU193" s="374"/>
      <c r="PJV193" s="374"/>
      <c r="PJW193" s="373"/>
      <c r="PJX193" s="374"/>
      <c r="PJY193" s="374"/>
      <c r="PJZ193" s="374"/>
      <c r="PKA193" s="374"/>
      <c r="PKB193" s="373"/>
      <c r="PKC193" s="371"/>
      <c r="PKD193" s="371"/>
      <c r="PKE193" s="371"/>
      <c r="PKF193" s="372"/>
      <c r="PKG193" s="373"/>
      <c r="PKH193" s="373"/>
      <c r="PKI193" s="373"/>
      <c r="PKJ193" s="374"/>
      <c r="PKK193" s="374"/>
      <c r="PKL193" s="374"/>
      <c r="PKM193" s="373"/>
      <c r="PKN193" s="374"/>
      <c r="PKO193" s="374"/>
      <c r="PKP193" s="374"/>
      <c r="PKQ193" s="374"/>
      <c r="PKR193" s="373"/>
      <c r="PKS193" s="371"/>
      <c r="PKT193" s="371"/>
      <c r="PKU193" s="371"/>
      <c r="PKV193" s="372"/>
      <c r="PKW193" s="373"/>
      <c r="PKX193" s="373"/>
      <c r="PKY193" s="373"/>
      <c r="PKZ193" s="374"/>
      <c r="PLA193" s="374"/>
      <c r="PLB193" s="374"/>
      <c r="PLC193" s="373"/>
      <c r="PLD193" s="374"/>
      <c r="PLE193" s="374"/>
      <c r="PLF193" s="374"/>
      <c r="PLG193" s="374"/>
      <c r="PLH193" s="373"/>
      <c r="PLI193" s="371"/>
      <c r="PLJ193" s="371"/>
      <c r="PLK193" s="371"/>
      <c r="PLL193" s="372"/>
      <c r="PLM193" s="373"/>
      <c r="PLN193" s="373"/>
      <c r="PLO193" s="373"/>
      <c r="PLP193" s="374"/>
      <c r="PLQ193" s="374"/>
      <c r="PLR193" s="374"/>
      <c r="PLS193" s="373"/>
      <c r="PLT193" s="374"/>
      <c r="PLU193" s="374"/>
      <c r="PLV193" s="374"/>
      <c r="PLW193" s="374"/>
      <c r="PLX193" s="373"/>
      <c r="PLY193" s="371"/>
      <c r="PLZ193" s="371"/>
      <c r="PMA193" s="371"/>
      <c r="PMB193" s="372"/>
      <c r="PMC193" s="373"/>
      <c r="PMD193" s="373"/>
      <c r="PME193" s="373"/>
      <c r="PMF193" s="374"/>
      <c r="PMG193" s="374"/>
      <c r="PMH193" s="374"/>
      <c r="PMI193" s="373"/>
      <c r="PMJ193" s="374"/>
      <c r="PMK193" s="374"/>
      <c r="PML193" s="374"/>
      <c r="PMM193" s="374"/>
      <c r="PMN193" s="373"/>
      <c r="PMO193" s="371"/>
      <c r="PMP193" s="371"/>
      <c r="PMQ193" s="371"/>
      <c r="PMR193" s="372"/>
      <c r="PMS193" s="373"/>
      <c r="PMT193" s="373"/>
      <c r="PMU193" s="373"/>
      <c r="PMV193" s="374"/>
      <c r="PMW193" s="374"/>
      <c r="PMX193" s="374"/>
      <c r="PMY193" s="373"/>
      <c r="PMZ193" s="374"/>
      <c r="PNA193" s="374"/>
      <c r="PNB193" s="374"/>
      <c r="PNC193" s="374"/>
      <c r="PND193" s="373"/>
      <c r="PNE193" s="371"/>
      <c r="PNF193" s="371"/>
      <c r="PNG193" s="371"/>
      <c r="PNH193" s="372"/>
      <c r="PNI193" s="373"/>
      <c r="PNJ193" s="373"/>
      <c r="PNK193" s="373"/>
      <c r="PNL193" s="374"/>
      <c r="PNM193" s="374"/>
      <c r="PNN193" s="374"/>
      <c r="PNO193" s="373"/>
      <c r="PNP193" s="374"/>
      <c r="PNQ193" s="374"/>
      <c r="PNR193" s="374"/>
      <c r="PNS193" s="374"/>
      <c r="PNT193" s="373"/>
      <c r="PNU193" s="371"/>
      <c r="PNV193" s="371"/>
      <c r="PNW193" s="371"/>
      <c r="PNX193" s="372"/>
      <c r="PNY193" s="373"/>
      <c r="PNZ193" s="373"/>
      <c r="POA193" s="373"/>
      <c r="POB193" s="374"/>
      <c r="POC193" s="374"/>
      <c r="POD193" s="374"/>
      <c r="POE193" s="373"/>
      <c r="POF193" s="374"/>
      <c r="POG193" s="374"/>
      <c r="POH193" s="374"/>
      <c r="POI193" s="374"/>
      <c r="POJ193" s="373"/>
      <c r="POK193" s="371"/>
      <c r="POL193" s="371"/>
      <c r="POM193" s="371"/>
      <c r="PON193" s="372"/>
      <c r="POO193" s="373"/>
      <c r="POP193" s="373"/>
      <c r="POQ193" s="373"/>
      <c r="POR193" s="374"/>
      <c r="POS193" s="374"/>
      <c r="POT193" s="374"/>
      <c r="POU193" s="373"/>
      <c r="POV193" s="374"/>
      <c r="POW193" s="374"/>
      <c r="POX193" s="374"/>
      <c r="POY193" s="374"/>
      <c r="POZ193" s="373"/>
      <c r="PPA193" s="371"/>
      <c r="PPB193" s="371"/>
      <c r="PPC193" s="371"/>
      <c r="PPD193" s="372"/>
      <c r="PPE193" s="373"/>
      <c r="PPF193" s="373"/>
      <c r="PPG193" s="373"/>
      <c r="PPH193" s="374"/>
      <c r="PPI193" s="374"/>
      <c r="PPJ193" s="374"/>
      <c r="PPK193" s="373"/>
      <c r="PPL193" s="374"/>
      <c r="PPM193" s="374"/>
      <c r="PPN193" s="374"/>
      <c r="PPO193" s="374"/>
      <c r="PPP193" s="373"/>
      <c r="PPQ193" s="371"/>
      <c r="PPR193" s="371"/>
      <c r="PPS193" s="371"/>
      <c r="PPT193" s="372"/>
      <c r="PPU193" s="373"/>
      <c r="PPV193" s="373"/>
      <c r="PPW193" s="373"/>
      <c r="PPX193" s="374"/>
      <c r="PPY193" s="374"/>
      <c r="PPZ193" s="374"/>
      <c r="PQA193" s="373"/>
      <c r="PQB193" s="374"/>
      <c r="PQC193" s="374"/>
      <c r="PQD193" s="374"/>
      <c r="PQE193" s="374"/>
      <c r="PQF193" s="373"/>
      <c r="PQG193" s="371"/>
      <c r="PQH193" s="371"/>
      <c r="PQI193" s="371"/>
      <c r="PQJ193" s="372"/>
      <c r="PQK193" s="373"/>
      <c r="PQL193" s="373"/>
      <c r="PQM193" s="373"/>
      <c r="PQN193" s="374"/>
      <c r="PQO193" s="374"/>
      <c r="PQP193" s="374"/>
      <c r="PQQ193" s="373"/>
      <c r="PQR193" s="374"/>
      <c r="PQS193" s="374"/>
      <c r="PQT193" s="374"/>
      <c r="PQU193" s="374"/>
      <c r="PQV193" s="373"/>
      <c r="PQW193" s="371"/>
      <c r="PQX193" s="371"/>
      <c r="PQY193" s="371"/>
      <c r="PQZ193" s="372"/>
      <c r="PRA193" s="373"/>
      <c r="PRB193" s="373"/>
      <c r="PRC193" s="373"/>
      <c r="PRD193" s="374"/>
      <c r="PRE193" s="374"/>
      <c r="PRF193" s="374"/>
      <c r="PRG193" s="373"/>
      <c r="PRH193" s="374"/>
      <c r="PRI193" s="374"/>
      <c r="PRJ193" s="374"/>
      <c r="PRK193" s="374"/>
      <c r="PRL193" s="373"/>
      <c r="PRM193" s="371"/>
      <c r="PRN193" s="371"/>
      <c r="PRO193" s="371"/>
      <c r="PRP193" s="372"/>
      <c r="PRQ193" s="373"/>
      <c r="PRR193" s="373"/>
      <c r="PRS193" s="373"/>
      <c r="PRT193" s="374"/>
      <c r="PRU193" s="374"/>
      <c r="PRV193" s="374"/>
      <c r="PRW193" s="373"/>
      <c r="PRX193" s="374"/>
      <c r="PRY193" s="374"/>
      <c r="PRZ193" s="374"/>
      <c r="PSA193" s="374"/>
      <c r="PSB193" s="373"/>
      <c r="PSC193" s="371"/>
      <c r="PSD193" s="371"/>
      <c r="PSE193" s="371"/>
      <c r="PSF193" s="372"/>
      <c r="PSG193" s="373"/>
      <c r="PSH193" s="373"/>
      <c r="PSI193" s="373"/>
      <c r="PSJ193" s="374"/>
      <c r="PSK193" s="374"/>
      <c r="PSL193" s="374"/>
      <c r="PSM193" s="373"/>
      <c r="PSN193" s="374"/>
      <c r="PSO193" s="374"/>
      <c r="PSP193" s="374"/>
      <c r="PSQ193" s="374"/>
      <c r="PSR193" s="373"/>
      <c r="PSS193" s="371"/>
      <c r="PST193" s="371"/>
      <c r="PSU193" s="371"/>
      <c r="PSV193" s="372"/>
      <c r="PSW193" s="373"/>
      <c r="PSX193" s="373"/>
      <c r="PSY193" s="373"/>
      <c r="PSZ193" s="374"/>
      <c r="PTA193" s="374"/>
      <c r="PTB193" s="374"/>
      <c r="PTC193" s="373"/>
      <c r="PTD193" s="374"/>
      <c r="PTE193" s="374"/>
      <c r="PTF193" s="374"/>
      <c r="PTG193" s="374"/>
      <c r="PTH193" s="373"/>
      <c r="PTI193" s="371"/>
      <c r="PTJ193" s="371"/>
      <c r="PTK193" s="371"/>
      <c r="PTL193" s="372"/>
      <c r="PTM193" s="373"/>
      <c r="PTN193" s="373"/>
      <c r="PTO193" s="373"/>
      <c r="PTP193" s="374"/>
      <c r="PTQ193" s="374"/>
      <c r="PTR193" s="374"/>
      <c r="PTS193" s="373"/>
      <c r="PTT193" s="374"/>
      <c r="PTU193" s="374"/>
      <c r="PTV193" s="374"/>
      <c r="PTW193" s="374"/>
      <c r="PTX193" s="373"/>
      <c r="PTY193" s="371"/>
      <c r="PTZ193" s="371"/>
      <c r="PUA193" s="371"/>
      <c r="PUB193" s="372"/>
      <c r="PUC193" s="373"/>
      <c r="PUD193" s="373"/>
      <c r="PUE193" s="373"/>
      <c r="PUF193" s="374"/>
      <c r="PUG193" s="374"/>
      <c r="PUH193" s="374"/>
      <c r="PUI193" s="373"/>
      <c r="PUJ193" s="374"/>
      <c r="PUK193" s="374"/>
      <c r="PUL193" s="374"/>
      <c r="PUM193" s="374"/>
      <c r="PUN193" s="373"/>
      <c r="PUO193" s="371"/>
      <c r="PUP193" s="371"/>
      <c r="PUQ193" s="371"/>
      <c r="PUR193" s="372"/>
      <c r="PUS193" s="373"/>
      <c r="PUT193" s="373"/>
      <c r="PUU193" s="373"/>
      <c r="PUV193" s="374"/>
      <c r="PUW193" s="374"/>
      <c r="PUX193" s="374"/>
      <c r="PUY193" s="373"/>
      <c r="PUZ193" s="374"/>
      <c r="PVA193" s="374"/>
      <c r="PVB193" s="374"/>
      <c r="PVC193" s="374"/>
      <c r="PVD193" s="373"/>
      <c r="PVE193" s="371"/>
      <c r="PVF193" s="371"/>
      <c r="PVG193" s="371"/>
      <c r="PVH193" s="372"/>
      <c r="PVI193" s="373"/>
      <c r="PVJ193" s="373"/>
      <c r="PVK193" s="373"/>
      <c r="PVL193" s="374"/>
      <c r="PVM193" s="374"/>
      <c r="PVN193" s="374"/>
      <c r="PVO193" s="373"/>
      <c r="PVP193" s="374"/>
      <c r="PVQ193" s="374"/>
      <c r="PVR193" s="374"/>
      <c r="PVS193" s="374"/>
      <c r="PVT193" s="373"/>
      <c r="PVU193" s="371"/>
      <c r="PVV193" s="371"/>
      <c r="PVW193" s="371"/>
      <c r="PVX193" s="372"/>
      <c r="PVY193" s="373"/>
      <c r="PVZ193" s="373"/>
      <c r="PWA193" s="373"/>
      <c r="PWB193" s="374"/>
      <c r="PWC193" s="374"/>
      <c r="PWD193" s="374"/>
      <c r="PWE193" s="373"/>
      <c r="PWF193" s="374"/>
      <c r="PWG193" s="374"/>
      <c r="PWH193" s="374"/>
      <c r="PWI193" s="374"/>
      <c r="PWJ193" s="373"/>
      <c r="PWK193" s="371"/>
      <c r="PWL193" s="371"/>
      <c r="PWM193" s="371"/>
      <c r="PWN193" s="372"/>
      <c r="PWO193" s="373"/>
      <c r="PWP193" s="373"/>
      <c r="PWQ193" s="373"/>
      <c r="PWR193" s="374"/>
      <c r="PWS193" s="374"/>
      <c r="PWT193" s="374"/>
      <c r="PWU193" s="373"/>
      <c r="PWV193" s="374"/>
      <c r="PWW193" s="374"/>
      <c r="PWX193" s="374"/>
      <c r="PWY193" s="374"/>
      <c r="PWZ193" s="373"/>
      <c r="PXA193" s="371"/>
      <c r="PXB193" s="371"/>
      <c r="PXC193" s="371"/>
      <c r="PXD193" s="372"/>
      <c r="PXE193" s="373"/>
      <c r="PXF193" s="373"/>
      <c r="PXG193" s="373"/>
      <c r="PXH193" s="374"/>
      <c r="PXI193" s="374"/>
      <c r="PXJ193" s="374"/>
      <c r="PXK193" s="373"/>
      <c r="PXL193" s="374"/>
      <c r="PXM193" s="374"/>
      <c r="PXN193" s="374"/>
      <c r="PXO193" s="374"/>
      <c r="PXP193" s="373"/>
      <c r="PXQ193" s="371"/>
      <c r="PXR193" s="371"/>
      <c r="PXS193" s="371"/>
      <c r="PXT193" s="372"/>
      <c r="PXU193" s="373"/>
      <c r="PXV193" s="373"/>
      <c r="PXW193" s="373"/>
      <c r="PXX193" s="374"/>
      <c r="PXY193" s="374"/>
      <c r="PXZ193" s="374"/>
      <c r="PYA193" s="373"/>
      <c r="PYB193" s="374"/>
      <c r="PYC193" s="374"/>
      <c r="PYD193" s="374"/>
      <c r="PYE193" s="374"/>
      <c r="PYF193" s="373"/>
      <c r="PYG193" s="371"/>
      <c r="PYH193" s="371"/>
      <c r="PYI193" s="371"/>
      <c r="PYJ193" s="372"/>
      <c r="PYK193" s="373"/>
      <c r="PYL193" s="373"/>
      <c r="PYM193" s="373"/>
      <c r="PYN193" s="374"/>
      <c r="PYO193" s="374"/>
      <c r="PYP193" s="374"/>
      <c r="PYQ193" s="373"/>
      <c r="PYR193" s="374"/>
      <c r="PYS193" s="374"/>
      <c r="PYT193" s="374"/>
      <c r="PYU193" s="374"/>
      <c r="PYV193" s="373"/>
      <c r="PYW193" s="371"/>
      <c r="PYX193" s="371"/>
      <c r="PYY193" s="371"/>
      <c r="PYZ193" s="372"/>
      <c r="PZA193" s="373"/>
      <c r="PZB193" s="373"/>
      <c r="PZC193" s="373"/>
      <c r="PZD193" s="374"/>
      <c r="PZE193" s="374"/>
      <c r="PZF193" s="374"/>
      <c r="PZG193" s="373"/>
      <c r="PZH193" s="374"/>
      <c r="PZI193" s="374"/>
      <c r="PZJ193" s="374"/>
      <c r="PZK193" s="374"/>
      <c r="PZL193" s="373"/>
      <c r="PZM193" s="371"/>
      <c r="PZN193" s="371"/>
      <c r="PZO193" s="371"/>
      <c r="PZP193" s="372"/>
      <c r="PZQ193" s="373"/>
      <c r="PZR193" s="373"/>
      <c r="PZS193" s="373"/>
      <c r="PZT193" s="374"/>
      <c r="PZU193" s="374"/>
      <c r="PZV193" s="374"/>
      <c r="PZW193" s="373"/>
      <c r="PZX193" s="374"/>
      <c r="PZY193" s="374"/>
      <c r="PZZ193" s="374"/>
      <c r="QAA193" s="374"/>
      <c r="QAB193" s="373"/>
      <c r="QAC193" s="371"/>
      <c r="QAD193" s="371"/>
      <c r="QAE193" s="371"/>
      <c r="QAF193" s="372"/>
      <c r="QAG193" s="373"/>
      <c r="QAH193" s="373"/>
      <c r="QAI193" s="373"/>
      <c r="QAJ193" s="374"/>
      <c r="QAK193" s="374"/>
      <c r="QAL193" s="374"/>
      <c r="QAM193" s="373"/>
      <c r="QAN193" s="374"/>
      <c r="QAO193" s="374"/>
      <c r="QAP193" s="374"/>
      <c r="QAQ193" s="374"/>
      <c r="QAR193" s="373"/>
      <c r="QAS193" s="371"/>
      <c r="QAT193" s="371"/>
      <c r="QAU193" s="371"/>
      <c r="QAV193" s="372"/>
      <c r="QAW193" s="373"/>
      <c r="QAX193" s="373"/>
      <c r="QAY193" s="373"/>
      <c r="QAZ193" s="374"/>
      <c r="QBA193" s="374"/>
      <c r="QBB193" s="374"/>
      <c r="QBC193" s="373"/>
      <c r="QBD193" s="374"/>
      <c r="QBE193" s="374"/>
      <c r="QBF193" s="374"/>
      <c r="QBG193" s="374"/>
      <c r="QBH193" s="373"/>
      <c r="QBI193" s="371"/>
      <c r="QBJ193" s="371"/>
      <c r="QBK193" s="371"/>
      <c r="QBL193" s="372"/>
      <c r="QBM193" s="373"/>
      <c r="QBN193" s="373"/>
      <c r="QBO193" s="373"/>
      <c r="QBP193" s="374"/>
      <c r="QBQ193" s="374"/>
      <c r="QBR193" s="374"/>
      <c r="QBS193" s="373"/>
      <c r="QBT193" s="374"/>
      <c r="QBU193" s="374"/>
      <c r="QBV193" s="374"/>
      <c r="QBW193" s="374"/>
      <c r="QBX193" s="373"/>
      <c r="QBY193" s="371"/>
      <c r="QBZ193" s="371"/>
      <c r="QCA193" s="371"/>
      <c r="QCB193" s="372"/>
      <c r="QCC193" s="373"/>
      <c r="QCD193" s="373"/>
      <c r="QCE193" s="373"/>
      <c r="QCF193" s="374"/>
      <c r="QCG193" s="374"/>
      <c r="QCH193" s="374"/>
      <c r="QCI193" s="373"/>
      <c r="QCJ193" s="374"/>
      <c r="QCK193" s="374"/>
      <c r="QCL193" s="374"/>
      <c r="QCM193" s="374"/>
      <c r="QCN193" s="373"/>
      <c r="QCO193" s="371"/>
      <c r="QCP193" s="371"/>
      <c r="QCQ193" s="371"/>
      <c r="QCR193" s="372"/>
      <c r="QCS193" s="373"/>
      <c r="QCT193" s="373"/>
      <c r="QCU193" s="373"/>
      <c r="QCV193" s="374"/>
      <c r="QCW193" s="374"/>
      <c r="QCX193" s="374"/>
      <c r="QCY193" s="373"/>
      <c r="QCZ193" s="374"/>
      <c r="QDA193" s="374"/>
      <c r="QDB193" s="374"/>
      <c r="QDC193" s="374"/>
      <c r="QDD193" s="373"/>
      <c r="QDE193" s="371"/>
      <c r="QDF193" s="371"/>
      <c r="QDG193" s="371"/>
      <c r="QDH193" s="372"/>
      <c r="QDI193" s="373"/>
      <c r="QDJ193" s="373"/>
      <c r="QDK193" s="373"/>
      <c r="QDL193" s="374"/>
      <c r="QDM193" s="374"/>
      <c r="QDN193" s="374"/>
      <c r="QDO193" s="373"/>
      <c r="QDP193" s="374"/>
      <c r="QDQ193" s="374"/>
      <c r="QDR193" s="374"/>
      <c r="QDS193" s="374"/>
      <c r="QDT193" s="373"/>
      <c r="QDU193" s="371"/>
      <c r="QDV193" s="371"/>
      <c r="QDW193" s="371"/>
      <c r="QDX193" s="372"/>
      <c r="QDY193" s="373"/>
      <c r="QDZ193" s="373"/>
      <c r="QEA193" s="373"/>
      <c r="QEB193" s="374"/>
      <c r="QEC193" s="374"/>
      <c r="QED193" s="374"/>
      <c r="QEE193" s="373"/>
      <c r="QEF193" s="374"/>
      <c r="QEG193" s="374"/>
      <c r="QEH193" s="374"/>
      <c r="QEI193" s="374"/>
      <c r="QEJ193" s="373"/>
      <c r="QEK193" s="371"/>
      <c r="QEL193" s="371"/>
      <c r="QEM193" s="371"/>
      <c r="QEN193" s="372"/>
      <c r="QEO193" s="373"/>
      <c r="QEP193" s="373"/>
      <c r="QEQ193" s="373"/>
      <c r="QER193" s="374"/>
      <c r="QES193" s="374"/>
      <c r="QET193" s="374"/>
      <c r="QEU193" s="373"/>
      <c r="QEV193" s="374"/>
      <c r="QEW193" s="374"/>
      <c r="QEX193" s="374"/>
      <c r="QEY193" s="374"/>
      <c r="QEZ193" s="373"/>
      <c r="QFA193" s="371"/>
      <c r="QFB193" s="371"/>
      <c r="QFC193" s="371"/>
      <c r="QFD193" s="372"/>
      <c r="QFE193" s="373"/>
      <c r="QFF193" s="373"/>
      <c r="QFG193" s="373"/>
      <c r="QFH193" s="374"/>
      <c r="QFI193" s="374"/>
      <c r="QFJ193" s="374"/>
      <c r="QFK193" s="373"/>
      <c r="QFL193" s="374"/>
      <c r="QFM193" s="374"/>
      <c r="QFN193" s="374"/>
      <c r="QFO193" s="374"/>
      <c r="QFP193" s="373"/>
      <c r="QFQ193" s="371"/>
      <c r="QFR193" s="371"/>
      <c r="QFS193" s="371"/>
      <c r="QFT193" s="372"/>
      <c r="QFU193" s="373"/>
      <c r="QFV193" s="373"/>
      <c r="QFW193" s="373"/>
      <c r="QFX193" s="374"/>
      <c r="QFY193" s="374"/>
      <c r="QFZ193" s="374"/>
      <c r="QGA193" s="373"/>
      <c r="QGB193" s="374"/>
      <c r="QGC193" s="374"/>
      <c r="QGD193" s="374"/>
      <c r="QGE193" s="374"/>
      <c r="QGF193" s="373"/>
      <c r="QGG193" s="371"/>
      <c r="QGH193" s="371"/>
      <c r="QGI193" s="371"/>
      <c r="QGJ193" s="372"/>
      <c r="QGK193" s="373"/>
      <c r="QGL193" s="373"/>
      <c r="QGM193" s="373"/>
      <c r="QGN193" s="374"/>
      <c r="QGO193" s="374"/>
      <c r="QGP193" s="374"/>
      <c r="QGQ193" s="373"/>
      <c r="QGR193" s="374"/>
      <c r="QGS193" s="374"/>
      <c r="QGT193" s="374"/>
      <c r="QGU193" s="374"/>
      <c r="QGV193" s="373"/>
      <c r="QGW193" s="371"/>
      <c r="QGX193" s="371"/>
      <c r="QGY193" s="371"/>
      <c r="QGZ193" s="372"/>
      <c r="QHA193" s="373"/>
      <c r="QHB193" s="373"/>
      <c r="QHC193" s="373"/>
      <c r="QHD193" s="374"/>
      <c r="QHE193" s="374"/>
      <c r="QHF193" s="374"/>
      <c r="QHG193" s="373"/>
      <c r="QHH193" s="374"/>
      <c r="QHI193" s="374"/>
      <c r="QHJ193" s="374"/>
      <c r="QHK193" s="374"/>
      <c r="QHL193" s="373"/>
      <c r="QHM193" s="371"/>
      <c r="QHN193" s="371"/>
      <c r="QHO193" s="371"/>
      <c r="QHP193" s="372"/>
      <c r="QHQ193" s="373"/>
      <c r="QHR193" s="373"/>
      <c r="QHS193" s="373"/>
      <c r="QHT193" s="374"/>
      <c r="QHU193" s="374"/>
      <c r="QHV193" s="374"/>
      <c r="QHW193" s="373"/>
      <c r="QHX193" s="374"/>
      <c r="QHY193" s="374"/>
      <c r="QHZ193" s="374"/>
      <c r="QIA193" s="374"/>
      <c r="QIB193" s="373"/>
      <c r="QIC193" s="371"/>
      <c r="QID193" s="371"/>
      <c r="QIE193" s="371"/>
      <c r="QIF193" s="372"/>
      <c r="QIG193" s="373"/>
      <c r="QIH193" s="373"/>
      <c r="QII193" s="373"/>
      <c r="QIJ193" s="374"/>
      <c r="QIK193" s="374"/>
      <c r="QIL193" s="374"/>
      <c r="QIM193" s="373"/>
      <c r="QIN193" s="374"/>
      <c r="QIO193" s="374"/>
      <c r="QIP193" s="374"/>
      <c r="QIQ193" s="374"/>
      <c r="QIR193" s="373"/>
      <c r="QIS193" s="371"/>
      <c r="QIT193" s="371"/>
      <c r="QIU193" s="371"/>
      <c r="QIV193" s="372"/>
      <c r="QIW193" s="373"/>
      <c r="QIX193" s="373"/>
      <c r="QIY193" s="373"/>
      <c r="QIZ193" s="374"/>
      <c r="QJA193" s="374"/>
      <c r="QJB193" s="374"/>
      <c r="QJC193" s="373"/>
      <c r="QJD193" s="374"/>
      <c r="QJE193" s="374"/>
      <c r="QJF193" s="374"/>
      <c r="QJG193" s="374"/>
      <c r="QJH193" s="373"/>
      <c r="QJI193" s="371"/>
      <c r="QJJ193" s="371"/>
      <c r="QJK193" s="371"/>
      <c r="QJL193" s="372"/>
      <c r="QJM193" s="373"/>
      <c r="QJN193" s="373"/>
      <c r="QJO193" s="373"/>
      <c r="QJP193" s="374"/>
      <c r="QJQ193" s="374"/>
      <c r="QJR193" s="374"/>
      <c r="QJS193" s="373"/>
      <c r="QJT193" s="374"/>
      <c r="QJU193" s="374"/>
      <c r="QJV193" s="374"/>
      <c r="QJW193" s="374"/>
      <c r="QJX193" s="373"/>
      <c r="QJY193" s="371"/>
      <c r="QJZ193" s="371"/>
      <c r="QKA193" s="371"/>
      <c r="QKB193" s="372"/>
      <c r="QKC193" s="373"/>
      <c r="QKD193" s="373"/>
      <c r="QKE193" s="373"/>
      <c r="QKF193" s="374"/>
      <c r="QKG193" s="374"/>
      <c r="QKH193" s="374"/>
      <c r="QKI193" s="373"/>
      <c r="QKJ193" s="374"/>
      <c r="QKK193" s="374"/>
      <c r="QKL193" s="374"/>
      <c r="QKM193" s="374"/>
      <c r="QKN193" s="373"/>
      <c r="QKO193" s="371"/>
      <c r="QKP193" s="371"/>
      <c r="QKQ193" s="371"/>
      <c r="QKR193" s="372"/>
      <c r="QKS193" s="373"/>
      <c r="QKT193" s="373"/>
      <c r="QKU193" s="373"/>
      <c r="QKV193" s="374"/>
      <c r="QKW193" s="374"/>
      <c r="QKX193" s="374"/>
      <c r="QKY193" s="373"/>
      <c r="QKZ193" s="374"/>
      <c r="QLA193" s="374"/>
      <c r="QLB193" s="374"/>
      <c r="QLC193" s="374"/>
      <c r="QLD193" s="373"/>
      <c r="QLE193" s="371"/>
      <c r="QLF193" s="371"/>
      <c r="QLG193" s="371"/>
      <c r="QLH193" s="372"/>
      <c r="QLI193" s="373"/>
      <c r="QLJ193" s="373"/>
      <c r="QLK193" s="373"/>
      <c r="QLL193" s="374"/>
      <c r="QLM193" s="374"/>
      <c r="QLN193" s="374"/>
      <c r="QLO193" s="373"/>
      <c r="QLP193" s="374"/>
      <c r="QLQ193" s="374"/>
      <c r="QLR193" s="374"/>
      <c r="QLS193" s="374"/>
      <c r="QLT193" s="373"/>
      <c r="QLU193" s="371"/>
      <c r="QLV193" s="371"/>
      <c r="QLW193" s="371"/>
      <c r="QLX193" s="372"/>
      <c r="QLY193" s="373"/>
      <c r="QLZ193" s="373"/>
      <c r="QMA193" s="373"/>
      <c r="QMB193" s="374"/>
      <c r="QMC193" s="374"/>
      <c r="QMD193" s="374"/>
      <c r="QME193" s="373"/>
      <c r="QMF193" s="374"/>
      <c r="QMG193" s="374"/>
      <c r="QMH193" s="374"/>
      <c r="QMI193" s="374"/>
      <c r="QMJ193" s="373"/>
      <c r="QMK193" s="371"/>
      <c r="QML193" s="371"/>
      <c r="QMM193" s="371"/>
      <c r="QMN193" s="372"/>
      <c r="QMO193" s="373"/>
      <c r="QMP193" s="373"/>
      <c r="QMQ193" s="373"/>
      <c r="QMR193" s="374"/>
      <c r="QMS193" s="374"/>
      <c r="QMT193" s="374"/>
      <c r="QMU193" s="373"/>
      <c r="QMV193" s="374"/>
      <c r="QMW193" s="374"/>
      <c r="QMX193" s="374"/>
      <c r="QMY193" s="374"/>
      <c r="QMZ193" s="373"/>
      <c r="QNA193" s="371"/>
      <c r="QNB193" s="371"/>
      <c r="QNC193" s="371"/>
      <c r="QND193" s="372"/>
      <c r="QNE193" s="373"/>
      <c r="QNF193" s="373"/>
      <c r="QNG193" s="373"/>
      <c r="QNH193" s="374"/>
      <c r="QNI193" s="374"/>
      <c r="QNJ193" s="374"/>
      <c r="QNK193" s="373"/>
      <c r="QNL193" s="374"/>
      <c r="QNM193" s="374"/>
      <c r="QNN193" s="374"/>
      <c r="QNO193" s="374"/>
      <c r="QNP193" s="373"/>
      <c r="QNQ193" s="371"/>
      <c r="QNR193" s="371"/>
      <c r="QNS193" s="371"/>
      <c r="QNT193" s="372"/>
      <c r="QNU193" s="373"/>
      <c r="QNV193" s="373"/>
      <c r="QNW193" s="373"/>
      <c r="QNX193" s="374"/>
      <c r="QNY193" s="374"/>
      <c r="QNZ193" s="374"/>
      <c r="QOA193" s="373"/>
      <c r="QOB193" s="374"/>
      <c r="QOC193" s="374"/>
      <c r="QOD193" s="374"/>
      <c r="QOE193" s="374"/>
      <c r="QOF193" s="373"/>
      <c r="QOG193" s="371"/>
      <c r="QOH193" s="371"/>
      <c r="QOI193" s="371"/>
      <c r="QOJ193" s="372"/>
      <c r="QOK193" s="373"/>
      <c r="QOL193" s="373"/>
      <c r="QOM193" s="373"/>
      <c r="QON193" s="374"/>
      <c r="QOO193" s="374"/>
      <c r="QOP193" s="374"/>
      <c r="QOQ193" s="373"/>
      <c r="QOR193" s="374"/>
      <c r="QOS193" s="374"/>
      <c r="QOT193" s="374"/>
      <c r="QOU193" s="374"/>
      <c r="QOV193" s="373"/>
      <c r="QOW193" s="371"/>
      <c r="QOX193" s="371"/>
      <c r="QOY193" s="371"/>
      <c r="QOZ193" s="372"/>
      <c r="QPA193" s="373"/>
      <c r="QPB193" s="373"/>
      <c r="QPC193" s="373"/>
      <c r="QPD193" s="374"/>
      <c r="QPE193" s="374"/>
      <c r="QPF193" s="374"/>
      <c r="QPG193" s="373"/>
      <c r="QPH193" s="374"/>
      <c r="QPI193" s="374"/>
      <c r="QPJ193" s="374"/>
      <c r="QPK193" s="374"/>
      <c r="QPL193" s="373"/>
      <c r="QPM193" s="371"/>
      <c r="QPN193" s="371"/>
      <c r="QPO193" s="371"/>
      <c r="QPP193" s="372"/>
      <c r="QPQ193" s="373"/>
      <c r="QPR193" s="373"/>
      <c r="QPS193" s="373"/>
      <c r="QPT193" s="374"/>
      <c r="QPU193" s="374"/>
      <c r="QPV193" s="374"/>
      <c r="QPW193" s="373"/>
      <c r="QPX193" s="374"/>
      <c r="QPY193" s="374"/>
      <c r="QPZ193" s="374"/>
      <c r="QQA193" s="374"/>
      <c r="QQB193" s="373"/>
      <c r="QQC193" s="371"/>
      <c r="QQD193" s="371"/>
      <c r="QQE193" s="371"/>
      <c r="QQF193" s="372"/>
      <c r="QQG193" s="373"/>
      <c r="QQH193" s="373"/>
      <c r="QQI193" s="373"/>
      <c r="QQJ193" s="374"/>
      <c r="QQK193" s="374"/>
      <c r="QQL193" s="374"/>
      <c r="QQM193" s="373"/>
      <c r="QQN193" s="374"/>
      <c r="QQO193" s="374"/>
      <c r="QQP193" s="374"/>
      <c r="QQQ193" s="374"/>
      <c r="QQR193" s="373"/>
      <c r="QQS193" s="371"/>
      <c r="QQT193" s="371"/>
      <c r="QQU193" s="371"/>
      <c r="QQV193" s="372"/>
      <c r="QQW193" s="373"/>
      <c r="QQX193" s="373"/>
      <c r="QQY193" s="373"/>
      <c r="QQZ193" s="374"/>
      <c r="QRA193" s="374"/>
      <c r="QRB193" s="374"/>
      <c r="QRC193" s="373"/>
      <c r="QRD193" s="374"/>
      <c r="QRE193" s="374"/>
      <c r="QRF193" s="374"/>
      <c r="QRG193" s="374"/>
      <c r="QRH193" s="373"/>
      <c r="QRI193" s="371"/>
      <c r="QRJ193" s="371"/>
      <c r="QRK193" s="371"/>
      <c r="QRL193" s="372"/>
      <c r="QRM193" s="373"/>
      <c r="QRN193" s="373"/>
      <c r="QRO193" s="373"/>
      <c r="QRP193" s="374"/>
      <c r="QRQ193" s="374"/>
      <c r="QRR193" s="374"/>
      <c r="QRS193" s="373"/>
      <c r="QRT193" s="374"/>
      <c r="QRU193" s="374"/>
      <c r="QRV193" s="374"/>
      <c r="QRW193" s="374"/>
      <c r="QRX193" s="373"/>
      <c r="QRY193" s="371"/>
      <c r="QRZ193" s="371"/>
      <c r="QSA193" s="371"/>
      <c r="QSB193" s="372"/>
      <c r="QSC193" s="373"/>
      <c r="QSD193" s="373"/>
      <c r="QSE193" s="373"/>
      <c r="QSF193" s="374"/>
      <c r="QSG193" s="374"/>
      <c r="QSH193" s="374"/>
      <c r="QSI193" s="373"/>
      <c r="QSJ193" s="374"/>
      <c r="QSK193" s="374"/>
      <c r="QSL193" s="374"/>
      <c r="QSM193" s="374"/>
      <c r="QSN193" s="373"/>
      <c r="QSO193" s="371"/>
      <c r="QSP193" s="371"/>
      <c r="QSQ193" s="371"/>
      <c r="QSR193" s="372"/>
      <c r="QSS193" s="373"/>
      <c r="QST193" s="373"/>
      <c r="QSU193" s="373"/>
      <c r="QSV193" s="374"/>
      <c r="QSW193" s="374"/>
      <c r="QSX193" s="374"/>
      <c r="QSY193" s="373"/>
      <c r="QSZ193" s="374"/>
      <c r="QTA193" s="374"/>
      <c r="QTB193" s="374"/>
      <c r="QTC193" s="374"/>
      <c r="QTD193" s="373"/>
      <c r="QTE193" s="371"/>
      <c r="QTF193" s="371"/>
      <c r="QTG193" s="371"/>
      <c r="QTH193" s="372"/>
      <c r="QTI193" s="373"/>
      <c r="QTJ193" s="373"/>
      <c r="QTK193" s="373"/>
      <c r="QTL193" s="374"/>
      <c r="QTM193" s="374"/>
      <c r="QTN193" s="374"/>
      <c r="QTO193" s="373"/>
      <c r="QTP193" s="374"/>
      <c r="QTQ193" s="374"/>
      <c r="QTR193" s="374"/>
      <c r="QTS193" s="374"/>
      <c r="QTT193" s="373"/>
      <c r="QTU193" s="371"/>
      <c r="QTV193" s="371"/>
      <c r="QTW193" s="371"/>
      <c r="QTX193" s="372"/>
      <c r="QTY193" s="373"/>
      <c r="QTZ193" s="373"/>
      <c r="QUA193" s="373"/>
      <c r="QUB193" s="374"/>
      <c r="QUC193" s="374"/>
      <c r="QUD193" s="374"/>
      <c r="QUE193" s="373"/>
      <c r="QUF193" s="374"/>
      <c r="QUG193" s="374"/>
      <c r="QUH193" s="374"/>
      <c r="QUI193" s="374"/>
      <c r="QUJ193" s="373"/>
      <c r="QUK193" s="371"/>
      <c r="QUL193" s="371"/>
      <c r="QUM193" s="371"/>
      <c r="QUN193" s="372"/>
      <c r="QUO193" s="373"/>
      <c r="QUP193" s="373"/>
      <c r="QUQ193" s="373"/>
      <c r="QUR193" s="374"/>
      <c r="QUS193" s="374"/>
      <c r="QUT193" s="374"/>
      <c r="QUU193" s="373"/>
      <c r="QUV193" s="374"/>
      <c r="QUW193" s="374"/>
      <c r="QUX193" s="374"/>
      <c r="QUY193" s="374"/>
      <c r="QUZ193" s="373"/>
      <c r="QVA193" s="371"/>
      <c r="QVB193" s="371"/>
      <c r="QVC193" s="371"/>
      <c r="QVD193" s="372"/>
      <c r="QVE193" s="373"/>
      <c r="QVF193" s="373"/>
      <c r="QVG193" s="373"/>
      <c r="QVH193" s="374"/>
      <c r="QVI193" s="374"/>
      <c r="QVJ193" s="374"/>
      <c r="QVK193" s="373"/>
      <c r="QVL193" s="374"/>
      <c r="QVM193" s="374"/>
      <c r="QVN193" s="374"/>
      <c r="QVO193" s="374"/>
      <c r="QVP193" s="373"/>
      <c r="QVQ193" s="371"/>
      <c r="QVR193" s="371"/>
      <c r="QVS193" s="371"/>
      <c r="QVT193" s="372"/>
      <c r="QVU193" s="373"/>
      <c r="QVV193" s="373"/>
      <c r="QVW193" s="373"/>
      <c r="QVX193" s="374"/>
      <c r="QVY193" s="374"/>
      <c r="QVZ193" s="374"/>
      <c r="QWA193" s="373"/>
      <c r="QWB193" s="374"/>
      <c r="QWC193" s="374"/>
      <c r="QWD193" s="374"/>
      <c r="QWE193" s="374"/>
      <c r="QWF193" s="373"/>
      <c r="QWG193" s="371"/>
      <c r="QWH193" s="371"/>
      <c r="QWI193" s="371"/>
      <c r="QWJ193" s="372"/>
      <c r="QWK193" s="373"/>
      <c r="QWL193" s="373"/>
      <c r="QWM193" s="373"/>
      <c r="QWN193" s="374"/>
      <c r="QWO193" s="374"/>
      <c r="QWP193" s="374"/>
      <c r="QWQ193" s="373"/>
      <c r="QWR193" s="374"/>
      <c r="QWS193" s="374"/>
      <c r="QWT193" s="374"/>
      <c r="QWU193" s="374"/>
      <c r="QWV193" s="373"/>
      <c r="QWW193" s="371"/>
      <c r="QWX193" s="371"/>
      <c r="QWY193" s="371"/>
      <c r="QWZ193" s="372"/>
      <c r="QXA193" s="373"/>
      <c r="QXB193" s="373"/>
      <c r="QXC193" s="373"/>
      <c r="QXD193" s="374"/>
      <c r="QXE193" s="374"/>
      <c r="QXF193" s="374"/>
      <c r="QXG193" s="373"/>
      <c r="QXH193" s="374"/>
      <c r="QXI193" s="374"/>
      <c r="QXJ193" s="374"/>
      <c r="QXK193" s="374"/>
      <c r="QXL193" s="373"/>
      <c r="QXM193" s="371"/>
      <c r="QXN193" s="371"/>
      <c r="QXO193" s="371"/>
      <c r="QXP193" s="372"/>
      <c r="QXQ193" s="373"/>
      <c r="QXR193" s="373"/>
      <c r="QXS193" s="373"/>
      <c r="QXT193" s="374"/>
      <c r="QXU193" s="374"/>
      <c r="QXV193" s="374"/>
      <c r="QXW193" s="373"/>
      <c r="QXX193" s="374"/>
      <c r="QXY193" s="374"/>
      <c r="QXZ193" s="374"/>
      <c r="QYA193" s="374"/>
      <c r="QYB193" s="373"/>
      <c r="QYC193" s="371"/>
      <c r="QYD193" s="371"/>
      <c r="QYE193" s="371"/>
      <c r="QYF193" s="372"/>
      <c r="QYG193" s="373"/>
      <c r="QYH193" s="373"/>
      <c r="QYI193" s="373"/>
      <c r="QYJ193" s="374"/>
      <c r="QYK193" s="374"/>
      <c r="QYL193" s="374"/>
      <c r="QYM193" s="373"/>
      <c r="QYN193" s="374"/>
      <c r="QYO193" s="374"/>
      <c r="QYP193" s="374"/>
      <c r="QYQ193" s="374"/>
      <c r="QYR193" s="373"/>
      <c r="QYS193" s="371"/>
      <c r="QYT193" s="371"/>
      <c r="QYU193" s="371"/>
      <c r="QYV193" s="372"/>
      <c r="QYW193" s="373"/>
      <c r="QYX193" s="373"/>
      <c r="QYY193" s="373"/>
      <c r="QYZ193" s="374"/>
      <c r="QZA193" s="374"/>
      <c r="QZB193" s="374"/>
      <c r="QZC193" s="373"/>
      <c r="QZD193" s="374"/>
      <c r="QZE193" s="374"/>
      <c r="QZF193" s="374"/>
      <c r="QZG193" s="374"/>
      <c r="QZH193" s="373"/>
      <c r="QZI193" s="371"/>
      <c r="QZJ193" s="371"/>
      <c r="QZK193" s="371"/>
      <c r="QZL193" s="372"/>
      <c r="QZM193" s="373"/>
      <c r="QZN193" s="373"/>
      <c r="QZO193" s="373"/>
      <c r="QZP193" s="374"/>
      <c r="QZQ193" s="374"/>
      <c r="QZR193" s="374"/>
      <c r="QZS193" s="373"/>
      <c r="QZT193" s="374"/>
      <c r="QZU193" s="374"/>
      <c r="QZV193" s="374"/>
      <c r="QZW193" s="374"/>
      <c r="QZX193" s="373"/>
      <c r="QZY193" s="371"/>
      <c r="QZZ193" s="371"/>
      <c r="RAA193" s="371"/>
      <c r="RAB193" s="372"/>
      <c r="RAC193" s="373"/>
      <c r="RAD193" s="373"/>
      <c r="RAE193" s="373"/>
      <c r="RAF193" s="374"/>
      <c r="RAG193" s="374"/>
      <c r="RAH193" s="374"/>
      <c r="RAI193" s="373"/>
      <c r="RAJ193" s="374"/>
      <c r="RAK193" s="374"/>
      <c r="RAL193" s="374"/>
      <c r="RAM193" s="374"/>
      <c r="RAN193" s="373"/>
      <c r="RAO193" s="371"/>
      <c r="RAP193" s="371"/>
      <c r="RAQ193" s="371"/>
      <c r="RAR193" s="372"/>
      <c r="RAS193" s="373"/>
      <c r="RAT193" s="373"/>
      <c r="RAU193" s="373"/>
      <c r="RAV193" s="374"/>
      <c r="RAW193" s="374"/>
      <c r="RAX193" s="374"/>
      <c r="RAY193" s="373"/>
      <c r="RAZ193" s="374"/>
      <c r="RBA193" s="374"/>
      <c r="RBB193" s="374"/>
      <c r="RBC193" s="374"/>
      <c r="RBD193" s="373"/>
      <c r="RBE193" s="371"/>
      <c r="RBF193" s="371"/>
      <c r="RBG193" s="371"/>
      <c r="RBH193" s="372"/>
      <c r="RBI193" s="373"/>
      <c r="RBJ193" s="373"/>
      <c r="RBK193" s="373"/>
      <c r="RBL193" s="374"/>
      <c r="RBM193" s="374"/>
      <c r="RBN193" s="374"/>
      <c r="RBO193" s="373"/>
      <c r="RBP193" s="374"/>
      <c r="RBQ193" s="374"/>
      <c r="RBR193" s="374"/>
      <c r="RBS193" s="374"/>
      <c r="RBT193" s="373"/>
      <c r="RBU193" s="371"/>
      <c r="RBV193" s="371"/>
      <c r="RBW193" s="371"/>
      <c r="RBX193" s="372"/>
      <c r="RBY193" s="373"/>
      <c r="RBZ193" s="373"/>
      <c r="RCA193" s="373"/>
      <c r="RCB193" s="374"/>
      <c r="RCC193" s="374"/>
      <c r="RCD193" s="374"/>
      <c r="RCE193" s="373"/>
      <c r="RCF193" s="374"/>
      <c r="RCG193" s="374"/>
      <c r="RCH193" s="374"/>
      <c r="RCI193" s="374"/>
      <c r="RCJ193" s="373"/>
      <c r="RCK193" s="371"/>
      <c r="RCL193" s="371"/>
      <c r="RCM193" s="371"/>
      <c r="RCN193" s="372"/>
      <c r="RCO193" s="373"/>
      <c r="RCP193" s="373"/>
      <c r="RCQ193" s="373"/>
      <c r="RCR193" s="374"/>
      <c r="RCS193" s="374"/>
      <c r="RCT193" s="374"/>
      <c r="RCU193" s="373"/>
      <c r="RCV193" s="374"/>
      <c r="RCW193" s="374"/>
      <c r="RCX193" s="374"/>
      <c r="RCY193" s="374"/>
      <c r="RCZ193" s="373"/>
      <c r="RDA193" s="371"/>
      <c r="RDB193" s="371"/>
      <c r="RDC193" s="371"/>
      <c r="RDD193" s="372"/>
      <c r="RDE193" s="373"/>
      <c r="RDF193" s="373"/>
      <c r="RDG193" s="373"/>
      <c r="RDH193" s="374"/>
      <c r="RDI193" s="374"/>
      <c r="RDJ193" s="374"/>
      <c r="RDK193" s="373"/>
      <c r="RDL193" s="374"/>
      <c r="RDM193" s="374"/>
      <c r="RDN193" s="374"/>
      <c r="RDO193" s="374"/>
      <c r="RDP193" s="373"/>
      <c r="RDQ193" s="371"/>
      <c r="RDR193" s="371"/>
      <c r="RDS193" s="371"/>
      <c r="RDT193" s="372"/>
      <c r="RDU193" s="373"/>
      <c r="RDV193" s="373"/>
      <c r="RDW193" s="373"/>
      <c r="RDX193" s="374"/>
      <c r="RDY193" s="374"/>
      <c r="RDZ193" s="374"/>
      <c r="REA193" s="373"/>
      <c r="REB193" s="374"/>
      <c r="REC193" s="374"/>
      <c r="RED193" s="374"/>
      <c r="REE193" s="374"/>
      <c r="REF193" s="373"/>
      <c r="REG193" s="371"/>
      <c r="REH193" s="371"/>
      <c r="REI193" s="371"/>
      <c r="REJ193" s="372"/>
      <c r="REK193" s="373"/>
      <c r="REL193" s="373"/>
      <c r="REM193" s="373"/>
      <c r="REN193" s="374"/>
      <c r="REO193" s="374"/>
      <c r="REP193" s="374"/>
      <c r="REQ193" s="373"/>
      <c r="RER193" s="374"/>
      <c r="RES193" s="374"/>
      <c r="RET193" s="374"/>
      <c r="REU193" s="374"/>
      <c r="REV193" s="373"/>
      <c r="REW193" s="371"/>
      <c r="REX193" s="371"/>
      <c r="REY193" s="371"/>
      <c r="REZ193" s="372"/>
      <c r="RFA193" s="373"/>
      <c r="RFB193" s="373"/>
      <c r="RFC193" s="373"/>
      <c r="RFD193" s="374"/>
      <c r="RFE193" s="374"/>
      <c r="RFF193" s="374"/>
      <c r="RFG193" s="373"/>
      <c r="RFH193" s="374"/>
      <c r="RFI193" s="374"/>
      <c r="RFJ193" s="374"/>
      <c r="RFK193" s="374"/>
      <c r="RFL193" s="373"/>
      <c r="RFM193" s="371"/>
      <c r="RFN193" s="371"/>
      <c r="RFO193" s="371"/>
      <c r="RFP193" s="372"/>
      <c r="RFQ193" s="373"/>
      <c r="RFR193" s="373"/>
      <c r="RFS193" s="373"/>
      <c r="RFT193" s="374"/>
      <c r="RFU193" s="374"/>
      <c r="RFV193" s="374"/>
      <c r="RFW193" s="373"/>
      <c r="RFX193" s="374"/>
      <c r="RFY193" s="374"/>
      <c r="RFZ193" s="374"/>
      <c r="RGA193" s="374"/>
      <c r="RGB193" s="373"/>
      <c r="RGC193" s="371"/>
      <c r="RGD193" s="371"/>
      <c r="RGE193" s="371"/>
      <c r="RGF193" s="372"/>
      <c r="RGG193" s="373"/>
      <c r="RGH193" s="373"/>
      <c r="RGI193" s="373"/>
      <c r="RGJ193" s="374"/>
      <c r="RGK193" s="374"/>
      <c r="RGL193" s="374"/>
      <c r="RGM193" s="373"/>
      <c r="RGN193" s="374"/>
      <c r="RGO193" s="374"/>
      <c r="RGP193" s="374"/>
      <c r="RGQ193" s="374"/>
      <c r="RGR193" s="373"/>
      <c r="RGS193" s="371"/>
      <c r="RGT193" s="371"/>
      <c r="RGU193" s="371"/>
      <c r="RGV193" s="372"/>
      <c r="RGW193" s="373"/>
      <c r="RGX193" s="373"/>
      <c r="RGY193" s="373"/>
      <c r="RGZ193" s="374"/>
      <c r="RHA193" s="374"/>
      <c r="RHB193" s="374"/>
      <c r="RHC193" s="373"/>
      <c r="RHD193" s="374"/>
      <c r="RHE193" s="374"/>
      <c r="RHF193" s="374"/>
      <c r="RHG193" s="374"/>
      <c r="RHH193" s="373"/>
      <c r="RHI193" s="371"/>
      <c r="RHJ193" s="371"/>
      <c r="RHK193" s="371"/>
      <c r="RHL193" s="372"/>
      <c r="RHM193" s="373"/>
      <c r="RHN193" s="373"/>
      <c r="RHO193" s="373"/>
      <c r="RHP193" s="374"/>
      <c r="RHQ193" s="374"/>
      <c r="RHR193" s="374"/>
      <c r="RHS193" s="373"/>
      <c r="RHT193" s="374"/>
      <c r="RHU193" s="374"/>
      <c r="RHV193" s="374"/>
      <c r="RHW193" s="374"/>
      <c r="RHX193" s="373"/>
      <c r="RHY193" s="371"/>
      <c r="RHZ193" s="371"/>
      <c r="RIA193" s="371"/>
      <c r="RIB193" s="372"/>
      <c r="RIC193" s="373"/>
      <c r="RID193" s="373"/>
      <c r="RIE193" s="373"/>
      <c r="RIF193" s="374"/>
      <c r="RIG193" s="374"/>
      <c r="RIH193" s="374"/>
      <c r="RII193" s="373"/>
      <c r="RIJ193" s="374"/>
      <c r="RIK193" s="374"/>
      <c r="RIL193" s="374"/>
      <c r="RIM193" s="374"/>
      <c r="RIN193" s="373"/>
      <c r="RIO193" s="371"/>
      <c r="RIP193" s="371"/>
      <c r="RIQ193" s="371"/>
      <c r="RIR193" s="372"/>
      <c r="RIS193" s="373"/>
      <c r="RIT193" s="373"/>
      <c r="RIU193" s="373"/>
      <c r="RIV193" s="374"/>
      <c r="RIW193" s="374"/>
      <c r="RIX193" s="374"/>
      <c r="RIY193" s="373"/>
      <c r="RIZ193" s="374"/>
      <c r="RJA193" s="374"/>
      <c r="RJB193" s="374"/>
      <c r="RJC193" s="374"/>
      <c r="RJD193" s="373"/>
      <c r="RJE193" s="371"/>
      <c r="RJF193" s="371"/>
      <c r="RJG193" s="371"/>
      <c r="RJH193" s="372"/>
      <c r="RJI193" s="373"/>
      <c r="RJJ193" s="373"/>
      <c r="RJK193" s="373"/>
      <c r="RJL193" s="374"/>
      <c r="RJM193" s="374"/>
      <c r="RJN193" s="374"/>
      <c r="RJO193" s="373"/>
      <c r="RJP193" s="374"/>
      <c r="RJQ193" s="374"/>
      <c r="RJR193" s="374"/>
      <c r="RJS193" s="374"/>
      <c r="RJT193" s="373"/>
      <c r="RJU193" s="371"/>
      <c r="RJV193" s="371"/>
      <c r="RJW193" s="371"/>
      <c r="RJX193" s="372"/>
      <c r="RJY193" s="373"/>
      <c r="RJZ193" s="373"/>
      <c r="RKA193" s="373"/>
      <c r="RKB193" s="374"/>
      <c r="RKC193" s="374"/>
      <c r="RKD193" s="374"/>
      <c r="RKE193" s="373"/>
      <c r="RKF193" s="374"/>
      <c r="RKG193" s="374"/>
      <c r="RKH193" s="374"/>
      <c r="RKI193" s="374"/>
      <c r="RKJ193" s="373"/>
      <c r="RKK193" s="371"/>
      <c r="RKL193" s="371"/>
      <c r="RKM193" s="371"/>
      <c r="RKN193" s="372"/>
      <c r="RKO193" s="373"/>
      <c r="RKP193" s="373"/>
      <c r="RKQ193" s="373"/>
      <c r="RKR193" s="374"/>
      <c r="RKS193" s="374"/>
      <c r="RKT193" s="374"/>
      <c r="RKU193" s="373"/>
      <c r="RKV193" s="374"/>
      <c r="RKW193" s="374"/>
      <c r="RKX193" s="374"/>
      <c r="RKY193" s="374"/>
      <c r="RKZ193" s="373"/>
      <c r="RLA193" s="371"/>
      <c r="RLB193" s="371"/>
      <c r="RLC193" s="371"/>
      <c r="RLD193" s="372"/>
      <c r="RLE193" s="373"/>
      <c r="RLF193" s="373"/>
      <c r="RLG193" s="373"/>
      <c r="RLH193" s="374"/>
      <c r="RLI193" s="374"/>
      <c r="RLJ193" s="374"/>
      <c r="RLK193" s="373"/>
      <c r="RLL193" s="374"/>
      <c r="RLM193" s="374"/>
      <c r="RLN193" s="374"/>
      <c r="RLO193" s="374"/>
      <c r="RLP193" s="373"/>
      <c r="RLQ193" s="371"/>
      <c r="RLR193" s="371"/>
      <c r="RLS193" s="371"/>
      <c r="RLT193" s="372"/>
      <c r="RLU193" s="373"/>
      <c r="RLV193" s="373"/>
      <c r="RLW193" s="373"/>
      <c r="RLX193" s="374"/>
      <c r="RLY193" s="374"/>
      <c r="RLZ193" s="374"/>
      <c r="RMA193" s="373"/>
      <c r="RMB193" s="374"/>
      <c r="RMC193" s="374"/>
      <c r="RMD193" s="374"/>
      <c r="RME193" s="374"/>
      <c r="RMF193" s="373"/>
      <c r="RMG193" s="371"/>
      <c r="RMH193" s="371"/>
      <c r="RMI193" s="371"/>
      <c r="RMJ193" s="372"/>
      <c r="RMK193" s="373"/>
      <c r="RML193" s="373"/>
      <c r="RMM193" s="373"/>
      <c r="RMN193" s="374"/>
      <c r="RMO193" s="374"/>
      <c r="RMP193" s="374"/>
      <c r="RMQ193" s="373"/>
      <c r="RMR193" s="374"/>
      <c r="RMS193" s="374"/>
      <c r="RMT193" s="374"/>
      <c r="RMU193" s="374"/>
      <c r="RMV193" s="373"/>
      <c r="RMW193" s="371"/>
      <c r="RMX193" s="371"/>
      <c r="RMY193" s="371"/>
      <c r="RMZ193" s="372"/>
      <c r="RNA193" s="373"/>
      <c r="RNB193" s="373"/>
      <c r="RNC193" s="373"/>
      <c r="RND193" s="374"/>
      <c r="RNE193" s="374"/>
      <c r="RNF193" s="374"/>
      <c r="RNG193" s="373"/>
      <c r="RNH193" s="374"/>
      <c r="RNI193" s="374"/>
      <c r="RNJ193" s="374"/>
      <c r="RNK193" s="374"/>
      <c r="RNL193" s="373"/>
      <c r="RNM193" s="371"/>
      <c r="RNN193" s="371"/>
      <c r="RNO193" s="371"/>
      <c r="RNP193" s="372"/>
      <c r="RNQ193" s="373"/>
      <c r="RNR193" s="373"/>
      <c r="RNS193" s="373"/>
      <c r="RNT193" s="374"/>
      <c r="RNU193" s="374"/>
      <c r="RNV193" s="374"/>
      <c r="RNW193" s="373"/>
      <c r="RNX193" s="374"/>
      <c r="RNY193" s="374"/>
      <c r="RNZ193" s="374"/>
      <c r="ROA193" s="374"/>
      <c r="ROB193" s="373"/>
      <c r="ROC193" s="371"/>
      <c r="ROD193" s="371"/>
      <c r="ROE193" s="371"/>
      <c r="ROF193" s="372"/>
      <c r="ROG193" s="373"/>
      <c r="ROH193" s="373"/>
      <c r="ROI193" s="373"/>
      <c r="ROJ193" s="374"/>
      <c r="ROK193" s="374"/>
      <c r="ROL193" s="374"/>
      <c r="ROM193" s="373"/>
      <c r="RON193" s="374"/>
      <c r="ROO193" s="374"/>
      <c r="ROP193" s="374"/>
      <c r="ROQ193" s="374"/>
      <c r="ROR193" s="373"/>
      <c r="ROS193" s="371"/>
      <c r="ROT193" s="371"/>
      <c r="ROU193" s="371"/>
      <c r="ROV193" s="372"/>
      <c r="ROW193" s="373"/>
      <c r="ROX193" s="373"/>
      <c r="ROY193" s="373"/>
      <c r="ROZ193" s="374"/>
      <c r="RPA193" s="374"/>
      <c r="RPB193" s="374"/>
      <c r="RPC193" s="373"/>
      <c r="RPD193" s="374"/>
      <c r="RPE193" s="374"/>
      <c r="RPF193" s="374"/>
      <c r="RPG193" s="374"/>
      <c r="RPH193" s="373"/>
      <c r="RPI193" s="371"/>
      <c r="RPJ193" s="371"/>
      <c r="RPK193" s="371"/>
      <c r="RPL193" s="372"/>
      <c r="RPM193" s="373"/>
      <c r="RPN193" s="373"/>
      <c r="RPO193" s="373"/>
      <c r="RPP193" s="374"/>
      <c r="RPQ193" s="374"/>
      <c r="RPR193" s="374"/>
      <c r="RPS193" s="373"/>
      <c r="RPT193" s="374"/>
      <c r="RPU193" s="374"/>
      <c r="RPV193" s="374"/>
      <c r="RPW193" s="374"/>
      <c r="RPX193" s="373"/>
      <c r="RPY193" s="371"/>
      <c r="RPZ193" s="371"/>
      <c r="RQA193" s="371"/>
      <c r="RQB193" s="372"/>
      <c r="RQC193" s="373"/>
      <c r="RQD193" s="373"/>
      <c r="RQE193" s="373"/>
      <c r="RQF193" s="374"/>
      <c r="RQG193" s="374"/>
      <c r="RQH193" s="374"/>
      <c r="RQI193" s="373"/>
      <c r="RQJ193" s="374"/>
      <c r="RQK193" s="374"/>
      <c r="RQL193" s="374"/>
      <c r="RQM193" s="374"/>
      <c r="RQN193" s="373"/>
      <c r="RQO193" s="371"/>
      <c r="RQP193" s="371"/>
      <c r="RQQ193" s="371"/>
      <c r="RQR193" s="372"/>
      <c r="RQS193" s="373"/>
      <c r="RQT193" s="373"/>
      <c r="RQU193" s="373"/>
      <c r="RQV193" s="374"/>
      <c r="RQW193" s="374"/>
      <c r="RQX193" s="374"/>
      <c r="RQY193" s="373"/>
      <c r="RQZ193" s="374"/>
      <c r="RRA193" s="374"/>
      <c r="RRB193" s="374"/>
      <c r="RRC193" s="374"/>
      <c r="RRD193" s="373"/>
      <c r="RRE193" s="371"/>
      <c r="RRF193" s="371"/>
      <c r="RRG193" s="371"/>
      <c r="RRH193" s="372"/>
      <c r="RRI193" s="373"/>
      <c r="RRJ193" s="373"/>
      <c r="RRK193" s="373"/>
      <c r="RRL193" s="374"/>
      <c r="RRM193" s="374"/>
      <c r="RRN193" s="374"/>
      <c r="RRO193" s="373"/>
      <c r="RRP193" s="374"/>
      <c r="RRQ193" s="374"/>
      <c r="RRR193" s="374"/>
      <c r="RRS193" s="374"/>
      <c r="RRT193" s="373"/>
      <c r="RRU193" s="371"/>
      <c r="RRV193" s="371"/>
      <c r="RRW193" s="371"/>
      <c r="RRX193" s="372"/>
      <c r="RRY193" s="373"/>
      <c r="RRZ193" s="373"/>
      <c r="RSA193" s="373"/>
      <c r="RSB193" s="374"/>
      <c r="RSC193" s="374"/>
      <c r="RSD193" s="374"/>
      <c r="RSE193" s="373"/>
      <c r="RSF193" s="374"/>
      <c r="RSG193" s="374"/>
      <c r="RSH193" s="374"/>
      <c r="RSI193" s="374"/>
      <c r="RSJ193" s="373"/>
      <c r="RSK193" s="371"/>
      <c r="RSL193" s="371"/>
      <c r="RSM193" s="371"/>
      <c r="RSN193" s="372"/>
      <c r="RSO193" s="373"/>
      <c r="RSP193" s="373"/>
      <c r="RSQ193" s="373"/>
      <c r="RSR193" s="374"/>
      <c r="RSS193" s="374"/>
      <c r="RST193" s="374"/>
      <c r="RSU193" s="373"/>
      <c r="RSV193" s="374"/>
      <c r="RSW193" s="374"/>
      <c r="RSX193" s="374"/>
      <c r="RSY193" s="374"/>
      <c r="RSZ193" s="373"/>
      <c r="RTA193" s="371"/>
      <c r="RTB193" s="371"/>
      <c r="RTC193" s="371"/>
      <c r="RTD193" s="372"/>
      <c r="RTE193" s="373"/>
      <c r="RTF193" s="373"/>
      <c r="RTG193" s="373"/>
      <c r="RTH193" s="374"/>
      <c r="RTI193" s="374"/>
      <c r="RTJ193" s="374"/>
      <c r="RTK193" s="373"/>
      <c r="RTL193" s="374"/>
      <c r="RTM193" s="374"/>
      <c r="RTN193" s="374"/>
      <c r="RTO193" s="374"/>
      <c r="RTP193" s="373"/>
      <c r="RTQ193" s="371"/>
      <c r="RTR193" s="371"/>
      <c r="RTS193" s="371"/>
      <c r="RTT193" s="372"/>
      <c r="RTU193" s="373"/>
      <c r="RTV193" s="373"/>
      <c r="RTW193" s="373"/>
      <c r="RTX193" s="374"/>
      <c r="RTY193" s="374"/>
      <c r="RTZ193" s="374"/>
      <c r="RUA193" s="373"/>
      <c r="RUB193" s="374"/>
      <c r="RUC193" s="374"/>
      <c r="RUD193" s="374"/>
      <c r="RUE193" s="374"/>
      <c r="RUF193" s="373"/>
      <c r="RUG193" s="371"/>
      <c r="RUH193" s="371"/>
      <c r="RUI193" s="371"/>
      <c r="RUJ193" s="372"/>
      <c r="RUK193" s="373"/>
      <c r="RUL193" s="373"/>
      <c r="RUM193" s="373"/>
      <c r="RUN193" s="374"/>
      <c r="RUO193" s="374"/>
      <c r="RUP193" s="374"/>
      <c r="RUQ193" s="373"/>
      <c r="RUR193" s="374"/>
      <c r="RUS193" s="374"/>
      <c r="RUT193" s="374"/>
      <c r="RUU193" s="374"/>
      <c r="RUV193" s="373"/>
      <c r="RUW193" s="371"/>
      <c r="RUX193" s="371"/>
      <c r="RUY193" s="371"/>
      <c r="RUZ193" s="372"/>
      <c r="RVA193" s="373"/>
      <c r="RVB193" s="373"/>
      <c r="RVC193" s="373"/>
      <c r="RVD193" s="374"/>
      <c r="RVE193" s="374"/>
      <c r="RVF193" s="374"/>
      <c r="RVG193" s="373"/>
      <c r="RVH193" s="374"/>
      <c r="RVI193" s="374"/>
      <c r="RVJ193" s="374"/>
      <c r="RVK193" s="374"/>
      <c r="RVL193" s="373"/>
      <c r="RVM193" s="371"/>
      <c r="RVN193" s="371"/>
      <c r="RVO193" s="371"/>
      <c r="RVP193" s="372"/>
      <c r="RVQ193" s="373"/>
      <c r="RVR193" s="373"/>
      <c r="RVS193" s="373"/>
      <c r="RVT193" s="374"/>
      <c r="RVU193" s="374"/>
      <c r="RVV193" s="374"/>
      <c r="RVW193" s="373"/>
      <c r="RVX193" s="374"/>
      <c r="RVY193" s="374"/>
      <c r="RVZ193" s="374"/>
      <c r="RWA193" s="374"/>
      <c r="RWB193" s="373"/>
      <c r="RWC193" s="371"/>
      <c r="RWD193" s="371"/>
      <c r="RWE193" s="371"/>
      <c r="RWF193" s="372"/>
      <c r="RWG193" s="373"/>
      <c r="RWH193" s="373"/>
      <c r="RWI193" s="373"/>
      <c r="RWJ193" s="374"/>
      <c r="RWK193" s="374"/>
      <c r="RWL193" s="374"/>
      <c r="RWM193" s="373"/>
      <c r="RWN193" s="374"/>
      <c r="RWO193" s="374"/>
      <c r="RWP193" s="374"/>
      <c r="RWQ193" s="374"/>
      <c r="RWR193" s="373"/>
      <c r="RWS193" s="371"/>
      <c r="RWT193" s="371"/>
      <c r="RWU193" s="371"/>
      <c r="RWV193" s="372"/>
      <c r="RWW193" s="373"/>
      <c r="RWX193" s="373"/>
      <c r="RWY193" s="373"/>
      <c r="RWZ193" s="374"/>
      <c r="RXA193" s="374"/>
      <c r="RXB193" s="374"/>
      <c r="RXC193" s="373"/>
      <c r="RXD193" s="374"/>
      <c r="RXE193" s="374"/>
      <c r="RXF193" s="374"/>
      <c r="RXG193" s="374"/>
      <c r="RXH193" s="373"/>
      <c r="RXI193" s="371"/>
      <c r="RXJ193" s="371"/>
      <c r="RXK193" s="371"/>
      <c r="RXL193" s="372"/>
      <c r="RXM193" s="373"/>
      <c r="RXN193" s="373"/>
      <c r="RXO193" s="373"/>
      <c r="RXP193" s="374"/>
      <c r="RXQ193" s="374"/>
      <c r="RXR193" s="374"/>
      <c r="RXS193" s="373"/>
      <c r="RXT193" s="374"/>
      <c r="RXU193" s="374"/>
      <c r="RXV193" s="374"/>
      <c r="RXW193" s="374"/>
      <c r="RXX193" s="373"/>
      <c r="RXY193" s="371"/>
      <c r="RXZ193" s="371"/>
      <c r="RYA193" s="371"/>
      <c r="RYB193" s="372"/>
      <c r="RYC193" s="373"/>
      <c r="RYD193" s="373"/>
      <c r="RYE193" s="373"/>
      <c r="RYF193" s="374"/>
      <c r="RYG193" s="374"/>
      <c r="RYH193" s="374"/>
      <c r="RYI193" s="373"/>
      <c r="RYJ193" s="374"/>
      <c r="RYK193" s="374"/>
      <c r="RYL193" s="374"/>
      <c r="RYM193" s="374"/>
      <c r="RYN193" s="373"/>
      <c r="RYO193" s="371"/>
      <c r="RYP193" s="371"/>
      <c r="RYQ193" s="371"/>
      <c r="RYR193" s="372"/>
      <c r="RYS193" s="373"/>
      <c r="RYT193" s="373"/>
      <c r="RYU193" s="373"/>
      <c r="RYV193" s="374"/>
      <c r="RYW193" s="374"/>
      <c r="RYX193" s="374"/>
      <c r="RYY193" s="373"/>
      <c r="RYZ193" s="374"/>
      <c r="RZA193" s="374"/>
      <c r="RZB193" s="374"/>
      <c r="RZC193" s="374"/>
      <c r="RZD193" s="373"/>
      <c r="RZE193" s="371"/>
      <c r="RZF193" s="371"/>
      <c r="RZG193" s="371"/>
      <c r="RZH193" s="372"/>
      <c r="RZI193" s="373"/>
      <c r="RZJ193" s="373"/>
      <c r="RZK193" s="373"/>
      <c r="RZL193" s="374"/>
      <c r="RZM193" s="374"/>
      <c r="RZN193" s="374"/>
      <c r="RZO193" s="373"/>
      <c r="RZP193" s="374"/>
      <c r="RZQ193" s="374"/>
      <c r="RZR193" s="374"/>
      <c r="RZS193" s="374"/>
      <c r="RZT193" s="373"/>
      <c r="RZU193" s="371"/>
      <c r="RZV193" s="371"/>
      <c r="RZW193" s="371"/>
      <c r="RZX193" s="372"/>
      <c r="RZY193" s="373"/>
      <c r="RZZ193" s="373"/>
      <c r="SAA193" s="373"/>
      <c r="SAB193" s="374"/>
      <c r="SAC193" s="374"/>
      <c r="SAD193" s="374"/>
      <c r="SAE193" s="373"/>
      <c r="SAF193" s="374"/>
      <c r="SAG193" s="374"/>
      <c r="SAH193" s="374"/>
      <c r="SAI193" s="374"/>
      <c r="SAJ193" s="373"/>
      <c r="SAK193" s="371"/>
      <c r="SAL193" s="371"/>
      <c r="SAM193" s="371"/>
      <c r="SAN193" s="372"/>
      <c r="SAO193" s="373"/>
      <c r="SAP193" s="373"/>
      <c r="SAQ193" s="373"/>
      <c r="SAR193" s="374"/>
      <c r="SAS193" s="374"/>
      <c r="SAT193" s="374"/>
      <c r="SAU193" s="373"/>
      <c r="SAV193" s="374"/>
      <c r="SAW193" s="374"/>
      <c r="SAX193" s="374"/>
      <c r="SAY193" s="374"/>
      <c r="SAZ193" s="373"/>
      <c r="SBA193" s="371"/>
      <c r="SBB193" s="371"/>
      <c r="SBC193" s="371"/>
      <c r="SBD193" s="372"/>
      <c r="SBE193" s="373"/>
      <c r="SBF193" s="373"/>
      <c r="SBG193" s="373"/>
      <c r="SBH193" s="374"/>
      <c r="SBI193" s="374"/>
      <c r="SBJ193" s="374"/>
      <c r="SBK193" s="373"/>
      <c r="SBL193" s="374"/>
      <c r="SBM193" s="374"/>
      <c r="SBN193" s="374"/>
      <c r="SBO193" s="374"/>
      <c r="SBP193" s="373"/>
      <c r="SBQ193" s="371"/>
      <c r="SBR193" s="371"/>
      <c r="SBS193" s="371"/>
      <c r="SBT193" s="372"/>
      <c r="SBU193" s="373"/>
      <c r="SBV193" s="373"/>
      <c r="SBW193" s="373"/>
      <c r="SBX193" s="374"/>
      <c r="SBY193" s="374"/>
      <c r="SBZ193" s="374"/>
      <c r="SCA193" s="373"/>
      <c r="SCB193" s="374"/>
      <c r="SCC193" s="374"/>
      <c r="SCD193" s="374"/>
      <c r="SCE193" s="374"/>
      <c r="SCF193" s="373"/>
      <c r="SCG193" s="371"/>
      <c r="SCH193" s="371"/>
      <c r="SCI193" s="371"/>
      <c r="SCJ193" s="372"/>
      <c r="SCK193" s="373"/>
      <c r="SCL193" s="373"/>
      <c r="SCM193" s="373"/>
      <c r="SCN193" s="374"/>
      <c r="SCO193" s="374"/>
      <c r="SCP193" s="374"/>
      <c r="SCQ193" s="373"/>
      <c r="SCR193" s="374"/>
      <c r="SCS193" s="374"/>
      <c r="SCT193" s="374"/>
      <c r="SCU193" s="374"/>
      <c r="SCV193" s="373"/>
      <c r="SCW193" s="371"/>
      <c r="SCX193" s="371"/>
      <c r="SCY193" s="371"/>
      <c r="SCZ193" s="372"/>
      <c r="SDA193" s="373"/>
      <c r="SDB193" s="373"/>
      <c r="SDC193" s="373"/>
      <c r="SDD193" s="374"/>
      <c r="SDE193" s="374"/>
      <c r="SDF193" s="374"/>
      <c r="SDG193" s="373"/>
      <c r="SDH193" s="374"/>
      <c r="SDI193" s="374"/>
      <c r="SDJ193" s="374"/>
      <c r="SDK193" s="374"/>
      <c r="SDL193" s="373"/>
      <c r="SDM193" s="371"/>
      <c r="SDN193" s="371"/>
      <c r="SDO193" s="371"/>
      <c r="SDP193" s="372"/>
      <c r="SDQ193" s="373"/>
      <c r="SDR193" s="373"/>
      <c r="SDS193" s="373"/>
      <c r="SDT193" s="374"/>
      <c r="SDU193" s="374"/>
      <c r="SDV193" s="374"/>
      <c r="SDW193" s="373"/>
      <c r="SDX193" s="374"/>
      <c r="SDY193" s="374"/>
      <c r="SDZ193" s="374"/>
      <c r="SEA193" s="374"/>
      <c r="SEB193" s="373"/>
      <c r="SEC193" s="371"/>
      <c r="SED193" s="371"/>
      <c r="SEE193" s="371"/>
      <c r="SEF193" s="372"/>
      <c r="SEG193" s="373"/>
      <c r="SEH193" s="373"/>
      <c r="SEI193" s="373"/>
      <c r="SEJ193" s="374"/>
      <c r="SEK193" s="374"/>
      <c r="SEL193" s="374"/>
      <c r="SEM193" s="373"/>
      <c r="SEN193" s="374"/>
      <c r="SEO193" s="374"/>
      <c r="SEP193" s="374"/>
      <c r="SEQ193" s="374"/>
      <c r="SER193" s="373"/>
      <c r="SES193" s="371"/>
      <c r="SET193" s="371"/>
      <c r="SEU193" s="371"/>
      <c r="SEV193" s="372"/>
      <c r="SEW193" s="373"/>
      <c r="SEX193" s="373"/>
      <c r="SEY193" s="373"/>
      <c r="SEZ193" s="374"/>
      <c r="SFA193" s="374"/>
      <c r="SFB193" s="374"/>
      <c r="SFC193" s="373"/>
      <c r="SFD193" s="374"/>
      <c r="SFE193" s="374"/>
      <c r="SFF193" s="374"/>
      <c r="SFG193" s="374"/>
      <c r="SFH193" s="373"/>
      <c r="SFI193" s="371"/>
      <c r="SFJ193" s="371"/>
      <c r="SFK193" s="371"/>
      <c r="SFL193" s="372"/>
      <c r="SFM193" s="373"/>
      <c r="SFN193" s="373"/>
      <c r="SFO193" s="373"/>
      <c r="SFP193" s="374"/>
      <c r="SFQ193" s="374"/>
      <c r="SFR193" s="374"/>
      <c r="SFS193" s="373"/>
      <c r="SFT193" s="374"/>
      <c r="SFU193" s="374"/>
      <c r="SFV193" s="374"/>
      <c r="SFW193" s="374"/>
      <c r="SFX193" s="373"/>
      <c r="SFY193" s="371"/>
      <c r="SFZ193" s="371"/>
      <c r="SGA193" s="371"/>
      <c r="SGB193" s="372"/>
      <c r="SGC193" s="373"/>
      <c r="SGD193" s="373"/>
      <c r="SGE193" s="373"/>
      <c r="SGF193" s="374"/>
      <c r="SGG193" s="374"/>
      <c r="SGH193" s="374"/>
      <c r="SGI193" s="373"/>
      <c r="SGJ193" s="374"/>
      <c r="SGK193" s="374"/>
      <c r="SGL193" s="374"/>
      <c r="SGM193" s="374"/>
      <c r="SGN193" s="373"/>
      <c r="SGO193" s="371"/>
      <c r="SGP193" s="371"/>
      <c r="SGQ193" s="371"/>
      <c r="SGR193" s="372"/>
      <c r="SGS193" s="373"/>
      <c r="SGT193" s="373"/>
      <c r="SGU193" s="373"/>
      <c r="SGV193" s="374"/>
      <c r="SGW193" s="374"/>
      <c r="SGX193" s="374"/>
      <c r="SGY193" s="373"/>
      <c r="SGZ193" s="374"/>
      <c r="SHA193" s="374"/>
      <c r="SHB193" s="374"/>
      <c r="SHC193" s="374"/>
      <c r="SHD193" s="373"/>
      <c r="SHE193" s="371"/>
      <c r="SHF193" s="371"/>
      <c r="SHG193" s="371"/>
      <c r="SHH193" s="372"/>
      <c r="SHI193" s="373"/>
      <c r="SHJ193" s="373"/>
      <c r="SHK193" s="373"/>
      <c r="SHL193" s="374"/>
      <c r="SHM193" s="374"/>
      <c r="SHN193" s="374"/>
      <c r="SHO193" s="373"/>
      <c r="SHP193" s="374"/>
      <c r="SHQ193" s="374"/>
      <c r="SHR193" s="374"/>
      <c r="SHS193" s="374"/>
      <c r="SHT193" s="373"/>
      <c r="SHU193" s="371"/>
      <c r="SHV193" s="371"/>
      <c r="SHW193" s="371"/>
      <c r="SHX193" s="372"/>
      <c r="SHY193" s="373"/>
      <c r="SHZ193" s="373"/>
      <c r="SIA193" s="373"/>
      <c r="SIB193" s="374"/>
      <c r="SIC193" s="374"/>
      <c r="SID193" s="374"/>
      <c r="SIE193" s="373"/>
      <c r="SIF193" s="374"/>
      <c r="SIG193" s="374"/>
      <c r="SIH193" s="374"/>
      <c r="SII193" s="374"/>
      <c r="SIJ193" s="373"/>
      <c r="SIK193" s="371"/>
      <c r="SIL193" s="371"/>
      <c r="SIM193" s="371"/>
      <c r="SIN193" s="372"/>
      <c r="SIO193" s="373"/>
      <c r="SIP193" s="373"/>
      <c r="SIQ193" s="373"/>
      <c r="SIR193" s="374"/>
      <c r="SIS193" s="374"/>
      <c r="SIT193" s="374"/>
      <c r="SIU193" s="373"/>
      <c r="SIV193" s="374"/>
      <c r="SIW193" s="374"/>
      <c r="SIX193" s="374"/>
      <c r="SIY193" s="374"/>
      <c r="SIZ193" s="373"/>
      <c r="SJA193" s="371"/>
      <c r="SJB193" s="371"/>
      <c r="SJC193" s="371"/>
      <c r="SJD193" s="372"/>
      <c r="SJE193" s="373"/>
      <c r="SJF193" s="373"/>
      <c r="SJG193" s="373"/>
      <c r="SJH193" s="374"/>
      <c r="SJI193" s="374"/>
      <c r="SJJ193" s="374"/>
      <c r="SJK193" s="373"/>
      <c r="SJL193" s="374"/>
      <c r="SJM193" s="374"/>
      <c r="SJN193" s="374"/>
      <c r="SJO193" s="374"/>
      <c r="SJP193" s="373"/>
      <c r="SJQ193" s="371"/>
      <c r="SJR193" s="371"/>
      <c r="SJS193" s="371"/>
      <c r="SJT193" s="372"/>
      <c r="SJU193" s="373"/>
      <c r="SJV193" s="373"/>
      <c r="SJW193" s="373"/>
      <c r="SJX193" s="374"/>
      <c r="SJY193" s="374"/>
      <c r="SJZ193" s="374"/>
      <c r="SKA193" s="373"/>
      <c r="SKB193" s="374"/>
      <c r="SKC193" s="374"/>
      <c r="SKD193" s="374"/>
      <c r="SKE193" s="374"/>
      <c r="SKF193" s="373"/>
      <c r="SKG193" s="371"/>
      <c r="SKH193" s="371"/>
      <c r="SKI193" s="371"/>
      <c r="SKJ193" s="372"/>
      <c r="SKK193" s="373"/>
      <c r="SKL193" s="373"/>
      <c r="SKM193" s="373"/>
      <c r="SKN193" s="374"/>
      <c r="SKO193" s="374"/>
      <c r="SKP193" s="374"/>
      <c r="SKQ193" s="373"/>
      <c r="SKR193" s="374"/>
      <c r="SKS193" s="374"/>
      <c r="SKT193" s="374"/>
      <c r="SKU193" s="374"/>
      <c r="SKV193" s="373"/>
      <c r="SKW193" s="371"/>
      <c r="SKX193" s="371"/>
      <c r="SKY193" s="371"/>
      <c r="SKZ193" s="372"/>
      <c r="SLA193" s="373"/>
      <c r="SLB193" s="373"/>
      <c r="SLC193" s="373"/>
      <c r="SLD193" s="374"/>
      <c r="SLE193" s="374"/>
      <c r="SLF193" s="374"/>
      <c r="SLG193" s="373"/>
      <c r="SLH193" s="374"/>
      <c r="SLI193" s="374"/>
      <c r="SLJ193" s="374"/>
      <c r="SLK193" s="374"/>
      <c r="SLL193" s="373"/>
      <c r="SLM193" s="371"/>
      <c r="SLN193" s="371"/>
      <c r="SLO193" s="371"/>
      <c r="SLP193" s="372"/>
      <c r="SLQ193" s="373"/>
      <c r="SLR193" s="373"/>
      <c r="SLS193" s="373"/>
      <c r="SLT193" s="374"/>
      <c r="SLU193" s="374"/>
      <c r="SLV193" s="374"/>
      <c r="SLW193" s="373"/>
      <c r="SLX193" s="374"/>
      <c r="SLY193" s="374"/>
      <c r="SLZ193" s="374"/>
      <c r="SMA193" s="374"/>
      <c r="SMB193" s="373"/>
      <c r="SMC193" s="371"/>
      <c r="SMD193" s="371"/>
      <c r="SME193" s="371"/>
      <c r="SMF193" s="372"/>
      <c r="SMG193" s="373"/>
      <c r="SMH193" s="373"/>
      <c r="SMI193" s="373"/>
      <c r="SMJ193" s="374"/>
      <c r="SMK193" s="374"/>
      <c r="SML193" s="374"/>
      <c r="SMM193" s="373"/>
      <c r="SMN193" s="374"/>
      <c r="SMO193" s="374"/>
      <c r="SMP193" s="374"/>
      <c r="SMQ193" s="374"/>
      <c r="SMR193" s="373"/>
      <c r="SMS193" s="371"/>
      <c r="SMT193" s="371"/>
      <c r="SMU193" s="371"/>
      <c r="SMV193" s="372"/>
      <c r="SMW193" s="373"/>
      <c r="SMX193" s="373"/>
      <c r="SMY193" s="373"/>
      <c r="SMZ193" s="374"/>
      <c r="SNA193" s="374"/>
      <c r="SNB193" s="374"/>
      <c r="SNC193" s="373"/>
      <c r="SND193" s="374"/>
      <c r="SNE193" s="374"/>
      <c r="SNF193" s="374"/>
      <c r="SNG193" s="374"/>
      <c r="SNH193" s="373"/>
      <c r="SNI193" s="371"/>
      <c r="SNJ193" s="371"/>
      <c r="SNK193" s="371"/>
      <c r="SNL193" s="372"/>
      <c r="SNM193" s="373"/>
      <c r="SNN193" s="373"/>
      <c r="SNO193" s="373"/>
      <c r="SNP193" s="374"/>
      <c r="SNQ193" s="374"/>
      <c r="SNR193" s="374"/>
      <c r="SNS193" s="373"/>
      <c r="SNT193" s="374"/>
      <c r="SNU193" s="374"/>
      <c r="SNV193" s="374"/>
      <c r="SNW193" s="374"/>
      <c r="SNX193" s="373"/>
      <c r="SNY193" s="371"/>
      <c r="SNZ193" s="371"/>
      <c r="SOA193" s="371"/>
      <c r="SOB193" s="372"/>
      <c r="SOC193" s="373"/>
      <c r="SOD193" s="373"/>
      <c r="SOE193" s="373"/>
      <c r="SOF193" s="374"/>
      <c r="SOG193" s="374"/>
      <c r="SOH193" s="374"/>
      <c r="SOI193" s="373"/>
      <c r="SOJ193" s="374"/>
      <c r="SOK193" s="374"/>
      <c r="SOL193" s="374"/>
      <c r="SOM193" s="374"/>
      <c r="SON193" s="373"/>
      <c r="SOO193" s="371"/>
      <c r="SOP193" s="371"/>
      <c r="SOQ193" s="371"/>
      <c r="SOR193" s="372"/>
      <c r="SOS193" s="373"/>
      <c r="SOT193" s="373"/>
      <c r="SOU193" s="373"/>
      <c r="SOV193" s="374"/>
      <c r="SOW193" s="374"/>
      <c r="SOX193" s="374"/>
      <c r="SOY193" s="373"/>
      <c r="SOZ193" s="374"/>
      <c r="SPA193" s="374"/>
      <c r="SPB193" s="374"/>
      <c r="SPC193" s="374"/>
      <c r="SPD193" s="373"/>
      <c r="SPE193" s="371"/>
      <c r="SPF193" s="371"/>
      <c r="SPG193" s="371"/>
      <c r="SPH193" s="372"/>
      <c r="SPI193" s="373"/>
      <c r="SPJ193" s="373"/>
      <c r="SPK193" s="373"/>
      <c r="SPL193" s="374"/>
      <c r="SPM193" s="374"/>
      <c r="SPN193" s="374"/>
      <c r="SPO193" s="373"/>
      <c r="SPP193" s="374"/>
      <c r="SPQ193" s="374"/>
      <c r="SPR193" s="374"/>
      <c r="SPS193" s="374"/>
      <c r="SPT193" s="373"/>
      <c r="SPU193" s="371"/>
      <c r="SPV193" s="371"/>
      <c r="SPW193" s="371"/>
      <c r="SPX193" s="372"/>
      <c r="SPY193" s="373"/>
      <c r="SPZ193" s="373"/>
      <c r="SQA193" s="373"/>
      <c r="SQB193" s="374"/>
      <c r="SQC193" s="374"/>
      <c r="SQD193" s="374"/>
      <c r="SQE193" s="373"/>
      <c r="SQF193" s="374"/>
      <c r="SQG193" s="374"/>
      <c r="SQH193" s="374"/>
      <c r="SQI193" s="374"/>
      <c r="SQJ193" s="373"/>
      <c r="SQK193" s="371"/>
      <c r="SQL193" s="371"/>
      <c r="SQM193" s="371"/>
      <c r="SQN193" s="372"/>
      <c r="SQO193" s="373"/>
      <c r="SQP193" s="373"/>
      <c r="SQQ193" s="373"/>
      <c r="SQR193" s="374"/>
      <c r="SQS193" s="374"/>
      <c r="SQT193" s="374"/>
      <c r="SQU193" s="373"/>
      <c r="SQV193" s="374"/>
      <c r="SQW193" s="374"/>
      <c r="SQX193" s="374"/>
      <c r="SQY193" s="374"/>
      <c r="SQZ193" s="373"/>
      <c r="SRA193" s="371"/>
      <c r="SRB193" s="371"/>
      <c r="SRC193" s="371"/>
      <c r="SRD193" s="372"/>
      <c r="SRE193" s="373"/>
      <c r="SRF193" s="373"/>
      <c r="SRG193" s="373"/>
      <c r="SRH193" s="374"/>
      <c r="SRI193" s="374"/>
      <c r="SRJ193" s="374"/>
      <c r="SRK193" s="373"/>
      <c r="SRL193" s="374"/>
      <c r="SRM193" s="374"/>
      <c r="SRN193" s="374"/>
      <c r="SRO193" s="374"/>
      <c r="SRP193" s="373"/>
      <c r="SRQ193" s="371"/>
      <c r="SRR193" s="371"/>
      <c r="SRS193" s="371"/>
      <c r="SRT193" s="372"/>
      <c r="SRU193" s="373"/>
      <c r="SRV193" s="373"/>
      <c r="SRW193" s="373"/>
      <c r="SRX193" s="374"/>
      <c r="SRY193" s="374"/>
      <c r="SRZ193" s="374"/>
      <c r="SSA193" s="373"/>
      <c r="SSB193" s="374"/>
      <c r="SSC193" s="374"/>
      <c r="SSD193" s="374"/>
      <c r="SSE193" s="374"/>
      <c r="SSF193" s="373"/>
      <c r="SSG193" s="371"/>
      <c r="SSH193" s="371"/>
      <c r="SSI193" s="371"/>
      <c r="SSJ193" s="372"/>
      <c r="SSK193" s="373"/>
      <c r="SSL193" s="373"/>
      <c r="SSM193" s="373"/>
      <c r="SSN193" s="374"/>
      <c r="SSO193" s="374"/>
      <c r="SSP193" s="374"/>
      <c r="SSQ193" s="373"/>
      <c r="SSR193" s="374"/>
      <c r="SSS193" s="374"/>
      <c r="SST193" s="374"/>
      <c r="SSU193" s="374"/>
      <c r="SSV193" s="373"/>
      <c r="SSW193" s="371"/>
      <c r="SSX193" s="371"/>
      <c r="SSY193" s="371"/>
      <c r="SSZ193" s="372"/>
      <c r="STA193" s="373"/>
      <c r="STB193" s="373"/>
      <c r="STC193" s="373"/>
      <c r="STD193" s="374"/>
      <c r="STE193" s="374"/>
      <c r="STF193" s="374"/>
      <c r="STG193" s="373"/>
      <c r="STH193" s="374"/>
      <c r="STI193" s="374"/>
      <c r="STJ193" s="374"/>
      <c r="STK193" s="374"/>
      <c r="STL193" s="373"/>
      <c r="STM193" s="371"/>
      <c r="STN193" s="371"/>
      <c r="STO193" s="371"/>
      <c r="STP193" s="372"/>
      <c r="STQ193" s="373"/>
      <c r="STR193" s="373"/>
      <c r="STS193" s="373"/>
      <c r="STT193" s="374"/>
      <c r="STU193" s="374"/>
      <c r="STV193" s="374"/>
      <c r="STW193" s="373"/>
      <c r="STX193" s="374"/>
      <c r="STY193" s="374"/>
      <c r="STZ193" s="374"/>
      <c r="SUA193" s="374"/>
      <c r="SUB193" s="373"/>
      <c r="SUC193" s="371"/>
      <c r="SUD193" s="371"/>
      <c r="SUE193" s="371"/>
      <c r="SUF193" s="372"/>
      <c r="SUG193" s="373"/>
      <c r="SUH193" s="373"/>
      <c r="SUI193" s="373"/>
      <c r="SUJ193" s="374"/>
      <c r="SUK193" s="374"/>
      <c r="SUL193" s="374"/>
      <c r="SUM193" s="373"/>
      <c r="SUN193" s="374"/>
      <c r="SUO193" s="374"/>
      <c r="SUP193" s="374"/>
      <c r="SUQ193" s="374"/>
      <c r="SUR193" s="373"/>
      <c r="SUS193" s="371"/>
      <c r="SUT193" s="371"/>
      <c r="SUU193" s="371"/>
      <c r="SUV193" s="372"/>
      <c r="SUW193" s="373"/>
      <c r="SUX193" s="373"/>
      <c r="SUY193" s="373"/>
      <c r="SUZ193" s="374"/>
      <c r="SVA193" s="374"/>
      <c r="SVB193" s="374"/>
      <c r="SVC193" s="373"/>
      <c r="SVD193" s="374"/>
      <c r="SVE193" s="374"/>
      <c r="SVF193" s="374"/>
      <c r="SVG193" s="374"/>
      <c r="SVH193" s="373"/>
      <c r="SVI193" s="371"/>
      <c r="SVJ193" s="371"/>
      <c r="SVK193" s="371"/>
      <c r="SVL193" s="372"/>
      <c r="SVM193" s="373"/>
      <c r="SVN193" s="373"/>
      <c r="SVO193" s="373"/>
      <c r="SVP193" s="374"/>
      <c r="SVQ193" s="374"/>
      <c r="SVR193" s="374"/>
      <c r="SVS193" s="373"/>
      <c r="SVT193" s="374"/>
      <c r="SVU193" s="374"/>
      <c r="SVV193" s="374"/>
      <c r="SVW193" s="374"/>
      <c r="SVX193" s="373"/>
      <c r="SVY193" s="371"/>
      <c r="SVZ193" s="371"/>
      <c r="SWA193" s="371"/>
      <c r="SWB193" s="372"/>
      <c r="SWC193" s="373"/>
      <c r="SWD193" s="373"/>
      <c r="SWE193" s="373"/>
      <c r="SWF193" s="374"/>
      <c r="SWG193" s="374"/>
      <c r="SWH193" s="374"/>
      <c r="SWI193" s="373"/>
      <c r="SWJ193" s="374"/>
      <c r="SWK193" s="374"/>
      <c r="SWL193" s="374"/>
      <c r="SWM193" s="374"/>
      <c r="SWN193" s="373"/>
      <c r="SWO193" s="371"/>
      <c r="SWP193" s="371"/>
      <c r="SWQ193" s="371"/>
      <c r="SWR193" s="372"/>
      <c r="SWS193" s="373"/>
      <c r="SWT193" s="373"/>
      <c r="SWU193" s="373"/>
      <c r="SWV193" s="374"/>
      <c r="SWW193" s="374"/>
      <c r="SWX193" s="374"/>
      <c r="SWY193" s="373"/>
      <c r="SWZ193" s="374"/>
      <c r="SXA193" s="374"/>
      <c r="SXB193" s="374"/>
      <c r="SXC193" s="374"/>
      <c r="SXD193" s="373"/>
      <c r="SXE193" s="371"/>
      <c r="SXF193" s="371"/>
      <c r="SXG193" s="371"/>
      <c r="SXH193" s="372"/>
      <c r="SXI193" s="373"/>
      <c r="SXJ193" s="373"/>
      <c r="SXK193" s="373"/>
      <c r="SXL193" s="374"/>
      <c r="SXM193" s="374"/>
      <c r="SXN193" s="374"/>
      <c r="SXO193" s="373"/>
      <c r="SXP193" s="374"/>
      <c r="SXQ193" s="374"/>
      <c r="SXR193" s="374"/>
      <c r="SXS193" s="374"/>
      <c r="SXT193" s="373"/>
      <c r="SXU193" s="371"/>
      <c r="SXV193" s="371"/>
      <c r="SXW193" s="371"/>
      <c r="SXX193" s="372"/>
      <c r="SXY193" s="373"/>
      <c r="SXZ193" s="373"/>
      <c r="SYA193" s="373"/>
      <c r="SYB193" s="374"/>
      <c r="SYC193" s="374"/>
      <c r="SYD193" s="374"/>
      <c r="SYE193" s="373"/>
      <c r="SYF193" s="374"/>
      <c r="SYG193" s="374"/>
      <c r="SYH193" s="374"/>
      <c r="SYI193" s="374"/>
      <c r="SYJ193" s="373"/>
      <c r="SYK193" s="371"/>
      <c r="SYL193" s="371"/>
      <c r="SYM193" s="371"/>
      <c r="SYN193" s="372"/>
      <c r="SYO193" s="373"/>
      <c r="SYP193" s="373"/>
      <c r="SYQ193" s="373"/>
      <c r="SYR193" s="374"/>
      <c r="SYS193" s="374"/>
      <c r="SYT193" s="374"/>
      <c r="SYU193" s="373"/>
      <c r="SYV193" s="374"/>
      <c r="SYW193" s="374"/>
      <c r="SYX193" s="374"/>
      <c r="SYY193" s="374"/>
      <c r="SYZ193" s="373"/>
      <c r="SZA193" s="371"/>
      <c r="SZB193" s="371"/>
      <c r="SZC193" s="371"/>
      <c r="SZD193" s="372"/>
      <c r="SZE193" s="373"/>
      <c r="SZF193" s="373"/>
      <c r="SZG193" s="373"/>
      <c r="SZH193" s="374"/>
      <c r="SZI193" s="374"/>
      <c r="SZJ193" s="374"/>
      <c r="SZK193" s="373"/>
      <c r="SZL193" s="374"/>
      <c r="SZM193" s="374"/>
      <c r="SZN193" s="374"/>
      <c r="SZO193" s="374"/>
      <c r="SZP193" s="373"/>
      <c r="SZQ193" s="371"/>
      <c r="SZR193" s="371"/>
      <c r="SZS193" s="371"/>
      <c r="SZT193" s="372"/>
      <c r="SZU193" s="373"/>
      <c r="SZV193" s="373"/>
      <c r="SZW193" s="373"/>
      <c r="SZX193" s="374"/>
      <c r="SZY193" s="374"/>
      <c r="SZZ193" s="374"/>
      <c r="TAA193" s="373"/>
      <c r="TAB193" s="374"/>
      <c r="TAC193" s="374"/>
      <c r="TAD193" s="374"/>
      <c r="TAE193" s="374"/>
      <c r="TAF193" s="373"/>
      <c r="TAG193" s="371"/>
      <c r="TAH193" s="371"/>
      <c r="TAI193" s="371"/>
      <c r="TAJ193" s="372"/>
      <c r="TAK193" s="373"/>
      <c r="TAL193" s="373"/>
      <c r="TAM193" s="373"/>
      <c r="TAN193" s="374"/>
      <c r="TAO193" s="374"/>
      <c r="TAP193" s="374"/>
      <c r="TAQ193" s="373"/>
      <c r="TAR193" s="374"/>
      <c r="TAS193" s="374"/>
      <c r="TAT193" s="374"/>
      <c r="TAU193" s="374"/>
      <c r="TAV193" s="373"/>
      <c r="TAW193" s="371"/>
      <c r="TAX193" s="371"/>
      <c r="TAY193" s="371"/>
      <c r="TAZ193" s="372"/>
      <c r="TBA193" s="373"/>
      <c r="TBB193" s="373"/>
      <c r="TBC193" s="373"/>
      <c r="TBD193" s="374"/>
      <c r="TBE193" s="374"/>
      <c r="TBF193" s="374"/>
      <c r="TBG193" s="373"/>
      <c r="TBH193" s="374"/>
      <c r="TBI193" s="374"/>
      <c r="TBJ193" s="374"/>
      <c r="TBK193" s="374"/>
      <c r="TBL193" s="373"/>
      <c r="TBM193" s="371"/>
      <c r="TBN193" s="371"/>
      <c r="TBO193" s="371"/>
      <c r="TBP193" s="372"/>
      <c r="TBQ193" s="373"/>
      <c r="TBR193" s="373"/>
      <c r="TBS193" s="373"/>
      <c r="TBT193" s="374"/>
      <c r="TBU193" s="374"/>
      <c r="TBV193" s="374"/>
      <c r="TBW193" s="373"/>
      <c r="TBX193" s="374"/>
      <c r="TBY193" s="374"/>
      <c r="TBZ193" s="374"/>
      <c r="TCA193" s="374"/>
      <c r="TCB193" s="373"/>
      <c r="TCC193" s="371"/>
      <c r="TCD193" s="371"/>
      <c r="TCE193" s="371"/>
      <c r="TCF193" s="372"/>
      <c r="TCG193" s="373"/>
      <c r="TCH193" s="373"/>
      <c r="TCI193" s="373"/>
      <c r="TCJ193" s="374"/>
      <c r="TCK193" s="374"/>
      <c r="TCL193" s="374"/>
      <c r="TCM193" s="373"/>
      <c r="TCN193" s="374"/>
      <c r="TCO193" s="374"/>
      <c r="TCP193" s="374"/>
      <c r="TCQ193" s="374"/>
      <c r="TCR193" s="373"/>
      <c r="TCS193" s="371"/>
      <c r="TCT193" s="371"/>
      <c r="TCU193" s="371"/>
      <c r="TCV193" s="372"/>
      <c r="TCW193" s="373"/>
      <c r="TCX193" s="373"/>
      <c r="TCY193" s="373"/>
      <c r="TCZ193" s="374"/>
      <c r="TDA193" s="374"/>
      <c r="TDB193" s="374"/>
      <c r="TDC193" s="373"/>
      <c r="TDD193" s="374"/>
      <c r="TDE193" s="374"/>
      <c r="TDF193" s="374"/>
      <c r="TDG193" s="374"/>
      <c r="TDH193" s="373"/>
      <c r="TDI193" s="371"/>
      <c r="TDJ193" s="371"/>
      <c r="TDK193" s="371"/>
      <c r="TDL193" s="372"/>
      <c r="TDM193" s="373"/>
      <c r="TDN193" s="373"/>
      <c r="TDO193" s="373"/>
      <c r="TDP193" s="374"/>
      <c r="TDQ193" s="374"/>
      <c r="TDR193" s="374"/>
      <c r="TDS193" s="373"/>
      <c r="TDT193" s="374"/>
      <c r="TDU193" s="374"/>
      <c r="TDV193" s="374"/>
      <c r="TDW193" s="374"/>
      <c r="TDX193" s="373"/>
      <c r="TDY193" s="371"/>
      <c r="TDZ193" s="371"/>
      <c r="TEA193" s="371"/>
      <c r="TEB193" s="372"/>
      <c r="TEC193" s="373"/>
      <c r="TED193" s="373"/>
      <c r="TEE193" s="373"/>
      <c r="TEF193" s="374"/>
      <c r="TEG193" s="374"/>
      <c r="TEH193" s="374"/>
      <c r="TEI193" s="373"/>
      <c r="TEJ193" s="374"/>
      <c r="TEK193" s="374"/>
      <c r="TEL193" s="374"/>
      <c r="TEM193" s="374"/>
      <c r="TEN193" s="373"/>
      <c r="TEO193" s="371"/>
      <c r="TEP193" s="371"/>
      <c r="TEQ193" s="371"/>
      <c r="TER193" s="372"/>
      <c r="TES193" s="373"/>
      <c r="TET193" s="373"/>
      <c r="TEU193" s="373"/>
      <c r="TEV193" s="374"/>
      <c r="TEW193" s="374"/>
      <c r="TEX193" s="374"/>
      <c r="TEY193" s="373"/>
      <c r="TEZ193" s="374"/>
      <c r="TFA193" s="374"/>
      <c r="TFB193" s="374"/>
      <c r="TFC193" s="374"/>
      <c r="TFD193" s="373"/>
      <c r="TFE193" s="371"/>
      <c r="TFF193" s="371"/>
      <c r="TFG193" s="371"/>
      <c r="TFH193" s="372"/>
      <c r="TFI193" s="373"/>
      <c r="TFJ193" s="373"/>
      <c r="TFK193" s="373"/>
      <c r="TFL193" s="374"/>
      <c r="TFM193" s="374"/>
      <c r="TFN193" s="374"/>
      <c r="TFO193" s="373"/>
      <c r="TFP193" s="374"/>
      <c r="TFQ193" s="374"/>
      <c r="TFR193" s="374"/>
      <c r="TFS193" s="374"/>
      <c r="TFT193" s="373"/>
      <c r="TFU193" s="371"/>
      <c r="TFV193" s="371"/>
      <c r="TFW193" s="371"/>
      <c r="TFX193" s="372"/>
      <c r="TFY193" s="373"/>
      <c r="TFZ193" s="373"/>
      <c r="TGA193" s="373"/>
      <c r="TGB193" s="374"/>
      <c r="TGC193" s="374"/>
      <c r="TGD193" s="374"/>
      <c r="TGE193" s="373"/>
      <c r="TGF193" s="374"/>
      <c r="TGG193" s="374"/>
      <c r="TGH193" s="374"/>
      <c r="TGI193" s="374"/>
      <c r="TGJ193" s="373"/>
      <c r="TGK193" s="371"/>
      <c r="TGL193" s="371"/>
      <c r="TGM193" s="371"/>
      <c r="TGN193" s="372"/>
      <c r="TGO193" s="373"/>
      <c r="TGP193" s="373"/>
      <c r="TGQ193" s="373"/>
      <c r="TGR193" s="374"/>
      <c r="TGS193" s="374"/>
      <c r="TGT193" s="374"/>
      <c r="TGU193" s="373"/>
      <c r="TGV193" s="374"/>
      <c r="TGW193" s="374"/>
      <c r="TGX193" s="374"/>
      <c r="TGY193" s="374"/>
      <c r="TGZ193" s="373"/>
      <c r="THA193" s="371"/>
      <c r="THB193" s="371"/>
      <c r="THC193" s="371"/>
      <c r="THD193" s="372"/>
      <c r="THE193" s="373"/>
      <c r="THF193" s="373"/>
      <c r="THG193" s="373"/>
      <c r="THH193" s="374"/>
      <c r="THI193" s="374"/>
      <c r="THJ193" s="374"/>
      <c r="THK193" s="373"/>
      <c r="THL193" s="374"/>
      <c r="THM193" s="374"/>
      <c r="THN193" s="374"/>
      <c r="THO193" s="374"/>
      <c r="THP193" s="373"/>
      <c r="THQ193" s="371"/>
      <c r="THR193" s="371"/>
      <c r="THS193" s="371"/>
      <c r="THT193" s="372"/>
      <c r="THU193" s="373"/>
      <c r="THV193" s="373"/>
      <c r="THW193" s="373"/>
      <c r="THX193" s="374"/>
      <c r="THY193" s="374"/>
      <c r="THZ193" s="374"/>
      <c r="TIA193" s="373"/>
      <c r="TIB193" s="374"/>
      <c r="TIC193" s="374"/>
      <c r="TID193" s="374"/>
      <c r="TIE193" s="374"/>
      <c r="TIF193" s="373"/>
      <c r="TIG193" s="371"/>
      <c r="TIH193" s="371"/>
      <c r="TII193" s="371"/>
      <c r="TIJ193" s="372"/>
      <c r="TIK193" s="373"/>
      <c r="TIL193" s="373"/>
      <c r="TIM193" s="373"/>
      <c r="TIN193" s="374"/>
      <c r="TIO193" s="374"/>
      <c r="TIP193" s="374"/>
      <c r="TIQ193" s="373"/>
      <c r="TIR193" s="374"/>
      <c r="TIS193" s="374"/>
      <c r="TIT193" s="374"/>
      <c r="TIU193" s="374"/>
      <c r="TIV193" s="373"/>
      <c r="TIW193" s="371"/>
      <c r="TIX193" s="371"/>
      <c r="TIY193" s="371"/>
      <c r="TIZ193" s="372"/>
      <c r="TJA193" s="373"/>
      <c r="TJB193" s="373"/>
      <c r="TJC193" s="373"/>
      <c r="TJD193" s="374"/>
      <c r="TJE193" s="374"/>
      <c r="TJF193" s="374"/>
      <c r="TJG193" s="373"/>
      <c r="TJH193" s="374"/>
      <c r="TJI193" s="374"/>
      <c r="TJJ193" s="374"/>
      <c r="TJK193" s="374"/>
      <c r="TJL193" s="373"/>
      <c r="TJM193" s="371"/>
      <c r="TJN193" s="371"/>
      <c r="TJO193" s="371"/>
      <c r="TJP193" s="372"/>
      <c r="TJQ193" s="373"/>
      <c r="TJR193" s="373"/>
      <c r="TJS193" s="373"/>
      <c r="TJT193" s="374"/>
      <c r="TJU193" s="374"/>
      <c r="TJV193" s="374"/>
      <c r="TJW193" s="373"/>
      <c r="TJX193" s="374"/>
      <c r="TJY193" s="374"/>
      <c r="TJZ193" s="374"/>
      <c r="TKA193" s="374"/>
      <c r="TKB193" s="373"/>
      <c r="TKC193" s="371"/>
      <c r="TKD193" s="371"/>
      <c r="TKE193" s="371"/>
      <c r="TKF193" s="372"/>
      <c r="TKG193" s="373"/>
      <c r="TKH193" s="373"/>
      <c r="TKI193" s="373"/>
      <c r="TKJ193" s="374"/>
      <c r="TKK193" s="374"/>
      <c r="TKL193" s="374"/>
      <c r="TKM193" s="373"/>
      <c r="TKN193" s="374"/>
      <c r="TKO193" s="374"/>
      <c r="TKP193" s="374"/>
      <c r="TKQ193" s="374"/>
      <c r="TKR193" s="373"/>
      <c r="TKS193" s="371"/>
      <c r="TKT193" s="371"/>
      <c r="TKU193" s="371"/>
      <c r="TKV193" s="372"/>
      <c r="TKW193" s="373"/>
      <c r="TKX193" s="373"/>
      <c r="TKY193" s="373"/>
      <c r="TKZ193" s="374"/>
      <c r="TLA193" s="374"/>
      <c r="TLB193" s="374"/>
      <c r="TLC193" s="373"/>
      <c r="TLD193" s="374"/>
      <c r="TLE193" s="374"/>
      <c r="TLF193" s="374"/>
      <c r="TLG193" s="374"/>
      <c r="TLH193" s="373"/>
      <c r="TLI193" s="371"/>
      <c r="TLJ193" s="371"/>
      <c r="TLK193" s="371"/>
      <c r="TLL193" s="372"/>
      <c r="TLM193" s="373"/>
      <c r="TLN193" s="373"/>
      <c r="TLO193" s="373"/>
      <c r="TLP193" s="374"/>
      <c r="TLQ193" s="374"/>
      <c r="TLR193" s="374"/>
      <c r="TLS193" s="373"/>
      <c r="TLT193" s="374"/>
      <c r="TLU193" s="374"/>
      <c r="TLV193" s="374"/>
      <c r="TLW193" s="374"/>
      <c r="TLX193" s="373"/>
      <c r="TLY193" s="371"/>
      <c r="TLZ193" s="371"/>
      <c r="TMA193" s="371"/>
      <c r="TMB193" s="372"/>
      <c r="TMC193" s="373"/>
      <c r="TMD193" s="373"/>
      <c r="TME193" s="373"/>
      <c r="TMF193" s="374"/>
      <c r="TMG193" s="374"/>
      <c r="TMH193" s="374"/>
      <c r="TMI193" s="373"/>
      <c r="TMJ193" s="374"/>
      <c r="TMK193" s="374"/>
      <c r="TML193" s="374"/>
      <c r="TMM193" s="374"/>
      <c r="TMN193" s="373"/>
      <c r="TMO193" s="371"/>
      <c r="TMP193" s="371"/>
      <c r="TMQ193" s="371"/>
      <c r="TMR193" s="372"/>
      <c r="TMS193" s="373"/>
      <c r="TMT193" s="373"/>
      <c r="TMU193" s="373"/>
      <c r="TMV193" s="374"/>
      <c r="TMW193" s="374"/>
      <c r="TMX193" s="374"/>
      <c r="TMY193" s="373"/>
      <c r="TMZ193" s="374"/>
      <c r="TNA193" s="374"/>
      <c r="TNB193" s="374"/>
      <c r="TNC193" s="374"/>
      <c r="TND193" s="373"/>
      <c r="TNE193" s="371"/>
      <c r="TNF193" s="371"/>
      <c r="TNG193" s="371"/>
      <c r="TNH193" s="372"/>
      <c r="TNI193" s="373"/>
      <c r="TNJ193" s="373"/>
      <c r="TNK193" s="373"/>
      <c r="TNL193" s="374"/>
      <c r="TNM193" s="374"/>
      <c r="TNN193" s="374"/>
      <c r="TNO193" s="373"/>
      <c r="TNP193" s="374"/>
      <c r="TNQ193" s="374"/>
      <c r="TNR193" s="374"/>
      <c r="TNS193" s="374"/>
      <c r="TNT193" s="373"/>
      <c r="TNU193" s="371"/>
      <c r="TNV193" s="371"/>
      <c r="TNW193" s="371"/>
      <c r="TNX193" s="372"/>
      <c r="TNY193" s="373"/>
      <c r="TNZ193" s="373"/>
      <c r="TOA193" s="373"/>
      <c r="TOB193" s="374"/>
      <c r="TOC193" s="374"/>
      <c r="TOD193" s="374"/>
      <c r="TOE193" s="373"/>
      <c r="TOF193" s="374"/>
      <c r="TOG193" s="374"/>
      <c r="TOH193" s="374"/>
      <c r="TOI193" s="374"/>
      <c r="TOJ193" s="373"/>
      <c r="TOK193" s="371"/>
      <c r="TOL193" s="371"/>
      <c r="TOM193" s="371"/>
      <c r="TON193" s="372"/>
      <c r="TOO193" s="373"/>
      <c r="TOP193" s="373"/>
      <c r="TOQ193" s="373"/>
      <c r="TOR193" s="374"/>
      <c r="TOS193" s="374"/>
      <c r="TOT193" s="374"/>
      <c r="TOU193" s="373"/>
      <c r="TOV193" s="374"/>
      <c r="TOW193" s="374"/>
      <c r="TOX193" s="374"/>
      <c r="TOY193" s="374"/>
      <c r="TOZ193" s="373"/>
      <c r="TPA193" s="371"/>
      <c r="TPB193" s="371"/>
      <c r="TPC193" s="371"/>
      <c r="TPD193" s="372"/>
      <c r="TPE193" s="373"/>
      <c r="TPF193" s="373"/>
      <c r="TPG193" s="373"/>
      <c r="TPH193" s="374"/>
      <c r="TPI193" s="374"/>
      <c r="TPJ193" s="374"/>
      <c r="TPK193" s="373"/>
      <c r="TPL193" s="374"/>
      <c r="TPM193" s="374"/>
      <c r="TPN193" s="374"/>
      <c r="TPO193" s="374"/>
      <c r="TPP193" s="373"/>
      <c r="TPQ193" s="371"/>
      <c r="TPR193" s="371"/>
      <c r="TPS193" s="371"/>
      <c r="TPT193" s="372"/>
      <c r="TPU193" s="373"/>
      <c r="TPV193" s="373"/>
      <c r="TPW193" s="373"/>
      <c r="TPX193" s="374"/>
      <c r="TPY193" s="374"/>
      <c r="TPZ193" s="374"/>
      <c r="TQA193" s="373"/>
      <c r="TQB193" s="374"/>
      <c r="TQC193" s="374"/>
      <c r="TQD193" s="374"/>
      <c r="TQE193" s="374"/>
      <c r="TQF193" s="373"/>
      <c r="TQG193" s="371"/>
      <c r="TQH193" s="371"/>
      <c r="TQI193" s="371"/>
      <c r="TQJ193" s="372"/>
      <c r="TQK193" s="373"/>
      <c r="TQL193" s="373"/>
      <c r="TQM193" s="373"/>
      <c r="TQN193" s="374"/>
      <c r="TQO193" s="374"/>
      <c r="TQP193" s="374"/>
      <c r="TQQ193" s="373"/>
      <c r="TQR193" s="374"/>
      <c r="TQS193" s="374"/>
      <c r="TQT193" s="374"/>
      <c r="TQU193" s="374"/>
      <c r="TQV193" s="373"/>
      <c r="TQW193" s="371"/>
      <c r="TQX193" s="371"/>
      <c r="TQY193" s="371"/>
      <c r="TQZ193" s="372"/>
      <c r="TRA193" s="373"/>
      <c r="TRB193" s="373"/>
      <c r="TRC193" s="373"/>
      <c r="TRD193" s="374"/>
      <c r="TRE193" s="374"/>
      <c r="TRF193" s="374"/>
      <c r="TRG193" s="373"/>
      <c r="TRH193" s="374"/>
      <c r="TRI193" s="374"/>
      <c r="TRJ193" s="374"/>
      <c r="TRK193" s="374"/>
      <c r="TRL193" s="373"/>
      <c r="TRM193" s="371"/>
      <c r="TRN193" s="371"/>
      <c r="TRO193" s="371"/>
      <c r="TRP193" s="372"/>
      <c r="TRQ193" s="373"/>
      <c r="TRR193" s="373"/>
      <c r="TRS193" s="373"/>
      <c r="TRT193" s="374"/>
      <c r="TRU193" s="374"/>
      <c r="TRV193" s="374"/>
      <c r="TRW193" s="373"/>
      <c r="TRX193" s="374"/>
      <c r="TRY193" s="374"/>
      <c r="TRZ193" s="374"/>
      <c r="TSA193" s="374"/>
      <c r="TSB193" s="373"/>
      <c r="TSC193" s="371"/>
      <c r="TSD193" s="371"/>
      <c r="TSE193" s="371"/>
      <c r="TSF193" s="372"/>
      <c r="TSG193" s="373"/>
      <c r="TSH193" s="373"/>
      <c r="TSI193" s="373"/>
      <c r="TSJ193" s="374"/>
      <c r="TSK193" s="374"/>
      <c r="TSL193" s="374"/>
      <c r="TSM193" s="373"/>
      <c r="TSN193" s="374"/>
      <c r="TSO193" s="374"/>
      <c r="TSP193" s="374"/>
      <c r="TSQ193" s="374"/>
      <c r="TSR193" s="373"/>
      <c r="TSS193" s="371"/>
      <c r="TST193" s="371"/>
      <c r="TSU193" s="371"/>
      <c r="TSV193" s="372"/>
      <c r="TSW193" s="373"/>
      <c r="TSX193" s="373"/>
      <c r="TSY193" s="373"/>
      <c r="TSZ193" s="374"/>
      <c r="TTA193" s="374"/>
      <c r="TTB193" s="374"/>
      <c r="TTC193" s="373"/>
      <c r="TTD193" s="374"/>
      <c r="TTE193" s="374"/>
      <c r="TTF193" s="374"/>
      <c r="TTG193" s="374"/>
      <c r="TTH193" s="373"/>
      <c r="TTI193" s="371"/>
      <c r="TTJ193" s="371"/>
      <c r="TTK193" s="371"/>
      <c r="TTL193" s="372"/>
      <c r="TTM193" s="373"/>
      <c r="TTN193" s="373"/>
      <c r="TTO193" s="373"/>
      <c r="TTP193" s="374"/>
      <c r="TTQ193" s="374"/>
      <c r="TTR193" s="374"/>
      <c r="TTS193" s="373"/>
      <c r="TTT193" s="374"/>
      <c r="TTU193" s="374"/>
      <c r="TTV193" s="374"/>
      <c r="TTW193" s="374"/>
      <c r="TTX193" s="373"/>
      <c r="TTY193" s="371"/>
      <c r="TTZ193" s="371"/>
      <c r="TUA193" s="371"/>
      <c r="TUB193" s="372"/>
      <c r="TUC193" s="373"/>
      <c r="TUD193" s="373"/>
      <c r="TUE193" s="373"/>
      <c r="TUF193" s="374"/>
      <c r="TUG193" s="374"/>
      <c r="TUH193" s="374"/>
      <c r="TUI193" s="373"/>
      <c r="TUJ193" s="374"/>
      <c r="TUK193" s="374"/>
      <c r="TUL193" s="374"/>
      <c r="TUM193" s="374"/>
      <c r="TUN193" s="373"/>
      <c r="TUO193" s="371"/>
      <c r="TUP193" s="371"/>
      <c r="TUQ193" s="371"/>
      <c r="TUR193" s="372"/>
      <c r="TUS193" s="373"/>
      <c r="TUT193" s="373"/>
      <c r="TUU193" s="373"/>
      <c r="TUV193" s="374"/>
      <c r="TUW193" s="374"/>
      <c r="TUX193" s="374"/>
      <c r="TUY193" s="373"/>
      <c r="TUZ193" s="374"/>
      <c r="TVA193" s="374"/>
      <c r="TVB193" s="374"/>
      <c r="TVC193" s="374"/>
      <c r="TVD193" s="373"/>
      <c r="TVE193" s="371"/>
      <c r="TVF193" s="371"/>
      <c r="TVG193" s="371"/>
      <c r="TVH193" s="372"/>
      <c r="TVI193" s="373"/>
      <c r="TVJ193" s="373"/>
      <c r="TVK193" s="373"/>
      <c r="TVL193" s="374"/>
      <c r="TVM193" s="374"/>
      <c r="TVN193" s="374"/>
      <c r="TVO193" s="373"/>
      <c r="TVP193" s="374"/>
      <c r="TVQ193" s="374"/>
      <c r="TVR193" s="374"/>
      <c r="TVS193" s="374"/>
      <c r="TVT193" s="373"/>
      <c r="TVU193" s="371"/>
      <c r="TVV193" s="371"/>
      <c r="TVW193" s="371"/>
      <c r="TVX193" s="372"/>
      <c r="TVY193" s="373"/>
      <c r="TVZ193" s="373"/>
      <c r="TWA193" s="373"/>
      <c r="TWB193" s="374"/>
      <c r="TWC193" s="374"/>
      <c r="TWD193" s="374"/>
      <c r="TWE193" s="373"/>
      <c r="TWF193" s="374"/>
      <c r="TWG193" s="374"/>
      <c r="TWH193" s="374"/>
      <c r="TWI193" s="374"/>
      <c r="TWJ193" s="373"/>
      <c r="TWK193" s="371"/>
      <c r="TWL193" s="371"/>
      <c r="TWM193" s="371"/>
      <c r="TWN193" s="372"/>
      <c r="TWO193" s="373"/>
      <c r="TWP193" s="373"/>
      <c r="TWQ193" s="373"/>
      <c r="TWR193" s="374"/>
      <c r="TWS193" s="374"/>
      <c r="TWT193" s="374"/>
      <c r="TWU193" s="373"/>
      <c r="TWV193" s="374"/>
      <c r="TWW193" s="374"/>
      <c r="TWX193" s="374"/>
      <c r="TWY193" s="374"/>
      <c r="TWZ193" s="373"/>
      <c r="TXA193" s="371"/>
      <c r="TXB193" s="371"/>
      <c r="TXC193" s="371"/>
      <c r="TXD193" s="372"/>
      <c r="TXE193" s="373"/>
      <c r="TXF193" s="373"/>
      <c r="TXG193" s="373"/>
      <c r="TXH193" s="374"/>
      <c r="TXI193" s="374"/>
      <c r="TXJ193" s="374"/>
      <c r="TXK193" s="373"/>
      <c r="TXL193" s="374"/>
      <c r="TXM193" s="374"/>
      <c r="TXN193" s="374"/>
      <c r="TXO193" s="374"/>
      <c r="TXP193" s="373"/>
      <c r="TXQ193" s="371"/>
      <c r="TXR193" s="371"/>
      <c r="TXS193" s="371"/>
      <c r="TXT193" s="372"/>
      <c r="TXU193" s="373"/>
      <c r="TXV193" s="373"/>
      <c r="TXW193" s="373"/>
      <c r="TXX193" s="374"/>
      <c r="TXY193" s="374"/>
      <c r="TXZ193" s="374"/>
      <c r="TYA193" s="373"/>
      <c r="TYB193" s="374"/>
      <c r="TYC193" s="374"/>
      <c r="TYD193" s="374"/>
      <c r="TYE193" s="374"/>
      <c r="TYF193" s="373"/>
      <c r="TYG193" s="371"/>
      <c r="TYH193" s="371"/>
      <c r="TYI193" s="371"/>
      <c r="TYJ193" s="372"/>
      <c r="TYK193" s="373"/>
      <c r="TYL193" s="373"/>
      <c r="TYM193" s="373"/>
      <c r="TYN193" s="374"/>
      <c r="TYO193" s="374"/>
      <c r="TYP193" s="374"/>
      <c r="TYQ193" s="373"/>
      <c r="TYR193" s="374"/>
      <c r="TYS193" s="374"/>
      <c r="TYT193" s="374"/>
      <c r="TYU193" s="374"/>
      <c r="TYV193" s="373"/>
      <c r="TYW193" s="371"/>
      <c r="TYX193" s="371"/>
      <c r="TYY193" s="371"/>
      <c r="TYZ193" s="372"/>
      <c r="TZA193" s="373"/>
      <c r="TZB193" s="373"/>
      <c r="TZC193" s="373"/>
      <c r="TZD193" s="374"/>
      <c r="TZE193" s="374"/>
      <c r="TZF193" s="374"/>
      <c r="TZG193" s="373"/>
      <c r="TZH193" s="374"/>
      <c r="TZI193" s="374"/>
      <c r="TZJ193" s="374"/>
      <c r="TZK193" s="374"/>
      <c r="TZL193" s="373"/>
      <c r="TZM193" s="371"/>
      <c r="TZN193" s="371"/>
      <c r="TZO193" s="371"/>
      <c r="TZP193" s="372"/>
      <c r="TZQ193" s="373"/>
      <c r="TZR193" s="373"/>
      <c r="TZS193" s="373"/>
      <c r="TZT193" s="374"/>
      <c r="TZU193" s="374"/>
      <c r="TZV193" s="374"/>
      <c r="TZW193" s="373"/>
      <c r="TZX193" s="374"/>
      <c r="TZY193" s="374"/>
      <c r="TZZ193" s="374"/>
      <c r="UAA193" s="374"/>
      <c r="UAB193" s="373"/>
      <c r="UAC193" s="371"/>
      <c r="UAD193" s="371"/>
      <c r="UAE193" s="371"/>
      <c r="UAF193" s="372"/>
      <c r="UAG193" s="373"/>
      <c r="UAH193" s="373"/>
      <c r="UAI193" s="373"/>
      <c r="UAJ193" s="374"/>
      <c r="UAK193" s="374"/>
      <c r="UAL193" s="374"/>
      <c r="UAM193" s="373"/>
      <c r="UAN193" s="374"/>
      <c r="UAO193" s="374"/>
      <c r="UAP193" s="374"/>
      <c r="UAQ193" s="374"/>
      <c r="UAR193" s="373"/>
      <c r="UAS193" s="371"/>
      <c r="UAT193" s="371"/>
      <c r="UAU193" s="371"/>
      <c r="UAV193" s="372"/>
      <c r="UAW193" s="373"/>
      <c r="UAX193" s="373"/>
      <c r="UAY193" s="373"/>
      <c r="UAZ193" s="374"/>
      <c r="UBA193" s="374"/>
      <c r="UBB193" s="374"/>
      <c r="UBC193" s="373"/>
      <c r="UBD193" s="374"/>
      <c r="UBE193" s="374"/>
      <c r="UBF193" s="374"/>
      <c r="UBG193" s="374"/>
      <c r="UBH193" s="373"/>
      <c r="UBI193" s="371"/>
      <c r="UBJ193" s="371"/>
      <c r="UBK193" s="371"/>
      <c r="UBL193" s="372"/>
      <c r="UBM193" s="373"/>
      <c r="UBN193" s="373"/>
      <c r="UBO193" s="373"/>
      <c r="UBP193" s="374"/>
      <c r="UBQ193" s="374"/>
      <c r="UBR193" s="374"/>
      <c r="UBS193" s="373"/>
      <c r="UBT193" s="374"/>
      <c r="UBU193" s="374"/>
      <c r="UBV193" s="374"/>
      <c r="UBW193" s="374"/>
      <c r="UBX193" s="373"/>
      <c r="UBY193" s="371"/>
      <c r="UBZ193" s="371"/>
      <c r="UCA193" s="371"/>
      <c r="UCB193" s="372"/>
      <c r="UCC193" s="373"/>
      <c r="UCD193" s="373"/>
      <c r="UCE193" s="373"/>
      <c r="UCF193" s="374"/>
      <c r="UCG193" s="374"/>
      <c r="UCH193" s="374"/>
      <c r="UCI193" s="373"/>
      <c r="UCJ193" s="374"/>
      <c r="UCK193" s="374"/>
      <c r="UCL193" s="374"/>
      <c r="UCM193" s="374"/>
      <c r="UCN193" s="373"/>
      <c r="UCO193" s="371"/>
      <c r="UCP193" s="371"/>
      <c r="UCQ193" s="371"/>
      <c r="UCR193" s="372"/>
      <c r="UCS193" s="373"/>
      <c r="UCT193" s="373"/>
      <c r="UCU193" s="373"/>
      <c r="UCV193" s="374"/>
      <c r="UCW193" s="374"/>
      <c r="UCX193" s="374"/>
      <c r="UCY193" s="373"/>
      <c r="UCZ193" s="374"/>
      <c r="UDA193" s="374"/>
      <c r="UDB193" s="374"/>
      <c r="UDC193" s="374"/>
      <c r="UDD193" s="373"/>
      <c r="UDE193" s="371"/>
      <c r="UDF193" s="371"/>
      <c r="UDG193" s="371"/>
      <c r="UDH193" s="372"/>
      <c r="UDI193" s="373"/>
      <c r="UDJ193" s="373"/>
      <c r="UDK193" s="373"/>
      <c r="UDL193" s="374"/>
      <c r="UDM193" s="374"/>
      <c r="UDN193" s="374"/>
      <c r="UDO193" s="373"/>
      <c r="UDP193" s="374"/>
      <c r="UDQ193" s="374"/>
      <c r="UDR193" s="374"/>
      <c r="UDS193" s="374"/>
      <c r="UDT193" s="373"/>
      <c r="UDU193" s="371"/>
      <c r="UDV193" s="371"/>
      <c r="UDW193" s="371"/>
      <c r="UDX193" s="372"/>
      <c r="UDY193" s="373"/>
      <c r="UDZ193" s="373"/>
      <c r="UEA193" s="373"/>
      <c r="UEB193" s="374"/>
      <c r="UEC193" s="374"/>
      <c r="UED193" s="374"/>
      <c r="UEE193" s="373"/>
      <c r="UEF193" s="374"/>
      <c r="UEG193" s="374"/>
      <c r="UEH193" s="374"/>
      <c r="UEI193" s="374"/>
      <c r="UEJ193" s="373"/>
      <c r="UEK193" s="371"/>
      <c r="UEL193" s="371"/>
      <c r="UEM193" s="371"/>
      <c r="UEN193" s="372"/>
      <c r="UEO193" s="373"/>
      <c r="UEP193" s="373"/>
      <c r="UEQ193" s="373"/>
      <c r="UER193" s="374"/>
      <c r="UES193" s="374"/>
      <c r="UET193" s="374"/>
      <c r="UEU193" s="373"/>
      <c r="UEV193" s="374"/>
      <c r="UEW193" s="374"/>
      <c r="UEX193" s="374"/>
      <c r="UEY193" s="374"/>
      <c r="UEZ193" s="373"/>
      <c r="UFA193" s="371"/>
      <c r="UFB193" s="371"/>
      <c r="UFC193" s="371"/>
      <c r="UFD193" s="372"/>
      <c r="UFE193" s="373"/>
      <c r="UFF193" s="373"/>
      <c r="UFG193" s="373"/>
      <c r="UFH193" s="374"/>
      <c r="UFI193" s="374"/>
      <c r="UFJ193" s="374"/>
      <c r="UFK193" s="373"/>
      <c r="UFL193" s="374"/>
      <c r="UFM193" s="374"/>
      <c r="UFN193" s="374"/>
      <c r="UFO193" s="374"/>
      <c r="UFP193" s="373"/>
      <c r="UFQ193" s="371"/>
      <c r="UFR193" s="371"/>
      <c r="UFS193" s="371"/>
      <c r="UFT193" s="372"/>
      <c r="UFU193" s="373"/>
      <c r="UFV193" s="373"/>
      <c r="UFW193" s="373"/>
      <c r="UFX193" s="374"/>
      <c r="UFY193" s="374"/>
      <c r="UFZ193" s="374"/>
      <c r="UGA193" s="373"/>
      <c r="UGB193" s="374"/>
      <c r="UGC193" s="374"/>
      <c r="UGD193" s="374"/>
      <c r="UGE193" s="374"/>
      <c r="UGF193" s="373"/>
      <c r="UGG193" s="371"/>
      <c r="UGH193" s="371"/>
      <c r="UGI193" s="371"/>
      <c r="UGJ193" s="372"/>
      <c r="UGK193" s="373"/>
      <c r="UGL193" s="373"/>
      <c r="UGM193" s="373"/>
      <c r="UGN193" s="374"/>
      <c r="UGO193" s="374"/>
      <c r="UGP193" s="374"/>
      <c r="UGQ193" s="373"/>
      <c r="UGR193" s="374"/>
      <c r="UGS193" s="374"/>
      <c r="UGT193" s="374"/>
      <c r="UGU193" s="374"/>
      <c r="UGV193" s="373"/>
      <c r="UGW193" s="371"/>
      <c r="UGX193" s="371"/>
      <c r="UGY193" s="371"/>
      <c r="UGZ193" s="372"/>
      <c r="UHA193" s="373"/>
      <c r="UHB193" s="373"/>
      <c r="UHC193" s="373"/>
      <c r="UHD193" s="374"/>
      <c r="UHE193" s="374"/>
      <c r="UHF193" s="374"/>
      <c r="UHG193" s="373"/>
      <c r="UHH193" s="374"/>
      <c r="UHI193" s="374"/>
      <c r="UHJ193" s="374"/>
      <c r="UHK193" s="374"/>
      <c r="UHL193" s="373"/>
      <c r="UHM193" s="371"/>
      <c r="UHN193" s="371"/>
      <c r="UHO193" s="371"/>
      <c r="UHP193" s="372"/>
      <c r="UHQ193" s="373"/>
      <c r="UHR193" s="373"/>
      <c r="UHS193" s="373"/>
      <c r="UHT193" s="374"/>
      <c r="UHU193" s="374"/>
      <c r="UHV193" s="374"/>
      <c r="UHW193" s="373"/>
      <c r="UHX193" s="374"/>
      <c r="UHY193" s="374"/>
      <c r="UHZ193" s="374"/>
      <c r="UIA193" s="374"/>
      <c r="UIB193" s="373"/>
      <c r="UIC193" s="371"/>
      <c r="UID193" s="371"/>
      <c r="UIE193" s="371"/>
      <c r="UIF193" s="372"/>
      <c r="UIG193" s="373"/>
      <c r="UIH193" s="373"/>
      <c r="UII193" s="373"/>
      <c r="UIJ193" s="374"/>
      <c r="UIK193" s="374"/>
      <c r="UIL193" s="374"/>
      <c r="UIM193" s="373"/>
      <c r="UIN193" s="374"/>
      <c r="UIO193" s="374"/>
      <c r="UIP193" s="374"/>
      <c r="UIQ193" s="374"/>
      <c r="UIR193" s="373"/>
      <c r="UIS193" s="371"/>
      <c r="UIT193" s="371"/>
      <c r="UIU193" s="371"/>
      <c r="UIV193" s="372"/>
      <c r="UIW193" s="373"/>
      <c r="UIX193" s="373"/>
      <c r="UIY193" s="373"/>
      <c r="UIZ193" s="374"/>
      <c r="UJA193" s="374"/>
      <c r="UJB193" s="374"/>
      <c r="UJC193" s="373"/>
      <c r="UJD193" s="374"/>
      <c r="UJE193" s="374"/>
      <c r="UJF193" s="374"/>
      <c r="UJG193" s="374"/>
      <c r="UJH193" s="373"/>
      <c r="UJI193" s="371"/>
      <c r="UJJ193" s="371"/>
      <c r="UJK193" s="371"/>
      <c r="UJL193" s="372"/>
      <c r="UJM193" s="373"/>
      <c r="UJN193" s="373"/>
      <c r="UJO193" s="373"/>
      <c r="UJP193" s="374"/>
      <c r="UJQ193" s="374"/>
      <c r="UJR193" s="374"/>
      <c r="UJS193" s="373"/>
      <c r="UJT193" s="374"/>
      <c r="UJU193" s="374"/>
      <c r="UJV193" s="374"/>
      <c r="UJW193" s="374"/>
      <c r="UJX193" s="373"/>
      <c r="UJY193" s="371"/>
      <c r="UJZ193" s="371"/>
      <c r="UKA193" s="371"/>
      <c r="UKB193" s="372"/>
      <c r="UKC193" s="373"/>
      <c r="UKD193" s="373"/>
      <c r="UKE193" s="373"/>
      <c r="UKF193" s="374"/>
      <c r="UKG193" s="374"/>
      <c r="UKH193" s="374"/>
      <c r="UKI193" s="373"/>
      <c r="UKJ193" s="374"/>
      <c r="UKK193" s="374"/>
      <c r="UKL193" s="374"/>
      <c r="UKM193" s="374"/>
      <c r="UKN193" s="373"/>
      <c r="UKO193" s="371"/>
      <c r="UKP193" s="371"/>
      <c r="UKQ193" s="371"/>
      <c r="UKR193" s="372"/>
      <c r="UKS193" s="373"/>
      <c r="UKT193" s="373"/>
      <c r="UKU193" s="373"/>
      <c r="UKV193" s="374"/>
      <c r="UKW193" s="374"/>
      <c r="UKX193" s="374"/>
      <c r="UKY193" s="373"/>
      <c r="UKZ193" s="374"/>
      <c r="ULA193" s="374"/>
      <c r="ULB193" s="374"/>
      <c r="ULC193" s="374"/>
      <c r="ULD193" s="373"/>
      <c r="ULE193" s="371"/>
      <c r="ULF193" s="371"/>
      <c r="ULG193" s="371"/>
      <c r="ULH193" s="372"/>
      <c r="ULI193" s="373"/>
      <c r="ULJ193" s="373"/>
      <c r="ULK193" s="373"/>
      <c r="ULL193" s="374"/>
      <c r="ULM193" s="374"/>
      <c r="ULN193" s="374"/>
      <c r="ULO193" s="373"/>
      <c r="ULP193" s="374"/>
      <c r="ULQ193" s="374"/>
      <c r="ULR193" s="374"/>
      <c r="ULS193" s="374"/>
      <c r="ULT193" s="373"/>
      <c r="ULU193" s="371"/>
      <c r="ULV193" s="371"/>
      <c r="ULW193" s="371"/>
      <c r="ULX193" s="372"/>
      <c r="ULY193" s="373"/>
      <c r="ULZ193" s="373"/>
      <c r="UMA193" s="373"/>
      <c r="UMB193" s="374"/>
      <c r="UMC193" s="374"/>
      <c r="UMD193" s="374"/>
      <c r="UME193" s="373"/>
      <c r="UMF193" s="374"/>
      <c r="UMG193" s="374"/>
      <c r="UMH193" s="374"/>
      <c r="UMI193" s="374"/>
      <c r="UMJ193" s="373"/>
      <c r="UMK193" s="371"/>
      <c r="UML193" s="371"/>
      <c r="UMM193" s="371"/>
      <c r="UMN193" s="372"/>
      <c r="UMO193" s="373"/>
      <c r="UMP193" s="373"/>
      <c r="UMQ193" s="373"/>
      <c r="UMR193" s="374"/>
      <c r="UMS193" s="374"/>
      <c r="UMT193" s="374"/>
      <c r="UMU193" s="373"/>
      <c r="UMV193" s="374"/>
      <c r="UMW193" s="374"/>
      <c r="UMX193" s="374"/>
      <c r="UMY193" s="374"/>
      <c r="UMZ193" s="373"/>
      <c r="UNA193" s="371"/>
      <c r="UNB193" s="371"/>
      <c r="UNC193" s="371"/>
      <c r="UND193" s="372"/>
      <c r="UNE193" s="373"/>
      <c r="UNF193" s="373"/>
      <c r="UNG193" s="373"/>
      <c r="UNH193" s="374"/>
      <c r="UNI193" s="374"/>
      <c r="UNJ193" s="374"/>
      <c r="UNK193" s="373"/>
      <c r="UNL193" s="374"/>
      <c r="UNM193" s="374"/>
      <c r="UNN193" s="374"/>
      <c r="UNO193" s="374"/>
      <c r="UNP193" s="373"/>
      <c r="UNQ193" s="371"/>
      <c r="UNR193" s="371"/>
      <c r="UNS193" s="371"/>
      <c r="UNT193" s="372"/>
      <c r="UNU193" s="373"/>
      <c r="UNV193" s="373"/>
      <c r="UNW193" s="373"/>
      <c r="UNX193" s="374"/>
      <c r="UNY193" s="374"/>
      <c r="UNZ193" s="374"/>
      <c r="UOA193" s="373"/>
      <c r="UOB193" s="374"/>
      <c r="UOC193" s="374"/>
      <c r="UOD193" s="374"/>
      <c r="UOE193" s="374"/>
      <c r="UOF193" s="373"/>
      <c r="UOG193" s="371"/>
      <c r="UOH193" s="371"/>
      <c r="UOI193" s="371"/>
      <c r="UOJ193" s="372"/>
      <c r="UOK193" s="373"/>
      <c r="UOL193" s="373"/>
      <c r="UOM193" s="373"/>
      <c r="UON193" s="374"/>
      <c r="UOO193" s="374"/>
      <c r="UOP193" s="374"/>
      <c r="UOQ193" s="373"/>
      <c r="UOR193" s="374"/>
      <c r="UOS193" s="374"/>
      <c r="UOT193" s="374"/>
      <c r="UOU193" s="374"/>
      <c r="UOV193" s="373"/>
      <c r="UOW193" s="371"/>
      <c r="UOX193" s="371"/>
      <c r="UOY193" s="371"/>
      <c r="UOZ193" s="372"/>
      <c r="UPA193" s="373"/>
      <c r="UPB193" s="373"/>
      <c r="UPC193" s="373"/>
      <c r="UPD193" s="374"/>
      <c r="UPE193" s="374"/>
      <c r="UPF193" s="374"/>
      <c r="UPG193" s="373"/>
      <c r="UPH193" s="374"/>
      <c r="UPI193" s="374"/>
      <c r="UPJ193" s="374"/>
      <c r="UPK193" s="374"/>
      <c r="UPL193" s="373"/>
      <c r="UPM193" s="371"/>
      <c r="UPN193" s="371"/>
      <c r="UPO193" s="371"/>
      <c r="UPP193" s="372"/>
      <c r="UPQ193" s="373"/>
      <c r="UPR193" s="373"/>
      <c r="UPS193" s="373"/>
      <c r="UPT193" s="374"/>
      <c r="UPU193" s="374"/>
      <c r="UPV193" s="374"/>
      <c r="UPW193" s="373"/>
      <c r="UPX193" s="374"/>
      <c r="UPY193" s="374"/>
      <c r="UPZ193" s="374"/>
      <c r="UQA193" s="374"/>
      <c r="UQB193" s="373"/>
      <c r="UQC193" s="371"/>
      <c r="UQD193" s="371"/>
      <c r="UQE193" s="371"/>
      <c r="UQF193" s="372"/>
      <c r="UQG193" s="373"/>
      <c r="UQH193" s="373"/>
      <c r="UQI193" s="373"/>
      <c r="UQJ193" s="374"/>
      <c r="UQK193" s="374"/>
      <c r="UQL193" s="374"/>
      <c r="UQM193" s="373"/>
      <c r="UQN193" s="374"/>
      <c r="UQO193" s="374"/>
      <c r="UQP193" s="374"/>
      <c r="UQQ193" s="374"/>
      <c r="UQR193" s="373"/>
      <c r="UQS193" s="371"/>
      <c r="UQT193" s="371"/>
      <c r="UQU193" s="371"/>
      <c r="UQV193" s="372"/>
      <c r="UQW193" s="373"/>
      <c r="UQX193" s="373"/>
      <c r="UQY193" s="373"/>
      <c r="UQZ193" s="374"/>
      <c r="URA193" s="374"/>
      <c r="URB193" s="374"/>
      <c r="URC193" s="373"/>
      <c r="URD193" s="374"/>
      <c r="URE193" s="374"/>
      <c r="URF193" s="374"/>
      <c r="URG193" s="374"/>
      <c r="URH193" s="373"/>
      <c r="URI193" s="371"/>
      <c r="URJ193" s="371"/>
      <c r="URK193" s="371"/>
      <c r="URL193" s="372"/>
      <c r="URM193" s="373"/>
      <c r="URN193" s="373"/>
      <c r="URO193" s="373"/>
      <c r="URP193" s="374"/>
      <c r="URQ193" s="374"/>
      <c r="URR193" s="374"/>
      <c r="URS193" s="373"/>
      <c r="URT193" s="374"/>
      <c r="URU193" s="374"/>
      <c r="URV193" s="374"/>
      <c r="URW193" s="374"/>
      <c r="URX193" s="373"/>
      <c r="URY193" s="371"/>
      <c r="URZ193" s="371"/>
      <c r="USA193" s="371"/>
      <c r="USB193" s="372"/>
      <c r="USC193" s="373"/>
      <c r="USD193" s="373"/>
      <c r="USE193" s="373"/>
      <c r="USF193" s="374"/>
      <c r="USG193" s="374"/>
      <c r="USH193" s="374"/>
      <c r="USI193" s="373"/>
      <c r="USJ193" s="374"/>
      <c r="USK193" s="374"/>
      <c r="USL193" s="374"/>
      <c r="USM193" s="374"/>
      <c r="USN193" s="373"/>
      <c r="USO193" s="371"/>
      <c r="USP193" s="371"/>
      <c r="USQ193" s="371"/>
      <c r="USR193" s="372"/>
      <c r="USS193" s="373"/>
      <c r="UST193" s="373"/>
      <c r="USU193" s="373"/>
      <c r="USV193" s="374"/>
      <c r="USW193" s="374"/>
      <c r="USX193" s="374"/>
      <c r="USY193" s="373"/>
      <c r="USZ193" s="374"/>
      <c r="UTA193" s="374"/>
      <c r="UTB193" s="374"/>
      <c r="UTC193" s="374"/>
      <c r="UTD193" s="373"/>
      <c r="UTE193" s="371"/>
      <c r="UTF193" s="371"/>
      <c r="UTG193" s="371"/>
      <c r="UTH193" s="372"/>
      <c r="UTI193" s="373"/>
      <c r="UTJ193" s="373"/>
      <c r="UTK193" s="373"/>
      <c r="UTL193" s="374"/>
      <c r="UTM193" s="374"/>
      <c r="UTN193" s="374"/>
      <c r="UTO193" s="373"/>
      <c r="UTP193" s="374"/>
      <c r="UTQ193" s="374"/>
      <c r="UTR193" s="374"/>
      <c r="UTS193" s="374"/>
      <c r="UTT193" s="373"/>
      <c r="UTU193" s="371"/>
      <c r="UTV193" s="371"/>
      <c r="UTW193" s="371"/>
      <c r="UTX193" s="372"/>
      <c r="UTY193" s="373"/>
      <c r="UTZ193" s="373"/>
      <c r="UUA193" s="373"/>
      <c r="UUB193" s="374"/>
      <c r="UUC193" s="374"/>
      <c r="UUD193" s="374"/>
      <c r="UUE193" s="373"/>
      <c r="UUF193" s="374"/>
      <c r="UUG193" s="374"/>
      <c r="UUH193" s="374"/>
      <c r="UUI193" s="374"/>
      <c r="UUJ193" s="373"/>
      <c r="UUK193" s="371"/>
      <c r="UUL193" s="371"/>
      <c r="UUM193" s="371"/>
      <c r="UUN193" s="372"/>
      <c r="UUO193" s="373"/>
      <c r="UUP193" s="373"/>
      <c r="UUQ193" s="373"/>
      <c r="UUR193" s="374"/>
      <c r="UUS193" s="374"/>
      <c r="UUT193" s="374"/>
      <c r="UUU193" s="373"/>
      <c r="UUV193" s="374"/>
      <c r="UUW193" s="374"/>
      <c r="UUX193" s="374"/>
      <c r="UUY193" s="374"/>
      <c r="UUZ193" s="373"/>
      <c r="UVA193" s="371"/>
      <c r="UVB193" s="371"/>
      <c r="UVC193" s="371"/>
      <c r="UVD193" s="372"/>
      <c r="UVE193" s="373"/>
      <c r="UVF193" s="373"/>
      <c r="UVG193" s="373"/>
      <c r="UVH193" s="374"/>
      <c r="UVI193" s="374"/>
      <c r="UVJ193" s="374"/>
      <c r="UVK193" s="373"/>
      <c r="UVL193" s="374"/>
      <c r="UVM193" s="374"/>
      <c r="UVN193" s="374"/>
      <c r="UVO193" s="374"/>
      <c r="UVP193" s="373"/>
      <c r="UVQ193" s="371"/>
      <c r="UVR193" s="371"/>
      <c r="UVS193" s="371"/>
      <c r="UVT193" s="372"/>
      <c r="UVU193" s="373"/>
      <c r="UVV193" s="373"/>
      <c r="UVW193" s="373"/>
      <c r="UVX193" s="374"/>
      <c r="UVY193" s="374"/>
      <c r="UVZ193" s="374"/>
      <c r="UWA193" s="373"/>
      <c r="UWB193" s="374"/>
      <c r="UWC193" s="374"/>
      <c r="UWD193" s="374"/>
      <c r="UWE193" s="374"/>
      <c r="UWF193" s="373"/>
      <c r="UWG193" s="371"/>
      <c r="UWH193" s="371"/>
      <c r="UWI193" s="371"/>
      <c r="UWJ193" s="372"/>
      <c r="UWK193" s="373"/>
      <c r="UWL193" s="373"/>
      <c r="UWM193" s="373"/>
      <c r="UWN193" s="374"/>
      <c r="UWO193" s="374"/>
      <c r="UWP193" s="374"/>
      <c r="UWQ193" s="373"/>
      <c r="UWR193" s="374"/>
      <c r="UWS193" s="374"/>
      <c r="UWT193" s="374"/>
      <c r="UWU193" s="374"/>
      <c r="UWV193" s="373"/>
      <c r="UWW193" s="371"/>
      <c r="UWX193" s="371"/>
      <c r="UWY193" s="371"/>
      <c r="UWZ193" s="372"/>
      <c r="UXA193" s="373"/>
      <c r="UXB193" s="373"/>
      <c r="UXC193" s="373"/>
      <c r="UXD193" s="374"/>
      <c r="UXE193" s="374"/>
      <c r="UXF193" s="374"/>
      <c r="UXG193" s="373"/>
      <c r="UXH193" s="374"/>
      <c r="UXI193" s="374"/>
      <c r="UXJ193" s="374"/>
      <c r="UXK193" s="374"/>
      <c r="UXL193" s="373"/>
      <c r="UXM193" s="371"/>
      <c r="UXN193" s="371"/>
      <c r="UXO193" s="371"/>
      <c r="UXP193" s="372"/>
      <c r="UXQ193" s="373"/>
      <c r="UXR193" s="373"/>
      <c r="UXS193" s="373"/>
      <c r="UXT193" s="374"/>
      <c r="UXU193" s="374"/>
      <c r="UXV193" s="374"/>
      <c r="UXW193" s="373"/>
      <c r="UXX193" s="374"/>
      <c r="UXY193" s="374"/>
      <c r="UXZ193" s="374"/>
      <c r="UYA193" s="374"/>
      <c r="UYB193" s="373"/>
      <c r="UYC193" s="371"/>
      <c r="UYD193" s="371"/>
      <c r="UYE193" s="371"/>
      <c r="UYF193" s="372"/>
      <c r="UYG193" s="373"/>
      <c r="UYH193" s="373"/>
      <c r="UYI193" s="373"/>
      <c r="UYJ193" s="374"/>
      <c r="UYK193" s="374"/>
      <c r="UYL193" s="374"/>
      <c r="UYM193" s="373"/>
      <c r="UYN193" s="374"/>
      <c r="UYO193" s="374"/>
      <c r="UYP193" s="374"/>
      <c r="UYQ193" s="374"/>
      <c r="UYR193" s="373"/>
      <c r="UYS193" s="371"/>
      <c r="UYT193" s="371"/>
      <c r="UYU193" s="371"/>
      <c r="UYV193" s="372"/>
      <c r="UYW193" s="373"/>
      <c r="UYX193" s="373"/>
      <c r="UYY193" s="373"/>
      <c r="UYZ193" s="374"/>
      <c r="UZA193" s="374"/>
      <c r="UZB193" s="374"/>
      <c r="UZC193" s="373"/>
      <c r="UZD193" s="374"/>
      <c r="UZE193" s="374"/>
      <c r="UZF193" s="374"/>
      <c r="UZG193" s="374"/>
      <c r="UZH193" s="373"/>
      <c r="UZI193" s="371"/>
      <c r="UZJ193" s="371"/>
      <c r="UZK193" s="371"/>
      <c r="UZL193" s="372"/>
      <c r="UZM193" s="373"/>
      <c r="UZN193" s="373"/>
      <c r="UZO193" s="373"/>
      <c r="UZP193" s="374"/>
      <c r="UZQ193" s="374"/>
      <c r="UZR193" s="374"/>
      <c r="UZS193" s="373"/>
      <c r="UZT193" s="374"/>
      <c r="UZU193" s="374"/>
      <c r="UZV193" s="374"/>
      <c r="UZW193" s="374"/>
      <c r="UZX193" s="373"/>
      <c r="UZY193" s="371"/>
      <c r="UZZ193" s="371"/>
      <c r="VAA193" s="371"/>
      <c r="VAB193" s="372"/>
      <c r="VAC193" s="373"/>
      <c r="VAD193" s="373"/>
      <c r="VAE193" s="373"/>
      <c r="VAF193" s="374"/>
      <c r="VAG193" s="374"/>
      <c r="VAH193" s="374"/>
      <c r="VAI193" s="373"/>
      <c r="VAJ193" s="374"/>
      <c r="VAK193" s="374"/>
      <c r="VAL193" s="374"/>
      <c r="VAM193" s="374"/>
      <c r="VAN193" s="373"/>
      <c r="VAO193" s="371"/>
      <c r="VAP193" s="371"/>
      <c r="VAQ193" s="371"/>
      <c r="VAR193" s="372"/>
      <c r="VAS193" s="373"/>
      <c r="VAT193" s="373"/>
      <c r="VAU193" s="373"/>
      <c r="VAV193" s="374"/>
      <c r="VAW193" s="374"/>
      <c r="VAX193" s="374"/>
      <c r="VAY193" s="373"/>
      <c r="VAZ193" s="374"/>
      <c r="VBA193" s="374"/>
      <c r="VBB193" s="374"/>
      <c r="VBC193" s="374"/>
      <c r="VBD193" s="373"/>
      <c r="VBE193" s="371"/>
      <c r="VBF193" s="371"/>
      <c r="VBG193" s="371"/>
      <c r="VBH193" s="372"/>
      <c r="VBI193" s="373"/>
      <c r="VBJ193" s="373"/>
      <c r="VBK193" s="373"/>
      <c r="VBL193" s="374"/>
      <c r="VBM193" s="374"/>
      <c r="VBN193" s="374"/>
      <c r="VBO193" s="373"/>
      <c r="VBP193" s="374"/>
      <c r="VBQ193" s="374"/>
      <c r="VBR193" s="374"/>
      <c r="VBS193" s="374"/>
      <c r="VBT193" s="373"/>
      <c r="VBU193" s="371"/>
      <c r="VBV193" s="371"/>
      <c r="VBW193" s="371"/>
      <c r="VBX193" s="372"/>
      <c r="VBY193" s="373"/>
      <c r="VBZ193" s="373"/>
      <c r="VCA193" s="373"/>
      <c r="VCB193" s="374"/>
      <c r="VCC193" s="374"/>
      <c r="VCD193" s="374"/>
      <c r="VCE193" s="373"/>
      <c r="VCF193" s="374"/>
      <c r="VCG193" s="374"/>
      <c r="VCH193" s="374"/>
      <c r="VCI193" s="374"/>
      <c r="VCJ193" s="373"/>
      <c r="VCK193" s="371"/>
      <c r="VCL193" s="371"/>
      <c r="VCM193" s="371"/>
      <c r="VCN193" s="372"/>
      <c r="VCO193" s="373"/>
      <c r="VCP193" s="373"/>
      <c r="VCQ193" s="373"/>
      <c r="VCR193" s="374"/>
      <c r="VCS193" s="374"/>
      <c r="VCT193" s="374"/>
      <c r="VCU193" s="373"/>
      <c r="VCV193" s="374"/>
      <c r="VCW193" s="374"/>
      <c r="VCX193" s="374"/>
      <c r="VCY193" s="374"/>
      <c r="VCZ193" s="373"/>
      <c r="VDA193" s="371"/>
      <c r="VDB193" s="371"/>
      <c r="VDC193" s="371"/>
      <c r="VDD193" s="372"/>
      <c r="VDE193" s="373"/>
      <c r="VDF193" s="373"/>
      <c r="VDG193" s="373"/>
      <c r="VDH193" s="374"/>
      <c r="VDI193" s="374"/>
      <c r="VDJ193" s="374"/>
      <c r="VDK193" s="373"/>
      <c r="VDL193" s="374"/>
      <c r="VDM193" s="374"/>
      <c r="VDN193" s="374"/>
      <c r="VDO193" s="374"/>
      <c r="VDP193" s="373"/>
      <c r="VDQ193" s="371"/>
      <c r="VDR193" s="371"/>
      <c r="VDS193" s="371"/>
      <c r="VDT193" s="372"/>
      <c r="VDU193" s="373"/>
      <c r="VDV193" s="373"/>
      <c r="VDW193" s="373"/>
      <c r="VDX193" s="374"/>
      <c r="VDY193" s="374"/>
      <c r="VDZ193" s="374"/>
      <c r="VEA193" s="373"/>
      <c r="VEB193" s="374"/>
      <c r="VEC193" s="374"/>
      <c r="VED193" s="374"/>
      <c r="VEE193" s="374"/>
      <c r="VEF193" s="373"/>
      <c r="VEG193" s="371"/>
      <c r="VEH193" s="371"/>
      <c r="VEI193" s="371"/>
      <c r="VEJ193" s="372"/>
      <c r="VEK193" s="373"/>
      <c r="VEL193" s="373"/>
      <c r="VEM193" s="373"/>
      <c r="VEN193" s="374"/>
      <c r="VEO193" s="374"/>
      <c r="VEP193" s="374"/>
      <c r="VEQ193" s="373"/>
      <c r="VER193" s="374"/>
      <c r="VES193" s="374"/>
      <c r="VET193" s="374"/>
      <c r="VEU193" s="374"/>
      <c r="VEV193" s="373"/>
      <c r="VEW193" s="371"/>
      <c r="VEX193" s="371"/>
      <c r="VEY193" s="371"/>
      <c r="VEZ193" s="372"/>
      <c r="VFA193" s="373"/>
      <c r="VFB193" s="373"/>
      <c r="VFC193" s="373"/>
      <c r="VFD193" s="374"/>
      <c r="VFE193" s="374"/>
      <c r="VFF193" s="374"/>
      <c r="VFG193" s="373"/>
      <c r="VFH193" s="374"/>
      <c r="VFI193" s="374"/>
      <c r="VFJ193" s="374"/>
      <c r="VFK193" s="374"/>
      <c r="VFL193" s="373"/>
      <c r="VFM193" s="371"/>
      <c r="VFN193" s="371"/>
      <c r="VFO193" s="371"/>
      <c r="VFP193" s="372"/>
      <c r="VFQ193" s="373"/>
      <c r="VFR193" s="373"/>
      <c r="VFS193" s="373"/>
      <c r="VFT193" s="374"/>
      <c r="VFU193" s="374"/>
      <c r="VFV193" s="374"/>
      <c r="VFW193" s="373"/>
      <c r="VFX193" s="374"/>
      <c r="VFY193" s="374"/>
      <c r="VFZ193" s="374"/>
      <c r="VGA193" s="374"/>
      <c r="VGB193" s="373"/>
      <c r="VGC193" s="371"/>
      <c r="VGD193" s="371"/>
      <c r="VGE193" s="371"/>
      <c r="VGF193" s="372"/>
      <c r="VGG193" s="373"/>
      <c r="VGH193" s="373"/>
      <c r="VGI193" s="373"/>
      <c r="VGJ193" s="374"/>
      <c r="VGK193" s="374"/>
      <c r="VGL193" s="374"/>
      <c r="VGM193" s="373"/>
      <c r="VGN193" s="374"/>
      <c r="VGO193" s="374"/>
      <c r="VGP193" s="374"/>
      <c r="VGQ193" s="374"/>
      <c r="VGR193" s="373"/>
      <c r="VGS193" s="371"/>
      <c r="VGT193" s="371"/>
      <c r="VGU193" s="371"/>
      <c r="VGV193" s="372"/>
      <c r="VGW193" s="373"/>
      <c r="VGX193" s="373"/>
      <c r="VGY193" s="373"/>
      <c r="VGZ193" s="374"/>
      <c r="VHA193" s="374"/>
      <c r="VHB193" s="374"/>
      <c r="VHC193" s="373"/>
      <c r="VHD193" s="374"/>
      <c r="VHE193" s="374"/>
      <c r="VHF193" s="374"/>
      <c r="VHG193" s="374"/>
      <c r="VHH193" s="373"/>
      <c r="VHI193" s="371"/>
      <c r="VHJ193" s="371"/>
      <c r="VHK193" s="371"/>
      <c r="VHL193" s="372"/>
      <c r="VHM193" s="373"/>
      <c r="VHN193" s="373"/>
      <c r="VHO193" s="373"/>
      <c r="VHP193" s="374"/>
      <c r="VHQ193" s="374"/>
      <c r="VHR193" s="374"/>
      <c r="VHS193" s="373"/>
      <c r="VHT193" s="374"/>
      <c r="VHU193" s="374"/>
      <c r="VHV193" s="374"/>
      <c r="VHW193" s="374"/>
      <c r="VHX193" s="373"/>
      <c r="VHY193" s="371"/>
      <c r="VHZ193" s="371"/>
      <c r="VIA193" s="371"/>
      <c r="VIB193" s="372"/>
      <c r="VIC193" s="373"/>
      <c r="VID193" s="373"/>
      <c r="VIE193" s="373"/>
      <c r="VIF193" s="374"/>
      <c r="VIG193" s="374"/>
      <c r="VIH193" s="374"/>
      <c r="VII193" s="373"/>
      <c r="VIJ193" s="374"/>
      <c r="VIK193" s="374"/>
      <c r="VIL193" s="374"/>
      <c r="VIM193" s="374"/>
      <c r="VIN193" s="373"/>
      <c r="VIO193" s="371"/>
      <c r="VIP193" s="371"/>
      <c r="VIQ193" s="371"/>
      <c r="VIR193" s="372"/>
      <c r="VIS193" s="373"/>
      <c r="VIT193" s="373"/>
      <c r="VIU193" s="373"/>
      <c r="VIV193" s="374"/>
      <c r="VIW193" s="374"/>
      <c r="VIX193" s="374"/>
      <c r="VIY193" s="373"/>
      <c r="VIZ193" s="374"/>
      <c r="VJA193" s="374"/>
      <c r="VJB193" s="374"/>
      <c r="VJC193" s="374"/>
      <c r="VJD193" s="373"/>
      <c r="VJE193" s="371"/>
      <c r="VJF193" s="371"/>
      <c r="VJG193" s="371"/>
      <c r="VJH193" s="372"/>
      <c r="VJI193" s="373"/>
      <c r="VJJ193" s="373"/>
      <c r="VJK193" s="373"/>
      <c r="VJL193" s="374"/>
      <c r="VJM193" s="374"/>
      <c r="VJN193" s="374"/>
      <c r="VJO193" s="373"/>
      <c r="VJP193" s="374"/>
      <c r="VJQ193" s="374"/>
      <c r="VJR193" s="374"/>
      <c r="VJS193" s="374"/>
      <c r="VJT193" s="373"/>
      <c r="VJU193" s="371"/>
      <c r="VJV193" s="371"/>
      <c r="VJW193" s="371"/>
      <c r="VJX193" s="372"/>
      <c r="VJY193" s="373"/>
      <c r="VJZ193" s="373"/>
      <c r="VKA193" s="373"/>
      <c r="VKB193" s="374"/>
      <c r="VKC193" s="374"/>
      <c r="VKD193" s="374"/>
      <c r="VKE193" s="373"/>
      <c r="VKF193" s="374"/>
      <c r="VKG193" s="374"/>
      <c r="VKH193" s="374"/>
      <c r="VKI193" s="374"/>
      <c r="VKJ193" s="373"/>
      <c r="VKK193" s="371"/>
      <c r="VKL193" s="371"/>
      <c r="VKM193" s="371"/>
      <c r="VKN193" s="372"/>
      <c r="VKO193" s="373"/>
      <c r="VKP193" s="373"/>
      <c r="VKQ193" s="373"/>
      <c r="VKR193" s="374"/>
      <c r="VKS193" s="374"/>
      <c r="VKT193" s="374"/>
      <c r="VKU193" s="373"/>
      <c r="VKV193" s="374"/>
      <c r="VKW193" s="374"/>
      <c r="VKX193" s="374"/>
      <c r="VKY193" s="374"/>
      <c r="VKZ193" s="373"/>
      <c r="VLA193" s="371"/>
      <c r="VLB193" s="371"/>
      <c r="VLC193" s="371"/>
      <c r="VLD193" s="372"/>
      <c r="VLE193" s="373"/>
      <c r="VLF193" s="373"/>
      <c r="VLG193" s="373"/>
      <c r="VLH193" s="374"/>
      <c r="VLI193" s="374"/>
      <c r="VLJ193" s="374"/>
      <c r="VLK193" s="373"/>
      <c r="VLL193" s="374"/>
      <c r="VLM193" s="374"/>
      <c r="VLN193" s="374"/>
      <c r="VLO193" s="374"/>
      <c r="VLP193" s="373"/>
      <c r="VLQ193" s="371"/>
      <c r="VLR193" s="371"/>
      <c r="VLS193" s="371"/>
      <c r="VLT193" s="372"/>
      <c r="VLU193" s="373"/>
      <c r="VLV193" s="373"/>
      <c r="VLW193" s="373"/>
      <c r="VLX193" s="374"/>
      <c r="VLY193" s="374"/>
      <c r="VLZ193" s="374"/>
      <c r="VMA193" s="373"/>
      <c r="VMB193" s="374"/>
      <c r="VMC193" s="374"/>
      <c r="VMD193" s="374"/>
      <c r="VME193" s="374"/>
      <c r="VMF193" s="373"/>
      <c r="VMG193" s="371"/>
      <c r="VMH193" s="371"/>
      <c r="VMI193" s="371"/>
      <c r="VMJ193" s="372"/>
      <c r="VMK193" s="373"/>
      <c r="VML193" s="373"/>
      <c r="VMM193" s="373"/>
      <c r="VMN193" s="374"/>
      <c r="VMO193" s="374"/>
      <c r="VMP193" s="374"/>
      <c r="VMQ193" s="373"/>
      <c r="VMR193" s="374"/>
      <c r="VMS193" s="374"/>
      <c r="VMT193" s="374"/>
      <c r="VMU193" s="374"/>
      <c r="VMV193" s="373"/>
      <c r="VMW193" s="371"/>
      <c r="VMX193" s="371"/>
      <c r="VMY193" s="371"/>
      <c r="VMZ193" s="372"/>
      <c r="VNA193" s="373"/>
      <c r="VNB193" s="373"/>
      <c r="VNC193" s="373"/>
      <c r="VND193" s="374"/>
      <c r="VNE193" s="374"/>
      <c r="VNF193" s="374"/>
      <c r="VNG193" s="373"/>
      <c r="VNH193" s="374"/>
      <c r="VNI193" s="374"/>
      <c r="VNJ193" s="374"/>
      <c r="VNK193" s="374"/>
      <c r="VNL193" s="373"/>
      <c r="VNM193" s="371"/>
      <c r="VNN193" s="371"/>
      <c r="VNO193" s="371"/>
      <c r="VNP193" s="372"/>
      <c r="VNQ193" s="373"/>
      <c r="VNR193" s="373"/>
      <c r="VNS193" s="373"/>
      <c r="VNT193" s="374"/>
      <c r="VNU193" s="374"/>
      <c r="VNV193" s="374"/>
      <c r="VNW193" s="373"/>
      <c r="VNX193" s="374"/>
      <c r="VNY193" s="374"/>
      <c r="VNZ193" s="374"/>
      <c r="VOA193" s="374"/>
      <c r="VOB193" s="373"/>
      <c r="VOC193" s="371"/>
      <c r="VOD193" s="371"/>
      <c r="VOE193" s="371"/>
      <c r="VOF193" s="372"/>
      <c r="VOG193" s="373"/>
      <c r="VOH193" s="373"/>
      <c r="VOI193" s="373"/>
      <c r="VOJ193" s="374"/>
      <c r="VOK193" s="374"/>
      <c r="VOL193" s="374"/>
      <c r="VOM193" s="373"/>
      <c r="VON193" s="374"/>
      <c r="VOO193" s="374"/>
      <c r="VOP193" s="374"/>
      <c r="VOQ193" s="374"/>
      <c r="VOR193" s="373"/>
      <c r="VOS193" s="371"/>
      <c r="VOT193" s="371"/>
      <c r="VOU193" s="371"/>
      <c r="VOV193" s="372"/>
      <c r="VOW193" s="373"/>
      <c r="VOX193" s="373"/>
      <c r="VOY193" s="373"/>
      <c r="VOZ193" s="374"/>
      <c r="VPA193" s="374"/>
      <c r="VPB193" s="374"/>
      <c r="VPC193" s="373"/>
      <c r="VPD193" s="374"/>
      <c r="VPE193" s="374"/>
      <c r="VPF193" s="374"/>
      <c r="VPG193" s="374"/>
      <c r="VPH193" s="373"/>
      <c r="VPI193" s="371"/>
      <c r="VPJ193" s="371"/>
      <c r="VPK193" s="371"/>
      <c r="VPL193" s="372"/>
      <c r="VPM193" s="373"/>
      <c r="VPN193" s="373"/>
      <c r="VPO193" s="373"/>
      <c r="VPP193" s="374"/>
      <c r="VPQ193" s="374"/>
      <c r="VPR193" s="374"/>
      <c r="VPS193" s="373"/>
      <c r="VPT193" s="374"/>
      <c r="VPU193" s="374"/>
      <c r="VPV193" s="374"/>
      <c r="VPW193" s="374"/>
      <c r="VPX193" s="373"/>
      <c r="VPY193" s="371"/>
      <c r="VPZ193" s="371"/>
      <c r="VQA193" s="371"/>
      <c r="VQB193" s="372"/>
      <c r="VQC193" s="373"/>
      <c r="VQD193" s="373"/>
      <c r="VQE193" s="373"/>
      <c r="VQF193" s="374"/>
      <c r="VQG193" s="374"/>
      <c r="VQH193" s="374"/>
      <c r="VQI193" s="373"/>
      <c r="VQJ193" s="374"/>
      <c r="VQK193" s="374"/>
      <c r="VQL193" s="374"/>
      <c r="VQM193" s="374"/>
      <c r="VQN193" s="373"/>
      <c r="VQO193" s="371"/>
      <c r="VQP193" s="371"/>
      <c r="VQQ193" s="371"/>
      <c r="VQR193" s="372"/>
      <c r="VQS193" s="373"/>
      <c r="VQT193" s="373"/>
      <c r="VQU193" s="373"/>
      <c r="VQV193" s="374"/>
      <c r="VQW193" s="374"/>
      <c r="VQX193" s="374"/>
      <c r="VQY193" s="373"/>
      <c r="VQZ193" s="374"/>
      <c r="VRA193" s="374"/>
      <c r="VRB193" s="374"/>
      <c r="VRC193" s="374"/>
      <c r="VRD193" s="373"/>
      <c r="VRE193" s="371"/>
      <c r="VRF193" s="371"/>
      <c r="VRG193" s="371"/>
      <c r="VRH193" s="372"/>
      <c r="VRI193" s="373"/>
      <c r="VRJ193" s="373"/>
      <c r="VRK193" s="373"/>
      <c r="VRL193" s="374"/>
      <c r="VRM193" s="374"/>
      <c r="VRN193" s="374"/>
      <c r="VRO193" s="373"/>
      <c r="VRP193" s="374"/>
      <c r="VRQ193" s="374"/>
      <c r="VRR193" s="374"/>
      <c r="VRS193" s="374"/>
      <c r="VRT193" s="373"/>
      <c r="VRU193" s="371"/>
      <c r="VRV193" s="371"/>
      <c r="VRW193" s="371"/>
      <c r="VRX193" s="372"/>
      <c r="VRY193" s="373"/>
      <c r="VRZ193" s="373"/>
      <c r="VSA193" s="373"/>
      <c r="VSB193" s="374"/>
      <c r="VSC193" s="374"/>
      <c r="VSD193" s="374"/>
      <c r="VSE193" s="373"/>
      <c r="VSF193" s="374"/>
      <c r="VSG193" s="374"/>
      <c r="VSH193" s="374"/>
      <c r="VSI193" s="374"/>
      <c r="VSJ193" s="373"/>
      <c r="VSK193" s="371"/>
      <c r="VSL193" s="371"/>
      <c r="VSM193" s="371"/>
      <c r="VSN193" s="372"/>
      <c r="VSO193" s="373"/>
      <c r="VSP193" s="373"/>
      <c r="VSQ193" s="373"/>
      <c r="VSR193" s="374"/>
      <c r="VSS193" s="374"/>
      <c r="VST193" s="374"/>
      <c r="VSU193" s="373"/>
      <c r="VSV193" s="374"/>
      <c r="VSW193" s="374"/>
      <c r="VSX193" s="374"/>
      <c r="VSY193" s="374"/>
      <c r="VSZ193" s="373"/>
      <c r="VTA193" s="371"/>
      <c r="VTB193" s="371"/>
      <c r="VTC193" s="371"/>
      <c r="VTD193" s="372"/>
      <c r="VTE193" s="373"/>
      <c r="VTF193" s="373"/>
      <c r="VTG193" s="373"/>
      <c r="VTH193" s="374"/>
      <c r="VTI193" s="374"/>
      <c r="VTJ193" s="374"/>
      <c r="VTK193" s="373"/>
      <c r="VTL193" s="374"/>
      <c r="VTM193" s="374"/>
      <c r="VTN193" s="374"/>
      <c r="VTO193" s="374"/>
      <c r="VTP193" s="373"/>
      <c r="VTQ193" s="371"/>
      <c r="VTR193" s="371"/>
      <c r="VTS193" s="371"/>
      <c r="VTT193" s="372"/>
      <c r="VTU193" s="373"/>
      <c r="VTV193" s="373"/>
      <c r="VTW193" s="373"/>
      <c r="VTX193" s="374"/>
      <c r="VTY193" s="374"/>
      <c r="VTZ193" s="374"/>
      <c r="VUA193" s="373"/>
      <c r="VUB193" s="374"/>
      <c r="VUC193" s="374"/>
      <c r="VUD193" s="374"/>
      <c r="VUE193" s="374"/>
      <c r="VUF193" s="373"/>
      <c r="VUG193" s="371"/>
      <c r="VUH193" s="371"/>
      <c r="VUI193" s="371"/>
      <c r="VUJ193" s="372"/>
      <c r="VUK193" s="373"/>
      <c r="VUL193" s="373"/>
      <c r="VUM193" s="373"/>
      <c r="VUN193" s="374"/>
      <c r="VUO193" s="374"/>
      <c r="VUP193" s="374"/>
      <c r="VUQ193" s="373"/>
      <c r="VUR193" s="374"/>
      <c r="VUS193" s="374"/>
      <c r="VUT193" s="374"/>
      <c r="VUU193" s="374"/>
      <c r="VUV193" s="373"/>
      <c r="VUW193" s="371"/>
      <c r="VUX193" s="371"/>
      <c r="VUY193" s="371"/>
      <c r="VUZ193" s="372"/>
      <c r="VVA193" s="373"/>
      <c r="VVB193" s="373"/>
      <c r="VVC193" s="373"/>
      <c r="VVD193" s="374"/>
      <c r="VVE193" s="374"/>
      <c r="VVF193" s="374"/>
      <c r="VVG193" s="373"/>
      <c r="VVH193" s="374"/>
      <c r="VVI193" s="374"/>
      <c r="VVJ193" s="374"/>
      <c r="VVK193" s="374"/>
      <c r="VVL193" s="373"/>
      <c r="VVM193" s="371"/>
      <c r="VVN193" s="371"/>
      <c r="VVO193" s="371"/>
      <c r="VVP193" s="372"/>
      <c r="VVQ193" s="373"/>
      <c r="VVR193" s="373"/>
      <c r="VVS193" s="373"/>
      <c r="VVT193" s="374"/>
      <c r="VVU193" s="374"/>
      <c r="VVV193" s="374"/>
      <c r="VVW193" s="373"/>
      <c r="VVX193" s="374"/>
      <c r="VVY193" s="374"/>
      <c r="VVZ193" s="374"/>
      <c r="VWA193" s="374"/>
      <c r="VWB193" s="373"/>
      <c r="VWC193" s="371"/>
      <c r="VWD193" s="371"/>
      <c r="VWE193" s="371"/>
      <c r="VWF193" s="372"/>
      <c r="VWG193" s="373"/>
      <c r="VWH193" s="373"/>
      <c r="VWI193" s="373"/>
      <c r="VWJ193" s="374"/>
      <c r="VWK193" s="374"/>
      <c r="VWL193" s="374"/>
      <c r="VWM193" s="373"/>
      <c r="VWN193" s="374"/>
      <c r="VWO193" s="374"/>
      <c r="VWP193" s="374"/>
      <c r="VWQ193" s="374"/>
      <c r="VWR193" s="373"/>
      <c r="VWS193" s="371"/>
      <c r="VWT193" s="371"/>
      <c r="VWU193" s="371"/>
      <c r="VWV193" s="372"/>
      <c r="VWW193" s="373"/>
      <c r="VWX193" s="373"/>
      <c r="VWY193" s="373"/>
      <c r="VWZ193" s="374"/>
      <c r="VXA193" s="374"/>
      <c r="VXB193" s="374"/>
      <c r="VXC193" s="373"/>
      <c r="VXD193" s="374"/>
      <c r="VXE193" s="374"/>
      <c r="VXF193" s="374"/>
      <c r="VXG193" s="374"/>
      <c r="VXH193" s="373"/>
      <c r="VXI193" s="371"/>
      <c r="VXJ193" s="371"/>
      <c r="VXK193" s="371"/>
      <c r="VXL193" s="372"/>
      <c r="VXM193" s="373"/>
      <c r="VXN193" s="373"/>
      <c r="VXO193" s="373"/>
      <c r="VXP193" s="374"/>
      <c r="VXQ193" s="374"/>
      <c r="VXR193" s="374"/>
      <c r="VXS193" s="373"/>
      <c r="VXT193" s="374"/>
      <c r="VXU193" s="374"/>
      <c r="VXV193" s="374"/>
      <c r="VXW193" s="374"/>
      <c r="VXX193" s="373"/>
      <c r="VXY193" s="371"/>
      <c r="VXZ193" s="371"/>
      <c r="VYA193" s="371"/>
      <c r="VYB193" s="372"/>
      <c r="VYC193" s="373"/>
      <c r="VYD193" s="373"/>
      <c r="VYE193" s="373"/>
      <c r="VYF193" s="374"/>
      <c r="VYG193" s="374"/>
      <c r="VYH193" s="374"/>
      <c r="VYI193" s="373"/>
      <c r="VYJ193" s="374"/>
      <c r="VYK193" s="374"/>
      <c r="VYL193" s="374"/>
      <c r="VYM193" s="374"/>
      <c r="VYN193" s="373"/>
      <c r="VYO193" s="371"/>
      <c r="VYP193" s="371"/>
      <c r="VYQ193" s="371"/>
      <c r="VYR193" s="372"/>
      <c r="VYS193" s="373"/>
      <c r="VYT193" s="373"/>
      <c r="VYU193" s="373"/>
      <c r="VYV193" s="374"/>
      <c r="VYW193" s="374"/>
      <c r="VYX193" s="374"/>
      <c r="VYY193" s="373"/>
      <c r="VYZ193" s="374"/>
      <c r="VZA193" s="374"/>
      <c r="VZB193" s="374"/>
      <c r="VZC193" s="374"/>
      <c r="VZD193" s="373"/>
      <c r="VZE193" s="371"/>
      <c r="VZF193" s="371"/>
      <c r="VZG193" s="371"/>
      <c r="VZH193" s="372"/>
      <c r="VZI193" s="373"/>
      <c r="VZJ193" s="373"/>
      <c r="VZK193" s="373"/>
      <c r="VZL193" s="374"/>
      <c r="VZM193" s="374"/>
      <c r="VZN193" s="374"/>
      <c r="VZO193" s="373"/>
      <c r="VZP193" s="374"/>
      <c r="VZQ193" s="374"/>
      <c r="VZR193" s="374"/>
      <c r="VZS193" s="374"/>
      <c r="VZT193" s="373"/>
      <c r="VZU193" s="371"/>
      <c r="VZV193" s="371"/>
      <c r="VZW193" s="371"/>
      <c r="VZX193" s="372"/>
      <c r="VZY193" s="373"/>
      <c r="VZZ193" s="373"/>
      <c r="WAA193" s="373"/>
      <c r="WAB193" s="374"/>
      <c r="WAC193" s="374"/>
      <c r="WAD193" s="374"/>
      <c r="WAE193" s="373"/>
      <c r="WAF193" s="374"/>
      <c r="WAG193" s="374"/>
      <c r="WAH193" s="374"/>
      <c r="WAI193" s="374"/>
      <c r="WAJ193" s="373"/>
      <c r="WAK193" s="371"/>
      <c r="WAL193" s="371"/>
      <c r="WAM193" s="371"/>
      <c r="WAN193" s="372"/>
      <c r="WAO193" s="373"/>
      <c r="WAP193" s="373"/>
      <c r="WAQ193" s="373"/>
      <c r="WAR193" s="374"/>
      <c r="WAS193" s="374"/>
      <c r="WAT193" s="374"/>
      <c r="WAU193" s="373"/>
      <c r="WAV193" s="374"/>
      <c r="WAW193" s="374"/>
      <c r="WAX193" s="374"/>
      <c r="WAY193" s="374"/>
      <c r="WAZ193" s="373"/>
      <c r="WBA193" s="371"/>
      <c r="WBB193" s="371"/>
      <c r="WBC193" s="371"/>
      <c r="WBD193" s="372"/>
      <c r="WBE193" s="373"/>
      <c r="WBF193" s="373"/>
      <c r="WBG193" s="373"/>
      <c r="WBH193" s="374"/>
      <c r="WBI193" s="374"/>
      <c r="WBJ193" s="374"/>
      <c r="WBK193" s="373"/>
      <c r="WBL193" s="374"/>
      <c r="WBM193" s="374"/>
      <c r="WBN193" s="374"/>
      <c r="WBO193" s="374"/>
      <c r="WBP193" s="373"/>
      <c r="WBQ193" s="371"/>
      <c r="WBR193" s="371"/>
      <c r="WBS193" s="371"/>
      <c r="WBT193" s="372"/>
      <c r="WBU193" s="373"/>
      <c r="WBV193" s="373"/>
      <c r="WBW193" s="373"/>
      <c r="WBX193" s="374"/>
      <c r="WBY193" s="374"/>
      <c r="WBZ193" s="374"/>
      <c r="WCA193" s="373"/>
      <c r="WCB193" s="374"/>
      <c r="WCC193" s="374"/>
      <c r="WCD193" s="374"/>
      <c r="WCE193" s="374"/>
      <c r="WCF193" s="373"/>
      <c r="WCG193" s="371"/>
      <c r="WCH193" s="371"/>
      <c r="WCI193" s="371"/>
      <c r="WCJ193" s="372"/>
      <c r="WCK193" s="373"/>
      <c r="WCL193" s="373"/>
      <c r="WCM193" s="373"/>
      <c r="WCN193" s="374"/>
      <c r="WCO193" s="374"/>
      <c r="WCP193" s="374"/>
      <c r="WCQ193" s="373"/>
      <c r="WCR193" s="374"/>
      <c r="WCS193" s="374"/>
      <c r="WCT193" s="374"/>
      <c r="WCU193" s="374"/>
      <c r="WCV193" s="373"/>
      <c r="WCW193" s="371"/>
      <c r="WCX193" s="371"/>
      <c r="WCY193" s="371"/>
      <c r="WCZ193" s="372"/>
      <c r="WDA193" s="373"/>
      <c r="WDB193" s="373"/>
      <c r="WDC193" s="373"/>
      <c r="WDD193" s="374"/>
      <c r="WDE193" s="374"/>
      <c r="WDF193" s="374"/>
      <c r="WDG193" s="373"/>
      <c r="WDH193" s="374"/>
      <c r="WDI193" s="374"/>
      <c r="WDJ193" s="374"/>
      <c r="WDK193" s="374"/>
      <c r="WDL193" s="373"/>
      <c r="WDM193" s="371"/>
      <c r="WDN193" s="371"/>
      <c r="WDO193" s="371"/>
      <c r="WDP193" s="372"/>
      <c r="WDQ193" s="373"/>
      <c r="WDR193" s="373"/>
      <c r="WDS193" s="373"/>
      <c r="WDT193" s="374"/>
      <c r="WDU193" s="374"/>
      <c r="WDV193" s="374"/>
      <c r="WDW193" s="373"/>
      <c r="WDX193" s="374"/>
      <c r="WDY193" s="374"/>
      <c r="WDZ193" s="374"/>
      <c r="WEA193" s="374"/>
      <c r="WEB193" s="373"/>
      <c r="WEC193" s="371"/>
      <c r="WED193" s="371"/>
      <c r="WEE193" s="371"/>
      <c r="WEF193" s="372"/>
      <c r="WEG193" s="373"/>
      <c r="WEH193" s="373"/>
      <c r="WEI193" s="373"/>
      <c r="WEJ193" s="374"/>
      <c r="WEK193" s="374"/>
      <c r="WEL193" s="374"/>
      <c r="WEM193" s="373"/>
      <c r="WEN193" s="374"/>
      <c r="WEO193" s="374"/>
      <c r="WEP193" s="374"/>
      <c r="WEQ193" s="374"/>
      <c r="WER193" s="373"/>
      <c r="WES193" s="371"/>
      <c r="WET193" s="371"/>
      <c r="WEU193" s="371"/>
      <c r="WEV193" s="372"/>
      <c r="WEW193" s="373"/>
      <c r="WEX193" s="373"/>
      <c r="WEY193" s="373"/>
      <c r="WEZ193" s="374"/>
      <c r="WFA193" s="374"/>
      <c r="WFB193" s="374"/>
      <c r="WFC193" s="373"/>
      <c r="WFD193" s="374"/>
      <c r="WFE193" s="374"/>
      <c r="WFF193" s="374"/>
      <c r="WFG193" s="374"/>
      <c r="WFH193" s="373"/>
      <c r="WFI193" s="371"/>
      <c r="WFJ193" s="371"/>
      <c r="WFK193" s="371"/>
      <c r="WFL193" s="372"/>
      <c r="WFM193" s="373"/>
      <c r="WFN193" s="373"/>
      <c r="WFO193" s="373"/>
      <c r="WFP193" s="374"/>
      <c r="WFQ193" s="374"/>
      <c r="WFR193" s="374"/>
      <c r="WFS193" s="373"/>
      <c r="WFT193" s="374"/>
      <c r="WFU193" s="374"/>
      <c r="WFV193" s="374"/>
      <c r="WFW193" s="374"/>
      <c r="WFX193" s="373"/>
      <c r="WFY193" s="371"/>
      <c r="WFZ193" s="371"/>
      <c r="WGA193" s="371"/>
      <c r="WGB193" s="372"/>
      <c r="WGC193" s="373"/>
      <c r="WGD193" s="373"/>
      <c r="WGE193" s="373"/>
      <c r="WGF193" s="374"/>
      <c r="WGG193" s="374"/>
      <c r="WGH193" s="374"/>
      <c r="WGI193" s="373"/>
      <c r="WGJ193" s="374"/>
      <c r="WGK193" s="374"/>
      <c r="WGL193" s="374"/>
      <c r="WGM193" s="374"/>
      <c r="WGN193" s="373"/>
      <c r="WGO193" s="371"/>
      <c r="WGP193" s="371"/>
      <c r="WGQ193" s="371"/>
      <c r="WGR193" s="372"/>
      <c r="WGS193" s="373"/>
      <c r="WGT193" s="373"/>
      <c r="WGU193" s="373"/>
      <c r="WGV193" s="374"/>
      <c r="WGW193" s="374"/>
      <c r="WGX193" s="374"/>
      <c r="WGY193" s="373"/>
      <c r="WGZ193" s="374"/>
      <c r="WHA193" s="374"/>
      <c r="WHB193" s="374"/>
      <c r="WHC193" s="374"/>
      <c r="WHD193" s="373"/>
      <c r="WHE193" s="371"/>
      <c r="WHF193" s="371"/>
      <c r="WHG193" s="371"/>
      <c r="WHH193" s="372"/>
      <c r="WHI193" s="373"/>
      <c r="WHJ193" s="373"/>
      <c r="WHK193" s="373"/>
      <c r="WHL193" s="374"/>
      <c r="WHM193" s="374"/>
      <c r="WHN193" s="374"/>
      <c r="WHO193" s="373"/>
      <c r="WHP193" s="374"/>
      <c r="WHQ193" s="374"/>
      <c r="WHR193" s="374"/>
      <c r="WHS193" s="374"/>
      <c r="WHT193" s="373"/>
      <c r="WHU193" s="371"/>
      <c r="WHV193" s="371"/>
      <c r="WHW193" s="371"/>
      <c r="WHX193" s="372"/>
      <c r="WHY193" s="373"/>
      <c r="WHZ193" s="373"/>
      <c r="WIA193" s="373"/>
      <c r="WIB193" s="374"/>
      <c r="WIC193" s="374"/>
      <c r="WID193" s="374"/>
      <c r="WIE193" s="373"/>
      <c r="WIF193" s="374"/>
      <c r="WIG193" s="374"/>
      <c r="WIH193" s="374"/>
      <c r="WII193" s="374"/>
      <c r="WIJ193" s="373"/>
      <c r="WIK193" s="371"/>
      <c r="WIL193" s="371"/>
      <c r="WIM193" s="371"/>
      <c r="WIN193" s="372"/>
      <c r="WIO193" s="373"/>
      <c r="WIP193" s="373"/>
      <c r="WIQ193" s="373"/>
      <c r="WIR193" s="374"/>
      <c r="WIS193" s="374"/>
      <c r="WIT193" s="374"/>
      <c r="WIU193" s="373"/>
      <c r="WIV193" s="374"/>
      <c r="WIW193" s="374"/>
      <c r="WIX193" s="374"/>
      <c r="WIY193" s="374"/>
      <c r="WIZ193" s="373"/>
      <c r="WJA193" s="371"/>
      <c r="WJB193" s="371"/>
      <c r="WJC193" s="371"/>
      <c r="WJD193" s="372"/>
      <c r="WJE193" s="373"/>
      <c r="WJF193" s="373"/>
      <c r="WJG193" s="373"/>
      <c r="WJH193" s="374"/>
      <c r="WJI193" s="374"/>
      <c r="WJJ193" s="374"/>
      <c r="WJK193" s="373"/>
      <c r="WJL193" s="374"/>
      <c r="WJM193" s="374"/>
      <c r="WJN193" s="374"/>
      <c r="WJO193" s="374"/>
      <c r="WJP193" s="373"/>
      <c r="WJQ193" s="371"/>
      <c r="WJR193" s="371"/>
      <c r="WJS193" s="371"/>
      <c r="WJT193" s="372"/>
      <c r="WJU193" s="373"/>
      <c r="WJV193" s="373"/>
      <c r="WJW193" s="373"/>
      <c r="WJX193" s="374"/>
      <c r="WJY193" s="374"/>
      <c r="WJZ193" s="374"/>
      <c r="WKA193" s="373"/>
      <c r="WKB193" s="374"/>
      <c r="WKC193" s="374"/>
      <c r="WKD193" s="374"/>
      <c r="WKE193" s="374"/>
      <c r="WKF193" s="373"/>
      <c r="WKG193" s="371"/>
      <c r="WKH193" s="371"/>
      <c r="WKI193" s="371"/>
      <c r="WKJ193" s="372"/>
      <c r="WKK193" s="373"/>
      <c r="WKL193" s="373"/>
      <c r="WKM193" s="373"/>
      <c r="WKN193" s="374"/>
      <c r="WKO193" s="374"/>
      <c r="WKP193" s="374"/>
      <c r="WKQ193" s="373"/>
      <c r="WKR193" s="374"/>
      <c r="WKS193" s="374"/>
      <c r="WKT193" s="374"/>
      <c r="WKU193" s="374"/>
      <c r="WKV193" s="373"/>
      <c r="WKW193" s="371"/>
      <c r="WKX193" s="371"/>
      <c r="WKY193" s="371"/>
      <c r="WKZ193" s="372"/>
      <c r="WLA193" s="373"/>
      <c r="WLB193" s="373"/>
      <c r="WLC193" s="373"/>
      <c r="WLD193" s="374"/>
      <c r="WLE193" s="374"/>
      <c r="WLF193" s="374"/>
      <c r="WLG193" s="373"/>
      <c r="WLH193" s="374"/>
      <c r="WLI193" s="374"/>
      <c r="WLJ193" s="374"/>
      <c r="WLK193" s="374"/>
      <c r="WLL193" s="373"/>
      <c r="WLM193" s="371"/>
      <c r="WLN193" s="371"/>
      <c r="WLO193" s="371"/>
      <c r="WLP193" s="372"/>
      <c r="WLQ193" s="373"/>
      <c r="WLR193" s="373"/>
      <c r="WLS193" s="373"/>
      <c r="WLT193" s="374"/>
      <c r="WLU193" s="374"/>
      <c r="WLV193" s="374"/>
      <c r="WLW193" s="373"/>
      <c r="WLX193" s="374"/>
      <c r="WLY193" s="374"/>
      <c r="WLZ193" s="374"/>
      <c r="WMA193" s="374"/>
      <c r="WMB193" s="373"/>
      <c r="WMC193" s="371"/>
      <c r="WMD193" s="371"/>
      <c r="WME193" s="371"/>
      <c r="WMF193" s="372"/>
      <c r="WMG193" s="373"/>
      <c r="WMH193" s="373"/>
      <c r="WMI193" s="373"/>
      <c r="WMJ193" s="374"/>
      <c r="WMK193" s="374"/>
      <c r="WML193" s="374"/>
      <c r="WMM193" s="373"/>
      <c r="WMN193" s="374"/>
      <c r="WMO193" s="374"/>
      <c r="WMP193" s="374"/>
      <c r="WMQ193" s="374"/>
      <c r="WMR193" s="373"/>
      <c r="WMS193" s="371"/>
      <c r="WMT193" s="371"/>
      <c r="WMU193" s="371"/>
      <c r="WMV193" s="372"/>
      <c r="WMW193" s="373"/>
      <c r="WMX193" s="373"/>
      <c r="WMY193" s="373"/>
      <c r="WMZ193" s="374"/>
      <c r="WNA193" s="374"/>
      <c r="WNB193" s="374"/>
      <c r="WNC193" s="373"/>
      <c r="WND193" s="374"/>
      <c r="WNE193" s="374"/>
      <c r="WNF193" s="374"/>
      <c r="WNG193" s="374"/>
      <c r="WNH193" s="373"/>
      <c r="WNI193" s="371"/>
      <c r="WNJ193" s="371"/>
      <c r="WNK193" s="371"/>
      <c r="WNL193" s="372"/>
      <c r="WNM193" s="373"/>
      <c r="WNN193" s="373"/>
      <c r="WNO193" s="373"/>
      <c r="WNP193" s="374"/>
      <c r="WNQ193" s="374"/>
      <c r="WNR193" s="374"/>
      <c r="WNS193" s="373"/>
      <c r="WNT193" s="374"/>
      <c r="WNU193" s="374"/>
      <c r="WNV193" s="374"/>
      <c r="WNW193" s="374"/>
      <c r="WNX193" s="373"/>
      <c r="WNY193" s="371"/>
      <c r="WNZ193" s="371"/>
      <c r="WOA193" s="371"/>
      <c r="WOB193" s="372"/>
      <c r="WOC193" s="373"/>
      <c r="WOD193" s="373"/>
      <c r="WOE193" s="373"/>
      <c r="WOF193" s="374"/>
      <c r="WOG193" s="374"/>
      <c r="WOH193" s="374"/>
      <c r="WOI193" s="373"/>
      <c r="WOJ193" s="374"/>
      <c r="WOK193" s="374"/>
      <c r="WOL193" s="374"/>
      <c r="WOM193" s="374"/>
      <c r="WON193" s="373"/>
      <c r="WOO193" s="371"/>
      <c r="WOP193" s="371"/>
      <c r="WOQ193" s="371"/>
      <c r="WOR193" s="372"/>
      <c r="WOS193" s="373"/>
      <c r="WOT193" s="373"/>
      <c r="WOU193" s="373"/>
      <c r="WOV193" s="374"/>
      <c r="WOW193" s="374"/>
      <c r="WOX193" s="374"/>
      <c r="WOY193" s="373"/>
      <c r="WOZ193" s="374"/>
      <c r="WPA193" s="374"/>
      <c r="WPB193" s="374"/>
      <c r="WPC193" s="374"/>
      <c r="WPD193" s="373"/>
      <c r="WPE193" s="371"/>
      <c r="WPF193" s="371"/>
      <c r="WPG193" s="371"/>
      <c r="WPH193" s="372"/>
      <c r="WPI193" s="373"/>
      <c r="WPJ193" s="373"/>
      <c r="WPK193" s="373"/>
      <c r="WPL193" s="374"/>
      <c r="WPM193" s="374"/>
      <c r="WPN193" s="374"/>
      <c r="WPO193" s="373"/>
      <c r="WPP193" s="374"/>
      <c r="WPQ193" s="374"/>
      <c r="WPR193" s="374"/>
      <c r="WPS193" s="374"/>
      <c r="WPT193" s="373"/>
      <c r="WPU193" s="371"/>
      <c r="WPV193" s="371"/>
      <c r="WPW193" s="371"/>
      <c r="WPX193" s="372"/>
      <c r="WPY193" s="373"/>
      <c r="WPZ193" s="373"/>
      <c r="WQA193" s="373"/>
      <c r="WQB193" s="374"/>
      <c r="WQC193" s="374"/>
      <c r="WQD193" s="374"/>
      <c r="WQE193" s="373"/>
      <c r="WQF193" s="374"/>
      <c r="WQG193" s="374"/>
      <c r="WQH193" s="374"/>
      <c r="WQI193" s="374"/>
      <c r="WQJ193" s="373"/>
      <c r="WQK193" s="371"/>
      <c r="WQL193" s="371"/>
      <c r="WQM193" s="371"/>
      <c r="WQN193" s="372"/>
      <c r="WQO193" s="373"/>
      <c r="WQP193" s="373"/>
      <c r="WQQ193" s="373"/>
      <c r="WQR193" s="374"/>
      <c r="WQS193" s="374"/>
      <c r="WQT193" s="374"/>
      <c r="WQU193" s="373"/>
      <c r="WQV193" s="374"/>
      <c r="WQW193" s="374"/>
      <c r="WQX193" s="374"/>
      <c r="WQY193" s="374"/>
      <c r="WQZ193" s="373"/>
      <c r="WRA193" s="371"/>
      <c r="WRB193" s="371"/>
      <c r="WRC193" s="371"/>
      <c r="WRD193" s="372"/>
      <c r="WRE193" s="373"/>
      <c r="WRF193" s="373"/>
      <c r="WRG193" s="373"/>
      <c r="WRH193" s="374"/>
      <c r="WRI193" s="374"/>
      <c r="WRJ193" s="374"/>
      <c r="WRK193" s="373"/>
      <c r="WRL193" s="374"/>
      <c r="WRM193" s="374"/>
      <c r="WRN193" s="374"/>
      <c r="WRO193" s="374"/>
      <c r="WRP193" s="373"/>
      <c r="WRQ193" s="371"/>
      <c r="WRR193" s="371"/>
      <c r="WRS193" s="371"/>
      <c r="WRT193" s="372"/>
      <c r="WRU193" s="373"/>
      <c r="WRV193" s="373"/>
      <c r="WRW193" s="373"/>
      <c r="WRX193" s="374"/>
      <c r="WRY193" s="374"/>
      <c r="WRZ193" s="374"/>
      <c r="WSA193" s="373"/>
      <c r="WSB193" s="374"/>
      <c r="WSC193" s="374"/>
      <c r="WSD193" s="374"/>
      <c r="WSE193" s="374"/>
      <c r="WSF193" s="373"/>
      <c r="WSG193" s="371"/>
      <c r="WSH193" s="371"/>
      <c r="WSI193" s="371"/>
      <c r="WSJ193" s="372"/>
      <c r="WSK193" s="373"/>
      <c r="WSL193" s="373"/>
      <c r="WSM193" s="373"/>
      <c r="WSN193" s="374"/>
      <c r="WSO193" s="374"/>
      <c r="WSP193" s="374"/>
      <c r="WSQ193" s="373"/>
      <c r="WSR193" s="374"/>
      <c r="WSS193" s="374"/>
      <c r="WST193" s="374"/>
      <c r="WSU193" s="374"/>
      <c r="WSV193" s="373"/>
      <c r="WSW193" s="371"/>
      <c r="WSX193" s="371"/>
      <c r="WSY193" s="371"/>
      <c r="WSZ193" s="372"/>
      <c r="WTA193" s="373"/>
      <c r="WTB193" s="373"/>
      <c r="WTC193" s="373"/>
      <c r="WTD193" s="374"/>
      <c r="WTE193" s="374"/>
      <c r="WTF193" s="374"/>
      <c r="WTG193" s="373"/>
      <c r="WTH193" s="374"/>
      <c r="WTI193" s="374"/>
      <c r="WTJ193" s="374"/>
      <c r="WTK193" s="374"/>
      <c r="WTL193" s="373"/>
      <c r="WTM193" s="371"/>
      <c r="WTN193" s="371"/>
      <c r="WTO193" s="371"/>
      <c r="WTP193" s="372"/>
      <c r="WTQ193" s="373"/>
      <c r="WTR193" s="373"/>
      <c r="WTS193" s="373"/>
      <c r="WTT193" s="374"/>
      <c r="WTU193" s="374"/>
      <c r="WTV193" s="374"/>
      <c r="WTW193" s="373"/>
      <c r="WTX193" s="374"/>
      <c r="WTY193" s="374"/>
      <c r="WTZ193" s="374"/>
      <c r="WUA193" s="374"/>
      <c r="WUB193" s="373"/>
      <c r="WUC193" s="371"/>
      <c r="WUD193" s="371"/>
      <c r="WUE193" s="371"/>
      <c r="WUF193" s="372"/>
      <c r="WUG193" s="373"/>
      <c r="WUH193" s="373"/>
      <c r="WUI193" s="373"/>
      <c r="WUJ193" s="374"/>
      <c r="WUK193" s="374"/>
      <c r="WUL193" s="374"/>
      <c r="WUM193" s="373"/>
      <c r="WUN193" s="374"/>
      <c r="WUO193" s="374"/>
      <c r="WUP193" s="374"/>
      <c r="WUQ193" s="374"/>
      <c r="WUR193" s="373"/>
      <c r="WUS193" s="371"/>
      <c r="WUT193" s="371"/>
      <c r="WUU193" s="371"/>
      <c r="WUV193" s="372"/>
      <c r="WUW193" s="373"/>
      <c r="WUX193" s="373"/>
      <c r="WUY193" s="373"/>
      <c r="WUZ193" s="374"/>
      <c r="WVA193" s="374"/>
      <c r="WVB193" s="374"/>
      <c r="WVC193" s="373"/>
      <c r="WVD193" s="374"/>
      <c r="WVE193" s="374"/>
      <c r="WVF193" s="374"/>
      <c r="WVG193" s="374"/>
      <c r="WVH193" s="373"/>
      <c r="WVI193" s="371"/>
      <c r="WVJ193" s="371"/>
      <c r="WVK193" s="371"/>
      <c r="WVL193" s="372"/>
      <c r="WVM193" s="373"/>
      <c r="WVN193" s="373"/>
      <c r="WVO193" s="373"/>
      <c r="WVP193" s="374"/>
      <c r="WVQ193" s="374"/>
      <c r="WVR193" s="374"/>
      <c r="WVS193" s="373"/>
      <c r="WVT193" s="374"/>
      <c r="WVU193" s="374"/>
      <c r="WVV193" s="374"/>
      <c r="WVW193" s="374"/>
      <c r="WVX193" s="373"/>
      <c r="WVY193" s="371"/>
      <c r="WVZ193" s="371"/>
      <c r="WWA193" s="371"/>
      <c r="WWB193" s="372"/>
      <c r="WWC193" s="373"/>
      <c r="WWD193" s="373"/>
      <c r="WWE193" s="373"/>
      <c r="WWF193" s="374"/>
      <c r="WWG193" s="374"/>
      <c r="WWH193" s="374"/>
      <c r="WWI193" s="373"/>
      <c r="WWJ193" s="374"/>
      <c r="WWK193" s="374"/>
      <c r="WWL193" s="374"/>
      <c r="WWM193" s="374"/>
      <c r="WWN193" s="373"/>
      <c r="WWO193" s="371"/>
      <c r="WWP193" s="371"/>
      <c r="WWQ193" s="371"/>
      <c r="WWR193" s="372"/>
      <c r="WWS193" s="373"/>
      <c r="WWT193" s="373"/>
      <c r="WWU193" s="373"/>
      <c r="WWV193" s="374"/>
      <c r="WWW193" s="374"/>
      <c r="WWX193" s="374"/>
      <c r="WWY193" s="373"/>
      <c r="WWZ193" s="374"/>
      <c r="WXA193" s="374"/>
      <c r="WXB193" s="374"/>
      <c r="WXC193" s="374"/>
      <c r="WXD193" s="373"/>
      <c r="WXE193" s="371"/>
      <c r="WXF193" s="371"/>
      <c r="WXG193" s="371"/>
      <c r="WXH193" s="372"/>
      <c r="WXI193" s="373"/>
      <c r="WXJ193" s="373"/>
      <c r="WXK193" s="373"/>
      <c r="WXL193" s="374"/>
      <c r="WXM193" s="374"/>
      <c r="WXN193" s="374"/>
      <c r="WXO193" s="373"/>
      <c r="WXP193" s="374"/>
      <c r="WXQ193" s="374"/>
      <c r="WXR193" s="374"/>
      <c r="WXS193" s="374"/>
      <c r="WXT193" s="373"/>
      <c r="WXU193" s="371"/>
      <c r="WXV193" s="371"/>
      <c r="WXW193" s="371"/>
      <c r="WXX193" s="372"/>
      <c r="WXY193" s="373"/>
      <c r="WXZ193" s="373"/>
      <c r="WYA193" s="373"/>
      <c r="WYB193" s="374"/>
      <c r="WYC193" s="374"/>
      <c r="WYD193" s="374"/>
      <c r="WYE193" s="373"/>
      <c r="WYF193" s="374"/>
      <c r="WYG193" s="374"/>
      <c r="WYH193" s="374"/>
      <c r="WYI193" s="374"/>
      <c r="WYJ193" s="373"/>
      <c r="WYK193" s="371"/>
      <c r="WYL193" s="371"/>
      <c r="WYM193" s="371"/>
      <c r="WYN193" s="372"/>
      <c r="WYO193" s="373"/>
      <c r="WYP193" s="373"/>
      <c r="WYQ193" s="373"/>
      <c r="WYR193" s="374"/>
      <c r="WYS193" s="374"/>
      <c r="WYT193" s="374"/>
      <c r="WYU193" s="373"/>
      <c r="WYV193" s="374"/>
      <c r="WYW193" s="374"/>
      <c r="WYX193" s="374"/>
      <c r="WYY193" s="374"/>
      <c r="WYZ193" s="373"/>
      <c r="WZA193" s="371"/>
      <c r="WZB193" s="371"/>
      <c r="WZC193" s="371"/>
      <c r="WZD193" s="372"/>
      <c r="WZE193" s="373"/>
      <c r="WZF193" s="373"/>
      <c r="WZG193" s="373"/>
      <c r="WZH193" s="374"/>
      <c r="WZI193" s="374"/>
      <c r="WZJ193" s="374"/>
      <c r="WZK193" s="373"/>
      <c r="WZL193" s="374"/>
      <c r="WZM193" s="374"/>
      <c r="WZN193" s="374"/>
      <c r="WZO193" s="374"/>
      <c r="WZP193" s="373"/>
      <c r="WZQ193" s="371"/>
      <c r="WZR193" s="371"/>
      <c r="WZS193" s="371"/>
      <c r="WZT193" s="372"/>
      <c r="WZU193" s="373"/>
      <c r="WZV193" s="373"/>
      <c r="WZW193" s="373"/>
      <c r="WZX193" s="374"/>
      <c r="WZY193" s="374"/>
      <c r="WZZ193" s="374"/>
      <c r="XAA193" s="373"/>
      <c r="XAB193" s="374"/>
      <c r="XAC193" s="374"/>
      <c r="XAD193" s="374"/>
      <c r="XAE193" s="374"/>
      <c r="XAF193" s="373"/>
      <c r="XAG193" s="371"/>
      <c r="XAH193" s="371"/>
      <c r="XAI193" s="371"/>
      <c r="XAJ193" s="372"/>
      <c r="XAK193" s="373"/>
      <c r="XAL193" s="373"/>
      <c r="XAM193" s="373"/>
      <c r="XAN193" s="374"/>
      <c r="XAO193" s="374"/>
      <c r="XAP193" s="374"/>
      <c r="XAQ193" s="373"/>
      <c r="XAR193" s="374"/>
      <c r="XAS193" s="374"/>
      <c r="XAT193" s="374"/>
      <c r="XAU193" s="374"/>
      <c r="XAV193" s="373"/>
      <c r="XAW193" s="371"/>
      <c r="XAX193" s="371"/>
      <c r="XAY193" s="371"/>
      <c r="XAZ193" s="372"/>
      <c r="XBA193" s="373"/>
      <c r="XBB193" s="373"/>
      <c r="XBC193" s="373"/>
      <c r="XBD193" s="374"/>
      <c r="XBE193" s="374"/>
      <c r="XBF193" s="374"/>
      <c r="XBG193" s="373"/>
      <c r="XBH193" s="374"/>
      <c r="XBI193" s="374"/>
      <c r="XBJ193" s="374"/>
      <c r="XBK193" s="374"/>
      <c r="XBL193" s="373"/>
      <c r="XBM193" s="371"/>
      <c r="XBN193" s="371"/>
      <c r="XBO193" s="371"/>
      <c r="XBP193" s="372"/>
      <c r="XBQ193" s="373"/>
      <c r="XBR193" s="373"/>
      <c r="XBS193" s="373"/>
      <c r="XBT193" s="374"/>
      <c r="XBU193" s="374"/>
      <c r="XBV193" s="374"/>
      <c r="XBW193" s="373"/>
      <c r="XBX193" s="374"/>
      <c r="XBY193" s="374"/>
      <c r="XBZ193" s="374"/>
      <c r="XCA193" s="374"/>
      <c r="XCB193" s="373"/>
      <c r="XCC193" s="371"/>
      <c r="XCD193" s="371"/>
      <c r="XCE193" s="371"/>
      <c r="XCF193" s="372"/>
      <c r="XCG193" s="373"/>
      <c r="XCH193" s="373"/>
      <c r="XCI193" s="373"/>
      <c r="XCJ193" s="374"/>
      <c r="XCK193" s="374"/>
      <c r="XCL193" s="374"/>
      <c r="XCM193" s="373"/>
      <c r="XCN193" s="374"/>
      <c r="XCO193" s="374"/>
      <c r="XCP193" s="374"/>
      <c r="XCQ193" s="374"/>
      <c r="XCR193" s="373"/>
      <c r="XCS193" s="371"/>
      <c r="XCT193" s="371"/>
      <c r="XCU193" s="371"/>
      <c r="XCV193" s="372"/>
      <c r="XCW193" s="373"/>
      <c r="XCX193" s="373"/>
      <c r="XCY193" s="373"/>
      <c r="XCZ193" s="374"/>
      <c r="XDA193" s="374"/>
      <c r="XDB193" s="374"/>
      <c r="XDC193" s="373"/>
      <c r="XDD193" s="374"/>
      <c r="XDE193" s="374"/>
      <c r="XDF193" s="374"/>
      <c r="XDG193" s="374"/>
      <c r="XDH193" s="373"/>
      <c r="XDI193" s="371"/>
      <c r="XDJ193" s="371"/>
      <c r="XDK193" s="371"/>
      <c r="XDL193" s="372"/>
      <c r="XDM193" s="373"/>
      <c r="XDN193" s="373"/>
      <c r="XDO193" s="373"/>
      <c r="XDP193" s="374"/>
      <c r="XDQ193" s="374"/>
      <c r="XDR193" s="374"/>
      <c r="XDS193" s="373"/>
      <c r="XDT193" s="374"/>
      <c r="XDU193" s="374"/>
      <c r="XDV193" s="374"/>
      <c r="XDW193" s="374"/>
      <c r="XDX193" s="373"/>
      <c r="XDY193" s="371"/>
      <c r="XDZ193" s="371"/>
      <c r="XEA193" s="371"/>
      <c r="XEB193" s="372"/>
      <c r="XEC193" s="373"/>
      <c r="XED193" s="373"/>
      <c r="XEE193" s="373"/>
      <c r="XEF193" s="374"/>
      <c r="XEG193" s="374"/>
      <c r="XEH193" s="374"/>
      <c r="XEI193" s="373"/>
      <c r="XEJ193" s="374"/>
      <c r="XEK193" s="374"/>
      <c r="XEL193" s="374"/>
      <c r="XEM193" s="374"/>
      <c r="XEN193" s="373"/>
      <c r="XEO193" s="371"/>
      <c r="XEP193" s="371"/>
      <c r="XEQ193" s="371"/>
      <c r="XER193" s="372"/>
      <c r="XES193" s="373"/>
      <c r="XET193" s="373"/>
      <c r="XEU193" s="373"/>
      <c r="XEV193" s="374"/>
      <c r="XEW193" s="374"/>
      <c r="XEX193" s="374"/>
      <c r="XEY193" s="373"/>
      <c r="XEZ193" s="374"/>
      <c r="XFA193" s="374"/>
      <c r="XFB193" s="374"/>
      <c r="XFC193" s="374"/>
      <c r="XFD193" s="373"/>
    </row>
    <row r="194" spans="1:16384" s="20" customFormat="1" ht="18" customHeight="1">
      <c r="A194" s="322" t="s">
        <v>535</v>
      </c>
      <c r="B194" s="322" t="s">
        <v>536</v>
      </c>
      <c r="D194" s="426" t="s">
        <v>537</v>
      </c>
      <c r="E194" s="413">
        <f>E195</f>
        <v>2746.5</v>
      </c>
      <c r="F194" s="413">
        <f t="shared" ref="F194:P194" si="63">F195</f>
        <v>2746.5</v>
      </c>
      <c r="G194" s="413">
        <f t="shared" si="63"/>
        <v>0</v>
      </c>
      <c r="H194" s="413">
        <f t="shared" si="63"/>
        <v>0</v>
      </c>
      <c r="I194" s="413">
        <f t="shared" si="63"/>
        <v>0</v>
      </c>
      <c r="J194" s="413">
        <f t="shared" si="63"/>
        <v>0</v>
      </c>
      <c r="K194" s="413">
        <f t="shared" si="63"/>
        <v>0</v>
      </c>
      <c r="L194" s="413">
        <f t="shared" si="63"/>
        <v>0</v>
      </c>
      <c r="M194" s="413">
        <f t="shared" si="63"/>
        <v>0</v>
      </c>
      <c r="N194" s="413">
        <f t="shared" si="63"/>
        <v>0</v>
      </c>
      <c r="O194" s="413">
        <f t="shared" si="63"/>
        <v>0</v>
      </c>
      <c r="P194" s="413">
        <f t="shared" si="63"/>
        <v>2746.5</v>
      </c>
      <c r="Q194" s="510"/>
      <c r="R194" s="423"/>
      <c r="S194" s="423"/>
      <c r="T194" s="275"/>
      <c r="U194" s="424"/>
      <c r="V194" s="424"/>
      <c r="W194" s="425"/>
      <c r="X194" s="414"/>
      <c r="Y194" s="414"/>
      <c r="Z194" s="414"/>
      <c r="AA194" s="413"/>
      <c r="AB194" s="414"/>
      <c r="AC194" s="414"/>
      <c r="AD194" s="414"/>
      <c r="AE194" s="414"/>
      <c r="AF194" s="413"/>
      <c r="AG194" s="322"/>
      <c r="AH194" s="322"/>
      <c r="AI194" s="322"/>
      <c r="AJ194" s="323"/>
      <c r="AK194" s="413"/>
      <c r="AL194" s="413"/>
      <c r="AM194" s="413"/>
      <c r="AN194" s="414"/>
      <c r="AO194" s="414"/>
      <c r="AP194" s="414"/>
      <c r="AQ194" s="413"/>
      <c r="AR194" s="414"/>
      <c r="AS194" s="414"/>
      <c r="AT194" s="414"/>
      <c r="AU194" s="414"/>
      <c r="AV194" s="413"/>
      <c r="AW194" s="322"/>
      <c r="AX194" s="322"/>
      <c r="AY194" s="322"/>
      <c r="AZ194" s="323"/>
      <c r="BA194" s="413"/>
      <c r="BB194" s="413"/>
      <c r="BC194" s="413"/>
      <c r="BD194" s="414"/>
      <c r="BE194" s="414"/>
      <c r="BF194" s="414"/>
      <c r="BG194" s="413"/>
      <c r="BH194" s="414"/>
      <c r="BI194" s="414"/>
      <c r="BJ194" s="414"/>
      <c r="BK194" s="414"/>
      <c r="BL194" s="413"/>
      <c r="BM194" s="322"/>
      <c r="BN194" s="322"/>
      <c r="BO194" s="322"/>
      <c r="BP194" s="323"/>
      <c r="BQ194" s="413"/>
      <c r="BR194" s="413"/>
      <c r="BS194" s="413"/>
      <c r="BT194" s="414"/>
      <c r="BU194" s="414"/>
      <c r="BV194" s="414"/>
      <c r="BW194" s="413"/>
      <c r="BX194" s="414"/>
      <c r="BY194" s="414"/>
      <c r="BZ194" s="414"/>
      <c r="CA194" s="414"/>
      <c r="CB194" s="413"/>
      <c r="CC194" s="322"/>
      <c r="CD194" s="322"/>
      <c r="CE194" s="322"/>
      <c r="CF194" s="323"/>
      <c r="CG194" s="413"/>
      <c r="CH194" s="413"/>
      <c r="CI194" s="413"/>
      <c r="CJ194" s="414"/>
      <c r="CK194" s="414"/>
      <c r="CL194" s="414"/>
      <c r="CM194" s="413"/>
      <c r="CN194" s="414"/>
      <c r="CO194" s="414"/>
      <c r="CP194" s="414"/>
      <c r="CQ194" s="414"/>
      <c r="CR194" s="413"/>
      <c r="CS194" s="322"/>
      <c r="CT194" s="322"/>
      <c r="CU194" s="322"/>
      <c r="CV194" s="323"/>
      <c r="CW194" s="413"/>
      <c r="CX194" s="413"/>
      <c r="CY194" s="413"/>
      <c r="CZ194" s="414"/>
      <c r="DA194" s="414"/>
      <c r="DB194" s="414"/>
      <c r="DC194" s="413"/>
      <c r="DD194" s="414"/>
      <c r="DE194" s="414"/>
      <c r="DF194" s="414"/>
      <c r="DG194" s="414"/>
      <c r="DH194" s="413"/>
      <c r="DI194" s="322"/>
      <c r="DJ194" s="322"/>
      <c r="DK194" s="322"/>
      <c r="DL194" s="323"/>
      <c r="DM194" s="413"/>
      <c r="DN194" s="413"/>
      <c r="DO194" s="413"/>
      <c r="DP194" s="414"/>
      <c r="DQ194" s="414"/>
      <c r="DR194" s="414"/>
      <c r="DS194" s="413"/>
      <c r="DT194" s="414"/>
      <c r="DU194" s="414"/>
      <c r="DV194" s="414"/>
      <c r="DW194" s="414"/>
      <c r="DX194" s="413"/>
      <c r="DY194" s="322"/>
      <c r="DZ194" s="322"/>
      <c r="EA194" s="322"/>
      <c r="EB194" s="323"/>
      <c r="EC194" s="413"/>
      <c r="ED194" s="413"/>
      <c r="EE194" s="413"/>
      <c r="EF194" s="414"/>
      <c r="EG194" s="414"/>
      <c r="EH194" s="414"/>
      <c r="EI194" s="413"/>
      <c r="EJ194" s="414"/>
      <c r="EK194" s="414"/>
      <c r="EL194" s="414"/>
      <c r="EM194" s="414"/>
      <c r="EN194" s="413"/>
      <c r="EO194" s="322"/>
      <c r="EP194" s="322"/>
      <c r="EQ194" s="322"/>
      <c r="ER194" s="323"/>
      <c r="ES194" s="413"/>
      <c r="ET194" s="413"/>
      <c r="EU194" s="413"/>
      <c r="EV194" s="414"/>
      <c r="EW194" s="414"/>
      <c r="EX194" s="414"/>
      <c r="EY194" s="413"/>
      <c r="EZ194" s="414"/>
      <c r="FA194" s="414"/>
      <c r="FB194" s="414"/>
      <c r="FC194" s="414"/>
      <c r="FD194" s="413"/>
      <c r="FE194" s="322"/>
      <c r="FF194" s="322"/>
      <c r="FG194" s="322"/>
      <c r="FH194" s="323"/>
      <c r="FI194" s="413"/>
      <c r="FJ194" s="413"/>
      <c r="FK194" s="413"/>
      <c r="FL194" s="414"/>
      <c r="FM194" s="414"/>
      <c r="FN194" s="414"/>
      <c r="FO194" s="413"/>
      <c r="FP194" s="414"/>
      <c r="FQ194" s="414"/>
      <c r="FR194" s="414"/>
      <c r="FS194" s="414"/>
      <c r="FT194" s="413"/>
      <c r="FU194" s="322"/>
      <c r="FV194" s="322"/>
      <c r="FW194" s="322"/>
      <c r="FX194" s="323"/>
      <c r="FY194" s="413"/>
      <c r="FZ194" s="413"/>
      <c r="GA194" s="413"/>
      <c r="GB194" s="414"/>
      <c r="GC194" s="414"/>
      <c r="GD194" s="414"/>
      <c r="GE194" s="413"/>
      <c r="GF194" s="414"/>
      <c r="GG194" s="414"/>
      <c r="GH194" s="414"/>
      <c r="GI194" s="414"/>
      <c r="GJ194" s="413"/>
      <c r="GK194" s="322"/>
      <c r="GL194" s="322"/>
      <c r="GM194" s="322"/>
      <c r="GN194" s="323"/>
      <c r="GO194" s="413"/>
      <c r="GP194" s="413"/>
      <c r="GQ194" s="413"/>
      <c r="GR194" s="414"/>
      <c r="GS194" s="414"/>
      <c r="GT194" s="414"/>
      <c r="GU194" s="413"/>
      <c r="GV194" s="414"/>
      <c r="GW194" s="414"/>
      <c r="GX194" s="414"/>
      <c r="GY194" s="414"/>
      <c r="GZ194" s="413"/>
      <c r="HA194" s="322"/>
      <c r="HB194" s="322"/>
      <c r="HC194" s="322"/>
      <c r="HD194" s="323"/>
      <c r="HE194" s="413"/>
      <c r="HF194" s="413"/>
      <c r="HG194" s="413"/>
      <c r="HH194" s="414"/>
      <c r="HI194" s="414"/>
      <c r="HJ194" s="414"/>
      <c r="HK194" s="413"/>
      <c r="HL194" s="414"/>
      <c r="HM194" s="414"/>
      <c r="HN194" s="414"/>
      <c r="HO194" s="414"/>
      <c r="HP194" s="413"/>
      <c r="HQ194" s="322"/>
      <c r="HR194" s="322"/>
      <c r="HS194" s="322"/>
      <c r="HT194" s="323"/>
      <c r="HU194" s="413"/>
      <c r="HV194" s="413"/>
      <c r="HW194" s="413"/>
      <c r="HX194" s="414"/>
      <c r="HY194" s="414"/>
      <c r="HZ194" s="414"/>
      <c r="IA194" s="413"/>
      <c r="IB194" s="414"/>
      <c r="IC194" s="414"/>
      <c r="ID194" s="414"/>
      <c r="IE194" s="414"/>
      <c r="IF194" s="413"/>
      <c r="IG194" s="322"/>
      <c r="IH194" s="322"/>
      <c r="II194" s="322"/>
      <c r="IJ194" s="323"/>
      <c r="IK194" s="413"/>
      <c r="IL194" s="413"/>
      <c r="IM194" s="413"/>
      <c r="IN194" s="414"/>
      <c r="IO194" s="414"/>
      <c r="IP194" s="414"/>
      <c r="IQ194" s="413"/>
      <c r="IR194" s="414"/>
      <c r="IS194" s="414"/>
      <c r="IT194" s="414"/>
      <c r="IU194" s="414"/>
      <c r="IV194" s="413"/>
      <c r="IW194" s="322"/>
      <c r="IX194" s="322"/>
      <c r="IY194" s="322"/>
      <c r="IZ194" s="323"/>
      <c r="JA194" s="413"/>
      <c r="JB194" s="413"/>
      <c r="JC194" s="413"/>
      <c r="JD194" s="414"/>
      <c r="JE194" s="414"/>
      <c r="JF194" s="414"/>
      <c r="JG194" s="413"/>
      <c r="JH194" s="414"/>
      <c r="JI194" s="414"/>
      <c r="JJ194" s="414"/>
      <c r="JK194" s="414"/>
      <c r="JL194" s="413"/>
      <c r="JM194" s="322"/>
      <c r="JN194" s="322"/>
      <c r="JO194" s="322"/>
      <c r="JP194" s="323"/>
      <c r="JQ194" s="413"/>
      <c r="JR194" s="413"/>
      <c r="JS194" s="413"/>
      <c r="JT194" s="414"/>
      <c r="JU194" s="414"/>
      <c r="JV194" s="414"/>
      <c r="JW194" s="413"/>
      <c r="JX194" s="414"/>
      <c r="JY194" s="414"/>
      <c r="JZ194" s="414"/>
      <c r="KA194" s="414"/>
      <c r="KB194" s="413"/>
      <c r="KC194" s="322"/>
      <c r="KD194" s="322"/>
      <c r="KE194" s="322"/>
      <c r="KF194" s="323"/>
      <c r="KG194" s="413"/>
      <c r="KH194" s="413"/>
      <c r="KI194" s="413"/>
      <c r="KJ194" s="414"/>
      <c r="KK194" s="414"/>
      <c r="KL194" s="414"/>
      <c r="KM194" s="413"/>
      <c r="KN194" s="414"/>
      <c r="KO194" s="414"/>
      <c r="KP194" s="414"/>
      <c r="KQ194" s="414"/>
      <c r="KR194" s="413"/>
      <c r="KS194" s="322"/>
      <c r="KT194" s="322"/>
      <c r="KU194" s="322"/>
      <c r="KV194" s="323"/>
      <c r="KW194" s="413"/>
      <c r="KX194" s="413"/>
      <c r="KY194" s="413"/>
      <c r="KZ194" s="414"/>
      <c r="LA194" s="414"/>
      <c r="LB194" s="414"/>
      <c r="LC194" s="413"/>
      <c r="LD194" s="414"/>
      <c r="LE194" s="414"/>
      <c r="LF194" s="414"/>
      <c r="LG194" s="414"/>
      <c r="LH194" s="413"/>
      <c r="LI194" s="322"/>
      <c r="LJ194" s="322"/>
      <c r="LK194" s="322"/>
      <c r="LL194" s="323"/>
      <c r="LM194" s="413"/>
      <c r="LN194" s="413"/>
      <c r="LO194" s="413"/>
      <c r="LP194" s="414"/>
      <c r="LQ194" s="414"/>
      <c r="LR194" s="414"/>
      <c r="LS194" s="413"/>
      <c r="LT194" s="414"/>
      <c r="LU194" s="414"/>
      <c r="LV194" s="414"/>
      <c r="LW194" s="414"/>
      <c r="LX194" s="413"/>
      <c r="LY194" s="322"/>
      <c r="LZ194" s="322"/>
      <c r="MA194" s="322"/>
      <c r="MB194" s="323"/>
      <c r="MC194" s="413"/>
      <c r="MD194" s="413"/>
      <c r="ME194" s="413"/>
      <c r="MF194" s="414"/>
      <c r="MG194" s="414"/>
      <c r="MH194" s="414"/>
      <c r="MI194" s="413"/>
      <c r="MJ194" s="414"/>
      <c r="MK194" s="414"/>
      <c r="ML194" s="414"/>
      <c r="MM194" s="414"/>
      <c r="MN194" s="413"/>
      <c r="MO194" s="322"/>
      <c r="MP194" s="322"/>
      <c r="MQ194" s="322"/>
      <c r="MR194" s="323"/>
      <c r="MS194" s="413"/>
      <c r="MT194" s="413"/>
      <c r="MU194" s="413"/>
      <c r="MV194" s="414"/>
      <c r="MW194" s="414"/>
      <c r="MX194" s="414"/>
      <c r="MY194" s="413"/>
      <c r="MZ194" s="414"/>
      <c r="NA194" s="414"/>
      <c r="NB194" s="414"/>
      <c r="NC194" s="414"/>
      <c r="ND194" s="413"/>
      <c r="NE194" s="322"/>
      <c r="NF194" s="322"/>
      <c r="NG194" s="322"/>
      <c r="NH194" s="323"/>
      <c r="NI194" s="413"/>
      <c r="NJ194" s="413"/>
      <c r="NK194" s="413"/>
      <c r="NL194" s="414"/>
      <c r="NM194" s="414"/>
      <c r="NN194" s="414"/>
      <c r="NO194" s="413"/>
      <c r="NP194" s="414"/>
      <c r="NQ194" s="414"/>
      <c r="NR194" s="414"/>
      <c r="NS194" s="414"/>
      <c r="NT194" s="413"/>
      <c r="NU194" s="322"/>
      <c r="NV194" s="322"/>
      <c r="NW194" s="322"/>
      <c r="NX194" s="323"/>
      <c r="NY194" s="413"/>
      <c r="NZ194" s="413"/>
      <c r="OA194" s="413"/>
      <c r="OB194" s="414"/>
      <c r="OC194" s="414"/>
      <c r="OD194" s="414"/>
      <c r="OE194" s="413"/>
      <c r="OF194" s="414"/>
      <c r="OG194" s="414"/>
      <c r="OH194" s="414"/>
      <c r="OI194" s="414"/>
      <c r="OJ194" s="413"/>
      <c r="OK194" s="322"/>
      <c r="OL194" s="322"/>
      <c r="OM194" s="322"/>
      <c r="ON194" s="323"/>
      <c r="OO194" s="413"/>
      <c r="OP194" s="413"/>
      <c r="OQ194" s="413"/>
      <c r="OR194" s="414"/>
      <c r="OS194" s="414"/>
      <c r="OT194" s="414"/>
      <c r="OU194" s="413"/>
      <c r="OV194" s="414"/>
      <c r="OW194" s="414"/>
      <c r="OX194" s="414"/>
      <c r="OY194" s="414"/>
      <c r="OZ194" s="413"/>
      <c r="PA194" s="322"/>
      <c r="PB194" s="322"/>
      <c r="PC194" s="322"/>
      <c r="PD194" s="323"/>
      <c r="PE194" s="413"/>
      <c r="PF194" s="413"/>
      <c r="PG194" s="413"/>
      <c r="PH194" s="414"/>
      <c r="PI194" s="414"/>
      <c r="PJ194" s="414"/>
      <c r="PK194" s="413"/>
      <c r="PL194" s="414"/>
      <c r="PM194" s="414"/>
      <c r="PN194" s="414"/>
      <c r="PO194" s="414"/>
      <c r="PP194" s="413"/>
      <c r="PQ194" s="322"/>
      <c r="PR194" s="322"/>
      <c r="PS194" s="322"/>
      <c r="PT194" s="323"/>
      <c r="PU194" s="413"/>
      <c r="PV194" s="413"/>
      <c r="PW194" s="413"/>
      <c r="PX194" s="414"/>
      <c r="PY194" s="414"/>
      <c r="PZ194" s="414"/>
      <c r="QA194" s="413"/>
      <c r="QB194" s="414"/>
      <c r="QC194" s="414"/>
      <c r="QD194" s="414"/>
      <c r="QE194" s="414"/>
      <c r="QF194" s="413"/>
      <c r="QG194" s="322"/>
      <c r="QH194" s="322"/>
      <c r="QI194" s="322"/>
      <c r="QJ194" s="323"/>
      <c r="QK194" s="413"/>
      <c r="QL194" s="413"/>
      <c r="QM194" s="413"/>
      <c r="QN194" s="414"/>
      <c r="QO194" s="414"/>
      <c r="QP194" s="414"/>
      <c r="QQ194" s="413"/>
      <c r="QR194" s="414"/>
      <c r="QS194" s="414"/>
      <c r="QT194" s="414"/>
      <c r="QU194" s="414"/>
      <c r="QV194" s="413"/>
      <c r="QW194" s="322"/>
      <c r="QX194" s="322"/>
      <c r="QY194" s="322"/>
      <c r="QZ194" s="323"/>
      <c r="RA194" s="413"/>
      <c r="RB194" s="413"/>
      <c r="RC194" s="413"/>
      <c r="RD194" s="414"/>
      <c r="RE194" s="414"/>
      <c r="RF194" s="414"/>
      <c r="RG194" s="413"/>
      <c r="RH194" s="414"/>
      <c r="RI194" s="414"/>
      <c r="RJ194" s="414"/>
      <c r="RK194" s="414"/>
      <c r="RL194" s="413"/>
      <c r="RM194" s="322"/>
      <c r="RN194" s="322"/>
      <c r="RO194" s="322"/>
      <c r="RP194" s="323"/>
      <c r="RQ194" s="413"/>
      <c r="RR194" s="413"/>
      <c r="RS194" s="413"/>
      <c r="RT194" s="414"/>
      <c r="RU194" s="414"/>
      <c r="RV194" s="414"/>
      <c r="RW194" s="413"/>
      <c r="RX194" s="414"/>
      <c r="RY194" s="414"/>
      <c r="RZ194" s="414"/>
      <c r="SA194" s="414"/>
      <c r="SB194" s="413"/>
      <c r="SC194" s="322"/>
      <c r="SD194" s="322"/>
      <c r="SE194" s="322"/>
      <c r="SF194" s="323"/>
      <c r="SG194" s="413"/>
      <c r="SH194" s="413"/>
      <c r="SI194" s="413"/>
      <c r="SJ194" s="414"/>
      <c r="SK194" s="414"/>
      <c r="SL194" s="414"/>
      <c r="SM194" s="413"/>
      <c r="SN194" s="414"/>
      <c r="SO194" s="414"/>
      <c r="SP194" s="414"/>
      <c r="SQ194" s="414"/>
      <c r="SR194" s="413"/>
      <c r="SS194" s="322"/>
      <c r="ST194" s="322"/>
      <c r="SU194" s="322"/>
      <c r="SV194" s="323"/>
      <c r="SW194" s="413"/>
      <c r="SX194" s="413"/>
      <c r="SY194" s="413"/>
      <c r="SZ194" s="414"/>
      <c r="TA194" s="414"/>
      <c r="TB194" s="414"/>
      <c r="TC194" s="413"/>
      <c r="TD194" s="414"/>
      <c r="TE194" s="414"/>
      <c r="TF194" s="414"/>
      <c r="TG194" s="414"/>
      <c r="TH194" s="413"/>
      <c r="TI194" s="322"/>
      <c r="TJ194" s="322"/>
      <c r="TK194" s="322"/>
      <c r="TL194" s="323"/>
      <c r="TM194" s="413"/>
      <c r="TN194" s="413"/>
      <c r="TO194" s="413"/>
      <c r="TP194" s="414"/>
      <c r="TQ194" s="414"/>
      <c r="TR194" s="414"/>
      <c r="TS194" s="413"/>
      <c r="TT194" s="414"/>
      <c r="TU194" s="414"/>
      <c r="TV194" s="414"/>
      <c r="TW194" s="414"/>
      <c r="TX194" s="413"/>
      <c r="TY194" s="322"/>
      <c r="TZ194" s="322"/>
      <c r="UA194" s="322"/>
      <c r="UB194" s="323"/>
      <c r="UC194" s="413"/>
      <c r="UD194" s="413"/>
      <c r="UE194" s="413"/>
      <c r="UF194" s="414"/>
      <c r="UG194" s="414"/>
      <c r="UH194" s="414"/>
      <c r="UI194" s="413"/>
      <c r="UJ194" s="414"/>
      <c r="UK194" s="414"/>
      <c r="UL194" s="414"/>
      <c r="UM194" s="414"/>
      <c r="UN194" s="413"/>
      <c r="UO194" s="322"/>
      <c r="UP194" s="322"/>
      <c r="UQ194" s="322"/>
      <c r="UR194" s="323"/>
      <c r="US194" s="413"/>
      <c r="UT194" s="413"/>
      <c r="UU194" s="413"/>
      <c r="UV194" s="414"/>
      <c r="UW194" s="414"/>
      <c r="UX194" s="414"/>
      <c r="UY194" s="413"/>
      <c r="UZ194" s="414"/>
      <c r="VA194" s="414"/>
      <c r="VB194" s="414"/>
      <c r="VC194" s="414"/>
      <c r="VD194" s="413"/>
      <c r="VE194" s="322"/>
      <c r="VF194" s="322"/>
      <c r="VG194" s="322"/>
      <c r="VH194" s="323"/>
      <c r="VI194" s="413"/>
      <c r="VJ194" s="413"/>
      <c r="VK194" s="413"/>
      <c r="VL194" s="414"/>
      <c r="VM194" s="414"/>
      <c r="VN194" s="414"/>
      <c r="VO194" s="413"/>
      <c r="VP194" s="414"/>
      <c r="VQ194" s="414"/>
      <c r="VR194" s="414"/>
      <c r="VS194" s="414"/>
      <c r="VT194" s="413"/>
      <c r="VU194" s="322"/>
      <c r="VV194" s="322"/>
      <c r="VW194" s="322"/>
      <c r="VX194" s="323"/>
      <c r="VY194" s="413"/>
      <c r="VZ194" s="413"/>
      <c r="WA194" s="413"/>
      <c r="WB194" s="414"/>
      <c r="WC194" s="414"/>
      <c r="WD194" s="414"/>
      <c r="WE194" s="413"/>
      <c r="WF194" s="414"/>
      <c r="WG194" s="414"/>
      <c r="WH194" s="414"/>
      <c r="WI194" s="414"/>
      <c r="WJ194" s="413"/>
      <c r="WK194" s="322"/>
      <c r="WL194" s="322"/>
      <c r="WM194" s="322"/>
      <c r="WN194" s="323"/>
      <c r="WO194" s="413"/>
      <c r="WP194" s="413"/>
      <c r="WQ194" s="413"/>
      <c r="WR194" s="414"/>
      <c r="WS194" s="414"/>
      <c r="WT194" s="414"/>
      <c r="WU194" s="413"/>
      <c r="WV194" s="414"/>
      <c r="WW194" s="414"/>
      <c r="WX194" s="414"/>
      <c r="WY194" s="414"/>
      <c r="WZ194" s="413"/>
      <c r="XA194" s="322"/>
      <c r="XB194" s="322"/>
      <c r="XC194" s="322"/>
      <c r="XD194" s="323"/>
      <c r="XE194" s="413"/>
      <c r="XF194" s="413"/>
      <c r="XG194" s="413"/>
      <c r="XH194" s="414"/>
      <c r="XI194" s="414"/>
      <c r="XJ194" s="414"/>
      <c r="XK194" s="413"/>
      <c r="XL194" s="414"/>
      <c r="XM194" s="414"/>
      <c r="XN194" s="414"/>
      <c r="XO194" s="414"/>
      <c r="XP194" s="413"/>
      <c r="XQ194" s="322"/>
      <c r="XR194" s="322"/>
      <c r="XS194" s="322"/>
      <c r="XT194" s="323"/>
      <c r="XU194" s="413"/>
      <c r="XV194" s="413"/>
      <c r="XW194" s="413"/>
      <c r="XX194" s="414"/>
      <c r="XY194" s="414"/>
      <c r="XZ194" s="414"/>
      <c r="YA194" s="413"/>
      <c r="YB194" s="414"/>
      <c r="YC194" s="414"/>
      <c r="YD194" s="414"/>
      <c r="YE194" s="414"/>
      <c r="YF194" s="413"/>
      <c r="YG194" s="322"/>
      <c r="YH194" s="322"/>
      <c r="YI194" s="322"/>
      <c r="YJ194" s="323"/>
      <c r="YK194" s="413"/>
      <c r="YL194" s="413"/>
      <c r="YM194" s="413"/>
      <c r="YN194" s="414"/>
      <c r="YO194" s="414"/>
      <c r="YP194" s="414"/>
      <c r="YQ194" s="413"/>
      <c r="YR194" s="414"/>
      <c r="YS194" s="414"/>
      <c r="YT194" s="414"/>
      <c r="YU194" s="414"/>
      <c r="YV194" s="413"/>
      <c r="YW194" s="322"/>
      <c r="YX194" s="322"/>
      <c r="YY194" s="322"/>
      <c r="YZ194" s="323"/>
      <c r="ZA194" s="413"/>
      <c r="ZB194" s="413"/>
      <c r="ZC194" s="413"/>
      <c r="ZD194" s="414"/>
      <c r="ZE194" s="414"/>
      <c r="ZF194" s="414"/>
      <c r="ZG194" s="413"/>
      <c r="ZH194" s="414"/>
      <c r="ZI194" s="414"/>
      <c r="ZJ194" s="414"/>
      <c r="ZK194" s="414"/>
      <c r="ZL194" s="413"/>
      <c r="ZM194" s="322"/>
      <c r="ZN194" s="322"/>
      <c r="ZO194" s="322"/>
      <c r="ZP194" s="323"/>
      <c r="ZQ194" s="413"/>
      <c r="ZR194" s="413"/>
      <c r="ZS194" s="413"/>
      <c r="ZT194" s="414"/>
      <c r="ZU194" s="414"/>
      <c r="ZV194" s="414"/>
      <c r="ZW194" s="413"/>
      <c r="ZX194" s="414"/>
      <c r="ZY194" s="414"/>
      <c r="ZZ194" s="414"/>
      <c r="AAA194" s="414"/>
      <c r="AAB194" s="413"/>
      <c r="AAC194" s="322"/>
      <c r="AAD194" s="322"/>
      <c r="AAE194" s="322"/>
      <c r="AAF194" s="323"/>
      <c r="AAG194" s="413"/>
      <c r="AAH194" s="413"/>
      <c r="AAI194" s="413"/>
      <c r="AAJ194" s="414"/>
      <c r="AAK194" s="414"/>
      <c r="AAL194" s="414"/>
      <c r="AAM194" s="413"/>
      <c r="AAN194" s="414"/>
      <c r="AAO194" s="414"/>
      <c r="AAP194" s="414"/>
      <c r="AAQ194" s="414"/>
      <c r="AAR194" s="413"/>
      <c r="AAS194" s="322"/>
      <c r="AAT194" s="322"/>
      <c r="AAU194" s="322"/>
      <c r="AAV194" s="323"/>
      <c r="AAW194" s="413"/>
      <c r="AAX194" s="413"/>
      <c r="AAY194" s="413"/>
      <c r="AAZ194" s="414"/>
      <c r="ABA194" s="414"/>
      <c r="ABB194" s="414"/>
      <c r="ABC194" s="413"/>
      <c r="ABD194" s="414"/>
      <c r="ABE194" s="414"/>
      <c r="ABF194" s="414"/>
      <c r="ABG194" s="414"/>
      <c r="ABH194" s="413"/>
      <c r="ABI194" s="322"/>
      <c r="ABJ194" s="322"/>
      <c r="ABK194" s="322"/>
      <c r="ABL194" s="323"/>
      <c r="ABM194" s="413"/>
      <c r="ABN194" s="413"/>
      <c r="ABO194" s="413"/>
      <c r="ABP194" s="414"/>
      <c r="ABQ194" s="414"/>
      <c r="ABR194" s="414"/>
      <c r="ABS194" s="413"/>
      <c r="ABT194" s="414"/>
      <c r="ABU194" s="414"/>
      <c r="ABV194" s="414"/>
      <c r="ABW194" s="414"/>
      <c r="ABX194" s="413"/>
      <c r="ABY194" s="322"/>
      <c r="ABZ194" s="322"/>
      <c r="ACA194" s="322"/>
      <c r="ACB194" s="323"/>
      <c r="ACC194" s="413"/>
      <c r="ACD194" s="413"/>
      <c r="ACE194" s="413"/>
      <c r="ACF194" s="414"/>
      <c r="ACG194" s="414"/>
      <c r="ACH194" s="414"/>
      <c r="ACI194" s="413"/>
      <c r="ACJ194" s="414"/>
      <c r="ACK194" s="414"/>
      <c r="ACL194" s="414"/>
      <c r="ACM194" s="414"/>
      <c r="ACN194" s="413"/>
      <c r="ACO194" s="322"/>
      <c r="ACP194" s="322"/>
      <c r="ACQ194" s="322"/>
      <c r="ACR194" s="323"/>
      <c r="ACS194" s="413"/>
      <c r="ACT194" s="413"/>
      <c r="ACU194" s="413"/>
      <c r="ACV194" s="414"/>
      <c r="ACW194" s="414"/>
      <c r="ACX194" s="414"/>
      <c r="ACY194" s="413"/>
      <c r="ACZ194" s="414"/>
      <c r="ADA194" s="414"/>
      <c r="ADB194" s="414"/>
      <c r="ADC194" s="414"/>
      <c r="ADD194" s="413"/>
      <c r="ADE194" s="322"/>
      <c r="ADF194" s="322"/>
      <c r="ADG194" s="322"/>
      <c r="ADH194" s="323"/>
      <c r="ADI194" s="413"/>
      <c r="ADJ194" s="413"/>
      <c r="ADK194" s="413"/>
      <c r="ADL194" s="414"/>
      <c r="ADM194" s="414"/>
      <c r="ADN194" s="414"/>
      <c r="ADO194" s="413"/>
      <c r="ADP194" s="414"/>
      <c r="ADQ194" s="414"/>
      <c r="ADR194" s="414"/>
      <c r="ADS194" s="414"/>
      <c r="ADT194" s="413"/>
      <c r="ADU194" s="322"/>
      <c r="ADV194" s="322"/>
      <c r="ADW194" s="322"/>
      <c r="ADX194" s="323"/>
      <c r="ADY194" s="413"/>
      <c r="ADZ194" s="413"/>
      <c r="AEA194" s="413"/>
      <c r="AEB194" s="414"/>
      <c r="AEC194" s="414"/>
      <c r="AED194" s="414"/>
      <c r="AEE194" s="413"/>
      <c r="AEF194" s="414"/>
      <c r="AEG194" s="414"/>
      <c r="AEH194" s="414"/>
      <c r="AEI194" s="414"/>
      <c r="AEJ194" s="413"/>
      <c r="AEK194" s="322"/>
      <c r="AEL194" s="322"/>
      <c r="AEM194" s="322"/>
      <c r="AEN194" s="323"/>
      <c r="AEO194" s="413"/>
      <c r="AEP194" s="413"/>
      <c r="AEQ194" s="413"/>
      <c r="AER194" s="414"/>
      <c r="AES194" s="414"/>
      <c r="AET194" s="414"/>
      <c r="AEU194" s="413"/>
      <c r="AEV194" s="414"/>
      <c r="AEW194" s="414"/>
      <c r="AEX194" s="414"/>
      <c r="AEY194" s="414"/>
      <c r="AEZ194" s="413"/>
      <c r="AFA194" s="322"/>
      <c r="AFB194" s="322"/>
      <c r="AFC194" s="322"/>
      <c r="AFD194" s="323"/>
      <c r="AFE194" s="413"/>
      <c r="AFF194" s="413"/>
      <c r="AFG194" s="413"/>
      <c r="AFH194" s="414"/>
      <c r="AFI194" s="414"/>
      <c r="AFJ194" s="414"/>
      <c r="AFK194" s="413"/>
      <c r="AFL194" s="414"/>
      <c r="AFM194" s="414"/>
      <c r="AFN194" s="414"/>
      <c r="AFO194" s="414"/>
      <c r="AFP194" s="413"/>
      <c r="AFQ194" s="322"/>
      <c r="AFR194" s="322"/>
      <c r="AFS194" s="322"/>
      <c r="AFT194" s="323"/>
      <c r="AFU194" s="413"/>
      <c r="AFV194" s="413"/>
      <c r="AFW194" s="413"/>
      <c r="AFX194" s="414"/>
      <c r="AFY194" s="414"/>
      <c r="AFZ194" s="414"/>
      <c r="AGA194" s="413"/>
      <c r="AGB194" s="414"/>
      <c r="AGC194" s="414"/>
      <c r="AGD194" s="414"/>
      <c r="AGE194" s="414"/>
      <c r="AGF194" s="413"/>
      <c r="AGG194" s="322"/>
      <c r="AGH194" s="322"/>
      <c r="AGI194" s="322"/>
      <c r="AGJ194" s="323"/>
      <c r="AGK194" s="413"/>
      <c r="AGL194" s="413"/>
      <c r="AGM194" s="413"/>
      <c r="AGN194" s="414"/>
      <c r="AGO194" s="414"/>
      <c r="AGP194" s="414"/>
      <c r="AGQ194" s="413"/>
      <c r="AGR194" s="414"/>
      <c r="AGS194" s="414"/>
      <c r="AGT194" s="414"/>
      <c r="AGU194" s="414"/>
      <c r="AGV194" s="413"/>
      <c r="AGW194" s="322"/>
      <c r="AGX194" s="322"/>
      <c r="AGY194" s="322"/>
      <c r="AGZ194" s="323"/>
      <c r="AHA194" s="413"/>
      <c r="AHB194" s="413"/>
      <c r="AHC194" s="413"/>
      <c r="AHD194" s="414"/>
      <c r="AHE194" s="414"/>
      <c r="AHF194" s="414"/>
      <c r="AHG194" s="413"/>
      <c r="AHH194" s="414"/>
      <c r="AHI194" s="414"/>
      <c r="AHJ194" s="414"/>
      <c r="AHK194" s="414"/>
      <c r="AHL194" s="413"/>
      <c r="AHM194" s="322"/>
      <c r="AHN194" s="322"/>
      <c r="AHO194" s="322"/>
      <c r="AHP194" s="323"/>
      <c r="AHQ194" s="413"/>
      <c r="AHR194" s="413"/>
      <c r="AHS194" s="413"/>
      <c r="AHT194" s="414"/>
      <c r="AHU194" s="414"/>
      <c r="AHV194" s="414"/>
      <c r="AHW194" s="413"/>
      <c r="AHX194" s="414"/>
      <c r="AHY194" s="414"/>
      <c r="AHZ194" s="414"/>
      <c r="AIA194" s="414"/>
      <c r="AIB194" s="413"/>
      <c r="AIC194" s="322"/>
      <c r="AID194" s="322"/>
      <c r="AIE194" s="322"/>
      <c r="AIF194" s="323"/>
      <c r="AIG194" s="413"/>
      <c r="AIH194" s="413"/>
      <c r="AII194" s="413"/>
      <c r="AIJ194" s="414"/>
      <c r="AIK194" s="414"/>
      <c r="AIL194" s="414"/>
      <c r="AIM194" s="413"/>
      <c r="AIN194" s="414"/>
      <c r="AIO194" s="414"/>
      <c r="AIP194" s="414"/>
      <c r="AIQ194" s="414"/>
      <c r="AIR194" s="413"/>
      <c r="AIS194" s="322"/>
      <c r="AIT194" s="322"/>
      <c r="AIU194" s="322"/>
      <c r="AIV194" s="323"/>
      <c r="AIW194" s="413"/>
      <c r="AIX194" s="413"/>
      <c r="AIY194" s="413"/>
      <c r="AIZ194" s="414"/>
      <c r="AJA194" s="414"/>
      <c r="AJB194" s="414"/>
      <c r="AJC194" s="413"/>
      <c r="AJD194" s="414"/>
      <c r="AJE194" s="414"/>
      <c r="AJF194" s="414"/>
      <c r="AJG194" s="414"/>
      <c r="AJH194" s="413"/>
      <c r="AJI194" s="322"/>
      <c r="AJJ194" s="322"/>
      <c r="AJK194" s="322"/>
      <c r="AJL194" s="323"/>
      <c r="AJM194" s="413"/>
      <c r="AJN194" s="413"/>
      <c r="AJO194" s="413"/>
      <c r="AJP194" s="414"/>
      <c r="AJQ194" s="414"/>
      <c r="AJR194" s="414"/>
      <c r="AJS194" s="413"/>
      <c r="AJT194" s="414"/>
      <c r="AJU194" s="414"/>
      <c r="AJV194" s="414"/>
      <c r="AJW194" s="414"/>
      <c r="AJX194" s="413"/>
      <c r="AJY194" s="322"/>
      <c r="AJZ194" s="322"/>
      <c r="AKA194" s="322"/>
      <c r="AKB194" s="323"/>
      <c r="AKC194" s="413"/>
      <c r="AKD194" s="413"/>
      <c r="AKE194" s="413"/>
      <c r="AKF194" s="414"/>
      <c r="AKG194" s="414"/>
      <c r="AKH194" s="414"/>
      <c r="AKI194" s="413"/>
      <c r="AKJ194" s="414"/>
      <c r="AKK194" s="414"/>
      <c r="AKL194" s="414"/>
      <c r="AKM194" s="414"/>
      <c r="AKN194" s="413"/>
      <c r="AKO194" s="322"/>
      <c r="AKP194" s="322"/>
      <c r="AKQ194" s="322"/>
      <c r="AKR194" s="323"/>
      <c r="AKS194" s="413"/>
      <c r="AKT194" s="413"/>
      <c r="AKU194" s="413"/>
      <c r="AKV194" s="414"/>
      <c r="AKW194" s="414"/>
      <c r="AKX194" s="414"/>
      <c r="AKY194" s="413"/>
      <c r="AKZ194" s="414"/>
      <c r="ALA194" s="414"/>
      <c r="ALB194" s="414"/>
      <c r="ALC194" s="414"/>
      <c r="ALD194" s="413"/>
      <c r="ALE194" s="322"/>
      <c r="ALF194" s="322"/>
      <c r="ALG194" s="322"/>
      <c r="ALH194" s="323"/>
      <c r="ALI194" s="413"/>
      <c r="ALJ194" s="413"/>
      <c r="ALK194" s="413"/>
      <c r="ALL194" s="414"/>
      <c r="ALM194" s="414"/>
      <c r="ALN194" s="414"/>
      <c r="ALO194" s="413"/>
      <c r="ALP194" s="414"/>
      <c r="ALQ194" s="414"/>
      <c r="ALR194" s="414"/>
      <c r="ALS194" s="414"/>
      <c r="ALT194" s="413"/>
      <c r="ALU194" s="322"/>
      <c r="ALV194" s="322"/>
      <c r="ALW194" s="322"/>
      <c r="ALX194" s="323"/>
      <c r="ALY194" s="413"/>
      <c r="ALZ194" s="413"/>
      <c r="AMA194" s="413"/>
      <c r="AMB194" s="414"/>
      <c r="AMC194" s="414"/>
      <c r="AMD194" s="414"/>
      <c r="AME194" s="413"/>
      <c r="AMF194" s="414"/>
      <c r="AMG194" s="414"/>
      <c r="AMH194" s="414"/>
      <c r="AMI194" s="414"/>
      <c r="AMJ194" s="413"/>
      <c r="AMK194" s="322"/>
      <c r="AML194" s="322"/>
      <c r="AMM194" s="322"/>
      <c r="AMN194" s="323"/>
      <c r="AMO194" s="413"/>
      <c r="AMP194" s="413"/>
      <c r="AMQ194" s="413"/>
      <c r="AMR194" s="414"/>
      <c r="AMS194" s="414"/>
      <c r="AMT194" s="414"/>
      <c r="AMU194" s="413"/>
      <c r="AMV194" s="414"/>
      <c r="AMW194" s="414"/>
      <c r="AMX194" s="414"/>
      <c r="AMY194" s="414"/>
      <c r="AMZ194" s="413"/>
      <c r="ANA194" s="322"/>
      <c r="ANB194" s="322"/>
      <c r="ANC194" s="322"/>
      <c r="AND194" s="323"/>
      <c r="ANE194" s="413"/>
      <c r="ANF194" s="413"/>
      <c r="ANG194" s="413"/>
      <c r="ANH194" s="414"/>
      <c r="ANI194" s="414"/>
      <c r="ANJ194" s="414"/>
      <c r="ANK194" s="413"/>
      <c r="ANL194" s="414"/>
      <c r="ANM194" s="414"/>
      <c r="ANN194" s="414"/>
      <c r="ANO194" s="414"/>
      <c r="ANP194" s="413"/>
      <c r="ANQ194" s="322"/>
      <c r="ANR194" s="322"/>
      <c r="ANS194" s="322"/>
      <c r="ANT194" s="323"/>
      <c r="ANU194" s="413"/>
      <c r="ANV194" s="413"/>
      <c r="ANW194" s="413"/>
      <c r="ANX194" s="414"/>
      <c r="ANY194" s="414"/>
      <c r="ANZ194" s="414"/>
      <c r="AOA194" s="413"/>
      <c r="AOB194" s="414"/>
      <c r="AOC194" s="414"/>
      <c r="AOD194" s="414"/>
      <c r="AOE194" s="414"/>
      <c r="AOF194" s="413"/>
      <c r="AOG194" s="322"/>
      <c r="AOH194" s="322"/>
      <c r="AOI194" s="322"/>
      <c r="AOJ194" s="323"/>
      <c r="AOK194" s="413"/>
      <c r="AOL194" s="413"/>
      <c r="AOM194" s="413"/>
      <c r="AON194" s="414"/>
      <c r="AOO194" s="414"/>
      <c r="AOP194" s="414"/>
      <c r="AOQ194" s="413"/>
      <c r="AOR194" s="414"/>
      <c r="AOS194" s="414"/>
      <c r="AOT194" s="414"/>
      <c r="AOU194" s="414"/>
      <c r="AOV194" s="413"/>
      <c r="AOW194" s="322"/>
      <c r="AOX194" s="322"/>
      <c r="AOY194" s="322"/>
      <c r="AOZ194" s="323"/>
      <c r="APA194" s="413"/>
      <c r="APB194" s="413"/>
      <c r="APC194" s="413"/>
      <c r="APD194" s="414"/>
      <c r="APE194" s="414"/>
      <c r="APF194" s="414"/>
      <c r="APG194" s="413"/>
      <c r="APH194" s="414"/>
      <c r="API194" s="414"/>
      <c r="APJ194" s="414"/>
      <c r="APK194" s="414"/>
      <c r="APL194" s="413"/>
      <c r="APM194" s="322"/>
      <c r="APN194" s="322"/>
      <c r="APO194" s="322"/>
      <c r="APP194" s="323"/>
      <c r="APQ194" s="413"/>
      <c r="APR194" s="413"/>
      <c r="APS194" s="413"/>
      <c r="APT194" s="414"/>
      <c r="APU194" s="414"/>
      <c r="APV194" s="414"/>
      <c r="APW194" s="413"/>
      <c r="APX194" s="414"/>
      <c r="APY194" s="414"/>
      <c r="APZ194" s="414"/>
      <c r="AQA194" s="414"/>
      <c r="AQB194" s="413"/>
      <c r="AQC194" s="322"/>
      <c r="AQD194" s="322"/>
      <c r="AQE194" s="322"/>
      <c r="AQF194" s="323"/>
      <c r="AQG194" s="413"/>
      <c r="AQH194" s="413"/>
      <c r="AQI194" s="413"/>
      <c r="AQJ194" s="414"/>
      <c r="AQK194" s="414"/>
      <c r="AQL194" s="414"/>
      <c r="AQM194" s="413"/>
      <c r="AQN194" s="414"/>
      <c r="AQO194" s="414"/>
      <c r="AQP194" s="414"/>
      <c r="AQQ194" s="414"/>
      <c r="AQR194" s="413"/>
      <c r="AQS194" s="322"/>
      <c r="AQT194" s="322"/>
      <c r="AQU194" s="322"/>
      <c r="AQV194" s="323"/>
      <c r="AQW194" s="413"/>
      <c r="AQX194" s="413"/>
      <c r="AQY194" s="413"/>
      <c r="AQZ194" s="414"/>
      <c r="ARA194" s="414"/>
      <c r="ARB194" s="414"/>
      <c r="ARC194" s="413"/>
      <c r="ARD194" s="414"/>
      <c r="ARE194" s="414"/>
      <c r="ARF194" s="414"/>
      <c r="ARG194" s="414"/>
      <c r="ARH194" s="413"/>
      <c r="ARI194" s="322"/>
      <c r="ARJ194" s="322"/>
      <c r="ARK194" s="322"/>
      <c r="ARL194" s="323"/>
      <c r="ARM194" s="413"/>
      <c r="ARN194" s="413"/>
      <c r="ARO194" s="413"/>
      <c r="ARP194" s="414"/>
      <c r="ARQ194" s="414"/>
      <c r="ARR194" s="414"/>
      <c r="ARS194" s="413"/>
      <c r="ART194" s="414"/>
      <c r="ARU194" s="414"/>
      <c r="ARV194" s="414"/>
      <c r="ARW194" s="414"/>
      <c r="ARX194" s="413"/>
      <c r="ARY194" s="322"/>
      <c r="ARZ194" s="322"/>
      <c r="ASA194" s="322"/>
      <c r="ASB194" s="323"/>
      <c r="ASC194" s="413"/>
      <c r="ASD194" s="413"/>
      <c r="ASE194" s="413"/>
      <c r="ASF194" s="414"/>
      <c r="ASG194" s="414"/>
      <c r="ASH194" s="414"/>
      <c r="ASI194" s="413"/>
      <c r="ASJ194" s="414"/>
      <c r="ASK194" s="414"/>
      <c r="ASL194" s="414"/>
      <c r="ASM194" s="414"/>
      <c r="ASN194" s="413"/>
      <c r="ASO194" s="322"/>
      <c r="ASP194" s="322"/>
      <c r="ASQ194" s="322"/>
      <c r="ASR194" s="323"/>
      <c r="ASS194" s="413"/>
      <c r="AST194" s="413"/>
      <c r="ASU194" s="413"/>
      <c r="ASV194" s="414"/>
      <c r="ASW194" s="414"/>
      <c r="ASX194" s="414"/>
      <c r="ASY194" s="413"/>
      <c r="ASZ194" s="414"/>
      <c r="ATA194" s="414"/>
      <c r="ATB194" s="414"/>
      <c r="ATC194" s="414"/>
      <c r="ATD194" s="413"/>
      <c r="ATE194" s="322"/>
      <c r="ATF194" s="322"/>
      <c r="ATG194" s="322"/>
      <c r="ATH194" s="323"/>
      <c r="ATI194" s="413"/>
      <c r="ATJ194" s="413"/>
      <c r="ATK194" s="413"/>
      <c r="ATL194" s="414"/>
      <c r="ATM194" s="414"/>
      <c r="ATN194" s="414"/>
      <c r="ATO194" s="413"/>
      <c r="ATP194" s="414"/>
      <c r="ATQ194" s="414"/>
      <c r="ATR194" s="414"/>
      <c r="ATS194" s="414"/>
      <c r="ATT194" s="413"/>
      <c r="ATU194" s="322"/>
      <c r="ATV194" s="322"/>
      <c r="ATW194" s="322"/>
      <c r="ATX194" s="323"/>
      <c r="ATY194" s="413"/>
      <c r="ATZ194" s="413"/>
      <c r="AUA194" s="413"/>
      <c r="AUB194" s="414"/>
      <c r="AUC194" s="414"/>
      <c r="AUD194" s="414"/>
      <c r="AUE194" s="413"/>
      <c r="AUF194" s="414"/>
      <c r="AUG194" s="414"/>
      <c r="AUH194" s="414"/>
      <c r="AUI194" s="414"/>
      <c r="AUJ194" s="413"/>
      <c r="AUK194" s="322"/>
      <c r="AUL194" s="322"/>
      <c r="AUM194" s="322"/>
      <c r="AUN194" s="323"/>
      <c r="AUO194" s="413"/>
      <c r="AUP194" s="413"/>
      <c r="AUQ194" s="413"/>
      <c r="AUR194" s="414"/>
      <c r="AUS194" s="414"/>
      <c r="AUT194" s="414"/>
      <c r="AUU194" s="413"/>
      <c r="AUV194" s="414"/>
      <c r="AUW194" s="414"/>
      <c r="AUX194" s="414"/>
      <c r="AUY194" s="414"/>
      <c r="AUZ194" s="413"/>
      <c r="AVA194" s="322"/>
      <c r="AVB194" s="322"/>
      <c r="AVC194" s="322"/>
      <c r="AVD194" s="323"/>
      <c r="AVE194" s="413"/>
      <c r="AVF194" s="413"/>
      <c r="AVG194" s="413"/>
      <c r="AVH194" s="414"/>
      <c r="AVI194" s="414"/>
      <c r="AVJ194" s="414"/>
      <c r="AVK194" s="413"/>
      <c r="AVL194" s="414"/>
      <c r="AVM194" s="414"/>
      <c r="AVN194" s="414"/>
      <c r="AVO194" s="414"/>
      <c r="AVP194" s="413"/>
      <c r="AVQ194" s="322"/>
      <c r="AVR194" s="322"/>
      <c r="AVS194" s="322"/>
      <c r="AVT194" s="323"/>
      <c r="AVU194" s="413"/>
      <c r="AVV194" s="413"/>
      <c r="AVW194" s="413"/>
      <c r="AVX194" s="414"/>
      <c r="AVY194" s="414"/>
      <c r="AVZ194" s="414"/>
      <c r="AWA194" s="413"/>
      <c r="AWB194" s="414"/>
      <c r="AWC194" s="414"/>
      <c r="AWD194" s="414"/>
      <c r="AWE194" s="414"/>
      <c r="AWF194" s="413"/>
      <c r="AWG194" s="322"/>
      <c r="AWH194" s="322"/>
      <c r="AWI194" s="322"/>
      <c r="AWJ194" s="323"/>
      <c r="AWK194" s="413"/>
      <c r="AWL194" s="413"/>
      <c r="AWM194" s="413"/>
      <c r="AWN194" s="414"/>
      <c r="AWO194" s="414"/>
      <c r="AWP194" s="414"/>
      <c r="AWQ194" s="413"/>
      <c r="AWR194" s="414"/>
      <c r="AWS194" s="414"/>
      <c r="AWT194" s="414"/>
      <c r="AWU194" s="414"/>
      <c r="AWV194" s="413"/>
      <c r="AWW194" s="322"/>
      <c r="AWX194" s="322"/>
      <c r="AWY194" s="322"/>
      <c r="AWZ194" s="323"/>
      <c r="AXA194" s="413"/>
      <c r="AXB194" s="413"/>
      <c r="AXC194" s="413"/>
      <c r="AXD194" s="414"/>
      <c r="AXE194" s="414"/>
      <c r="AXF194" s="414"/>
      <c r="AXG194" s="413"/>
      <c r="AXH194" s="414"/>
      <c r="AXI194" s="414"/>
      <c r="AXJ194" s="414"/>
      <c r="AXK194" s="414"/>
      <c r="AXL194" s="413"/>
      <c r="AXM194" s="322"/>
      <c r="AXN194" s="322"/>
      <c r="AXO194" s="322"/>
      <c r="AXP194" s="323"/>
      <c r="AXQ194" s="413"/>
      <c r="AXR194" s="413"/>
      <c r="AXS194" s="413"/>
      <c r="AXT194" s="414"/>
      <c r="AXU194" s="414"/>
      <c r="AXV194" s="414"/>
      <c r="AXW194" s="413"/>
      <c r="AXX194" s="414"/>
      <c r="AXY194" s="414"/>
      <c r="AXZ194" s="414"/>
      <c r="AYA194" s="414"/>
      <c r="AYB194" s="413"/>
      <c r="AYC194" s="322"/>
      <c r="AYD194" s="322"/>
      <c r="AYE194" s="322"/>
      <c r="AYF194" s="323"/>
      <c r="AYG194" s="413"/>
      <c r="AYH194" s="413"/>
      <c r="AYI194" s="413"/>
      <c r="AYJ194" s="414"/>
      <c r="AYK194" s="414"/>
      <c r="AYL194" s="414"/>
      <c r="AYM194" s="413"/>
      <c r="AYN194" s="414"/>
      <c r="AYO194" s="414"/>
      <c r="AYP194" s="414"/>
      <c r="AYQ194" s="414"/>
      <c r="AYR194" s="413"/>
      <c r="AYS194" s="322"/>
      <c r="AYT194" s="322"/>
      <c r="AYU194" s="322"/>
      <c r="AYV194" s="323"/>
      <c r="AYW194" s="413"/>
      <c r="AYX194" s="413"/>
      <c r="AYY194" s="413"/>
      <c r="AYZ194" s="414"/>
      <c r="AZA194" s="414"/>
      <c r="AZB194" s="414"/>
      <c r="AZC194" s="413"/>
      <c r="AZD194" s="414"/>
      <c r="AZE194" s="414"/>
      <c r="AZF194" s="414"/>
      <c r="AZG194" s="414"/>
      <c r="AZH194" s="413"/>
      <c r="AZI194" s="322"/>
      <c r="AZJ194" s="322"/>
      <c r="AZK194" s="322"/>
      <c r="AZL194" s="323"/>
      <c r="AZM194" s="413"/>
      <c r="AZN194" s="413"/>
      <c r="AZO194" s="413"/>
      <c r="AZP194" s="414"/>
      <c r="AZQ194" s="414"/>
      <c r="AZR194" s="414"/>
      <c r="AZS194" s="413"/>
      <c r="AZT194" s="414"/>
      <c r="AZU194" s="414"/>
      <c r="AZV194" s="414"/>
      <c r="AZW194" s="414"/>
      <c r="AZX194" s="413"/>
      <c r="AZY194" s="322"/>
      <c r="AZZ194" s="322"/>
      <c r="BAA194" s="322"/>
      <c r="BAB194" s="323"/>
      <c r="BAC194" s="413"/>
      <c r="BAD194" s="413"/>
      <c r="BAE194" s="413"/>
      <c r="BAF194" s="414"/>
      <c r="BAG194" s="414"/>
      <c r="BAH194" s="414"/>
      <c r="BAI194" s="413"/>
      <c r="BAJ194" s="414"/>
      <c r="BAK194" s="414"/>
      <c r="BAL194" s="414"/>
      <c r="BAM194" s="414"/>
      <c r="BAN194" s="413"/>
      <c r="BAO194" s="322"/>
      <c r="BAP194" s="322"/>
      <c r="BAQ194" s="322"/>
      <c r="BAR194" s="323"/>
      <c r="BAS194" s="413"/>
      <c r="BAT194" s="413"/>
      <c r="BAU194" s="413"/>
      <c r="BAV194" s="414"/>
      <c r="BAW194" s="414"/>
      <c r="BAX194" s="414"/>
      <c r="BAY194" s="413"/>
      <c r="BAZ194" s="414"/>
      <c r="BBA194" s="414"/>
      <c r="BBB194" s="414"/>
      <c r="BBC194" s="414"/>
      <c r="BBD194" s="413"/>
      <c r="BBE194" s="322"/>
      <c r="BBF194" s="322"/>
      <c r="BBG194" s="322"/>
      <c r="BBH194" s="323"/>
      <c r="BBI194" s="413"/>
      <c r="BBJ194" s="413"/>
      <c r="BBK194" s="413"/>
      <c r="BBL194" s="414"/>
      <c r="BBM194" s="414"/>
      <c r="BBN194" s="414"/>
      <c r="BBO194" s="413"/>
      <c r="BBP194" s="414"/>
      <c r="BBQ194" s="414"/>
      <c r="BBR194" s="414"/>
      <c r="BBS194" s="414"/>
      <c r="BBT194" s="413"/>
      <c r="BBU194" s="322"/>
      <c r="BBV194" s="322"/>
      <c r="BBW194" s="322"/>
      <c r="BBX194" s="323"/>
      <c r="BBY194" s="413"/>
      <c r="BBZ194" s="413"/>
      <c r="BCA194" s="413"/>
      <c r="BCB194" s="414"/>
      <c r="BCC194" s="414"/>
      <c r="BCD194" s="414"/>
      <c r="BCE194" s="413"/>
      <c r="BCF194" s="414"/>
      <c r="BCG194" s="414"/>
      <c r="BCH194" s="414"/>
      <c r="BCI194" s="414"/>
      <c r="BCJ194" s="413"/>
      <c r="BCK194" s="322"/>
      <c r="BCL194" s="322"/>
      <c r="BCM194" s="322"/>
      <c r="BCN194" s="323"/>
      <c r="BCO194" s="413"/>
      <c r="BCP194" s="413"/>
      <c r="BCQ194" s="413"/>
      <c r="BCR194" s="414"/>
      <c r="BCS194" s="414"/>
      <c r="BCT194" s="414"/>
      <c r="BCU194" s="413"/>
      <c r="BCV194" s="414"/>
      <c r="BCW194" s="414"/>
      <c r="BCX194" s="414"/>
      <c r="BCY194" s="414"/>
      <c r="BCZ194" s="413"/>
      <c r="BDA194" s="322"/>
      <c r="BDB194" s="322"/>
      <c r="BDC194" s="322"/>
      <c r="BDD194" s="323"/>
      <c r="BDE194" s="413"/>
      <c r="BDF194" s="413"/>
      <c r="BDG194" s="413"/>
      <c r="BDH194" s="414"/>
      <c r="BDI194" s="414"/>
      <c r="BDJ194" s="414"/>
      <c r="BDK194" s="413"/>
      <c r="BDL194" s="414"/>
      <c r="BDM194" s="414"/>
      <c r="BDN194" s="414"/>
      <c r="BDO194" s="414"/>
      <c r="BDP194" s="413"/>
      <c r="BDQ194" s="322"/>
      <c r="BDR194" s="322"/>
      <c r="BDS194" s="322"/>
      <c r="BDT194" s="323"/>
      <c r="BDU194" s="413"/>
      <c r="BDV194" s="413"/>
      <c r="BDW194" s="413"/>
      <c r="BDX194" s="414"/>
      <c r="BDY194" s="414"/>
      <c r="BDZ194" s="414"/>
      <c r="BEA194" s="413"/>
      <c r="BEB194" s="414"/>
      <c r="BEC194" s="414"/>
      <c r="BED194" s="414"/>
      <c r="BEE194" s="414"/>
      <c r="BEF194" s="413"/>
      <c r="BEG194" s="322"/>
      <c r="BEH194" s="322"/>
      <c r="BEI194" s="322"/>
      <c r="BEJ194" s="323"/>
      <c r="BEK194" s="413"/>
      <c r="BEL194" s="413"/>
      <c r="BEM194" s="413"/>
      <c r="BEN194" s="414"/>
      <c r="BEO194" s="414"/>
      <c r="BEP194" s="414"/>
      <c r="BEQ194" s="413"/>
      <c r="BER194" s="414"/>
      <c r="BES194" s="414"/>
      <c r="BET194" s="414"/>
      <c r="BEU194" s="414"/>
      <c r="BEV194" s="413"/>
      <c r="BEW194" s="322"/>
      <c r="BEX194" s="322"/>
      <c r="BEY194" s="322"/>
      <c r="BEZ194" s="323"/>
      <c r="BFA194" s="413"/>
      <c r="BFB194" s="413"/>
      <c r="BFC194" s="413"/>
      <c r="BFD194" s="414"/>
      <c r="BFE194" s="414"/>
      <c r="BFF194" s="414"/>
      <c r="BFG194" s="413"/>
      <c r="BFH194" s="414"/>
      <c r="BFI194" s="414"/>
      <c r="BFJ194" s="414"/>
      <c r="BFK194" s="414"/>
      <c r="BFL194" s="413"/>
      <c r="BFM194" s="322"/>
      <c r="BFN194" s="322"/>
      <c r="BFO194" s="322"/>
      <c r="BFP194" s="323"/>
      <c r="BFQ194" s="413"/>
      <c r="BFR194" s="413"/>
      <c r="BFS194" s="413"/>
      <c r="BFT194" s="414"/>
      <c r="BFU194" s="414"/>
      <c r="BFV194" s="414"/>
      <c r="BFW194" s="413"/>
      <c r="BFX194" s="414"/>
      <c r="BFY194" s="414"/>
      <c r="BFZ194" s="414"/>
      <c r="BGA194" s="414"/>
      <c r="BGB194" s="413"/>
      <c r="BGC194" s="322"/>
      <c r="BGD194" s="322"/>
      <c r="BGE194" s="322"/>
      <c r="BGF194" s="323"/>
      <c r="BGG194" s="413"/>
      <c r="BGH194" s="413"/>
      <c r="BGI194" s="413"/>
      <c r="BGJ194" s="414"/>
      <c r="BGK194" s="414"/>
      <c r="BGL194" s="414"/>
      <c r="BGM194" s="413"/>
      <c r="BGN194" s="414"/>
      <c r="BGO194" s="414"/>
      <c r="BGP194" s="414"/>
      <c r="BGQ194" s="414"/>
      <c r="BGR194" s="413"/>
      <c r="BGS194" s="322"/>
      <c r="BGT194" s="322"/>
      <c r="BGU194" s="322"/>
      <c r="BGV194" s="323"/>
      <c r="BGW194" s="413"/>
      <c r="BGX194" s="413"/>
      <c r="BGY194" s="413"/>
      <c r="BGZ194" s="414"/>
      <c r="BHA194" s="414"/>
      <c r="BHB194" s="414"/>
      <c r="BHC194" s="413"/>
      <c r="BHD194" s="414"/>
      <c r="BHE194" s="414"/>
      <c r="BHF194" s="414"/>
      <c r="BHG194" s="414"/>
      <c r="BHH194" s="413"/>
      <c r="BHI194" s="322"/>
      <c r="BHJ194" s="322"/>
      <c r="BHK194" s="322"/>
      <c r="BHL194" s="323"/>
      <c r="BHM194" s="413"/>
      <c r="BHN194" s="413"/>
      <c r="BHO194" s="413"/>
      <c r="BHP194" s="414"/>
      <c r="BHQ194" s="414"/>
      <c r="BHR194" s="414"/>
      <c r="BHS194" s="413"/>
      <c r="BHT194" s="414"/>
      <c r="BHU194" s="414"/>
      <c r="BHV194" s="414"/>
      <c r="BHW194" s="414"/>
      <c r="BHX194" s="413"/>
      <c r="BHY194" s="322"/>
      <c r="BHZ194" s="322"/>
      <c r="BIA194" s="322"/>
      <c r="BIB194" s="323"/>
      <c r="BIC194" s="413"/>
      <c r="BID194" s="413"/>
      <c r="BIE194" s="413"/>
      <c r="BIF194" s="414"/>
      <c r="BIG194" s="414"/>
      <c r="BIH194" s="414"/>
      <c r="BII194" s="413"/>
      <c r="BIJ194" s="414"/>
      <c r="BIK194" s="414"/>
      <c r="BIL194" s="414"/>
      <c r="BIM194" s="414"/>
      <c r="BIN194" s="413"/>
      <c r="BIO194" s="322"/>
      <c r="BIP194" s="322"/>
      <c r="BIQ194" s="322"/>
      <c r="BIR194" s="323"/>
      <c r="BIS194" s="413"/>
      <c r="BIT194" s="413"/>
      <c r="BIU194" s="413"/>
      <c r="BIV194" s="414"/>
      <c r="BIW194" s="414"/>
      <c r="BIX194" s="414"/>
      <c r="BIY194" s="413"/>
      <c r="BIZ194" s="414"/>
      <c r="BJA194" s="414"/>
      <c r="BJB194" s="414"/>
      <c r="BJC194" s="414"/>
      <c r="BJD194" s="413"/>
      <c r="BJE194" s="322"/>
      <c r="BJF194" s="322"/>
      <c r="BJG194" s="322"/>
      <c r="BJH194" s="323"/>
      <c r="BJI194" s="413"/>
      <c r="BJJ194" s="413"/>
      <c r="BJK194" s="413"/>
      <c r="BJL194" s="414"/>
      <c r="BJM194" s="414"/>
      <c r="BJN194" s="414"/>
      <c r="BJO194" s="413"/>
      <c r="BJP194" s="414"/>
      <c r="BJQ194" s="414"/>
      <c r="BJR194" s="414"/>
      <c r="BJS194" s="414"/>
      <c r="BJT194" s="413"/>
      <c r="BJU194" s="322"/>
      <c r="BJV194" s="322"/>
      <c r="BJW194" s="322"/>
      <c r="BJX194" s="323"/>
      <c r="BJY194" s="413"/>
      <c r="BJZ194" s="413"/>
      <c r="BKA194" s="413"/>
      <c r="BKB194" s="414"/>
      <c r="BKC194" s="414"/>
      <c r="BKD194" s="414"/>
      <c r="BKE194" s="413"/>
      <c r="BKF194" s="414"/>
      <c r="BKG194" s="414"/>
      <c r="BKH194" s="414"/>
      <c r="BKI194" s="414"/>
      <c r="BKJ194" s="413"/>
      <c r="BKK194" s="322"/>
      <c r="BKL194" s="322"/>
      <c r="BKM194" s="322"/>
      <c r="BKN194" s="323"/>
      <c r="BKO194" s="413"/>
      <c r="BKP194" s="413"/>
      <c r="BKQ194" s="413"/>
      <c r="BKR194" s="414"/>
      <c r="BKS194" s="414"/>
      <c r="BKT194" s="414"/>
      <c r="BKU194" s="413"/>
      <c r="BKV194" s="414"/>
      <c r="BKW194" s="414"/>
      <c r="BKX194" s="414"/>
      <c r="BKY194" s="414"/>
      <c r="BKZ194" s="413"/>
      <c r="BLA194" s="322"/>
      <c r="BLB194" s="322"/>
      <c r="BLC194" s="322"/>
      <c r="BLD194" s="323"/>
      <c r="BLE194" s="413"/>
      <c r="BLF194" s="413"/>
      <c r="BLG194" s="413"/>
      <c r="BLH194" s="414"/>
      <c r="BLI194" s="414"/>
      <c r="BLJ194" s="414"/>
      <c r="BLK194" s="413"/>
      <c r="BLL194" s="414"/>
      <c r="BLM194" s="414"/>
      <c r="BLN194" s="414"/>
      <c r="BLO194" s="414"/>
      <c r="BLP194" s="413"/>
      <c r="BLQ194" s="322"/>
      <c r="BLR194" s="322"/>
      <c r="BLS194" s="322"/>
      <c r="BLT194" s="323"/>
      <c r="BLU194" s="413"/>
      <c r="BLV194" s="413"/>
      <c r="BLW194" s="413"/>
      <c r="BLX194" s="414"/>
      <c r="BLY194" s="414"/>
      <c r="BLZ194" s="414"/>
      <c r="BMA194" s="413"/>
      <c r="BMB194" s="414"/>
      <c r="BMC194" s="414"/>
      <c r="BMD194" s="414"/>
      <c r="BME194" s="414"/>
      <c r="BMF194" s="413"/>
      <c r="BMG194" s="322"/>
      <c r="BMH194" s="322"/>
      <c r="BMI194" s="322"/>
      <c r="BMJ194" s="323"/>
      <c r="BMK194" s="413"/>
      <c r="BML194" s="413"/>
      <c r="BMM194" s="413"/>
      <c r="BMN194" s="414"/>
      <c r="BMO194" s="414"/>
      <c r="BMP194" s="414"/>
      <c r="BMQ194" s="413"/>
      <c r="BMR194" s="414"/>
      <c r="BMS194" s="414"/>
      <c r="BMT194" s="414"/>
      <c r="BMU194" s="414"/>
      <c r="BMV194" s="413"/>
      <c r="BMW194" s="322"/>
      <c r="BMX194" s="322"/>
      <c r="BMY194" s="322"/>
      <c r="BMZ194" s="323"/>
      <c r="BNA194" s="413"/>
      <c r="BNB194" s="413"/>
      <c r="BNC194" s="413"/>
      <c r="BND194" s="414"/>
      <c r="BNE194" s="414"/>
      <c r="BNF194" s="414"/>
      <c r="BNG194" s="413"/>
      <c r="BNH194" s="414"/>
      <c r="BNI194" s="414"/>
      <c r="BNJ194" s="414"/>
      <c r="BNK194" s="414"/>
      <c r="BNL194" s="413"/>
      <c r="BNM194" s="322"/>
      <c r="BNN194" s="322"/>
      <c r="BNO194" s="322"/>
      <c r="BNP194" s="323"/>
      <c r="BNQ194" s="413"/>
      <c r="BNR194" s="413"/>
      <c r="BNS194" s="413"/>
      <c r="BNT194" s="414"/>
      <c r="BNU194" s="414"/>
      <c r="BNV194" s="414"/>
      <c r="BNW194" s="413"/>
      <c r="BNX194" s="414"/>
      <c r="BNY194" s="414"/>
      <c r="BNZ194" s="414"/>
      <c r="BOA194" s="414"/>
      <c r="BOB194" s="413"/>
      <c r="BOC194" s="322"/>
      <c r="BOD194" s="322"/>
      <c r="BOE194" s="322"/>
      <c r="BOF194" s="323"/>
      <c r="BOG194" s="413"/>
      <c r="BOH194" s="413"/>
      <c r="BOI194" s="413"/>
      <c r="BOJ194" s="414"/>
      <c r="BOK194" s="414"/>
      <c r="BOL194" s="414"/>
      <c r="BOM194" s="413"/>
      <c r="BON194" s="414"/>
      <c r="BOO194" s="414"/>
      <c r="BOP194" s="414"/>
      <c r="BOQ194" s="414"/>
      <c r="BOR194" s="413"/>
      <c r="BOS194" s="322"/>
      <c r="BOT194" s="322"/>
      <c r="BOU194" s="322"/>
      <c r="BOV194" s="323"/>
      <c r="BOW194" s="413"/>
      <c r="BOX194" s="413"/>
      <c r="BOY194" s="413"/>
      <c r="BOZ194" s="414"/>
      <c r="BPA194" s="414"/>
      <c r="BPB194" s="414"/>
      <c r="BPC194" s="413"/>
      <c r="BPD194" s="414"/>
      <c r="BPE194" s="414"/>
      <c r="BPF194" s="414"/>
      <c r="BPG194" s="414"/>
      <c r="BPH194" s="413"/>
      <c r="BPI194" s="322"/>
      <c r="BPJ194" s="322"/>
      <c r="BPK194" s="322"/>
      <c r="BPL194" s="323"/>
      <c r="BPM194" s="413"/>
      <c r="BPN194" s="413"/>
      <c r="BPO194" s="413"/>
      <c r="BPP194" s="414"/>
      <c r="BPQ194" s="414"/>
      <c r="BPR194" s="414"/>
      <c r="BPS194" s="413"/>
      <c r="BPT194" s="414"/>
      <c r="BPU194" s="414"/>
      <c r="BPV194" s="414"/>
      <c r="BPW194" s="414"/>
      <c r="BPX194" s="413"/>
      <c r="BPY194" s="322"/>
      <c r="BPZ194" s="322"/>
      <c r="BQA194" s="322"/>
      <c r="BQB194" s="323"/>
      <c r="BQC194" s="413"/>
      <c r="BQD194" s="413"/>
      <c r="BQE194" s="413"/>
      <c r="BQF194" s="414"/>
      <c r="BQG194" s="414"/>
      <c r="BQH194" s="414"/>
      <c r="BQI194" s="413"/>
      <c r="BQJ194" s="414"/>
      <c r="BQK194" s="414"/>
      <c r="BQL194" s="414"/>
      <c r="BQM194" s="414"/>
      <c r="BQN194" s="413"/>
      <c r="BQO194" s="322"/>
      <c r="BQP194" s="322"/>
      <c r="BQQ194" s="322"/>
      <c r="BQR194" s="323"/>
      <c r="BQS194" s="413"/>
      <c r="BQT194" s="413"/>
      <c r="BQU194" s="413"/>
      <c r="BQV194" s="414"/>
      <c r="BQW194" s="414"/>
      <c r="BQX194" s="414"/>
      <c r="BQY194" s="413"/>
      <c r="BQZ194" s="414"/>
      <c r="BRA194" s="414"/>
      <c r="BRB194" s="414"/>
      <c r="BRC194" s="414"/>
      <c r="BRD194" s="413"/>
      <c r="BRE194" s="322"/>
      <c r="BRF194" s="322"/>
      <c r="BRG194" s="322"/>
      <c r="BRH194" s="323"/>
      <c r="BRI194" s="413"/>
      <c r="BRJ194" s="413"/>
      <c r="BRK194" s="413"/>
      <c r="BRL194" s="414"/>
      <c r="BRM194" s="414"/>
      <c r="BRN194" s="414"/>
      <c r="BRO194" s="413"/>
      <c r="BRP194" s="414"/>
      <c r="BRQ194" s="414"/>
      <c r="BRR194" s="414"/>
      <c r="BRS194" s="414"/>
      <c r="BRT194" s="413"/>
      <c r="BRU194" s="322"/>
      <c r="BRV194" s="322"/>
      <c r="BRW194" s="322"/>
      <c r="BRX194" s="323"/>
      <c r="BRY194" s="413"/>
      <c r="BRZ194" s="413"/>
      <c r="BSA194" s="413"/>
      <c r="BSB194" s="414"/>
      <c r="BSC194" s="414"/>
      <c r="BSD194" s="414"/>
      <c r="BSE194" s="413"/>
      <c r="BSF194" s="414"/>
      <c r="BSG194" s="414"/>
      <c r="BSH194" s="414"/>
      <c r="BSI194" s="414"/>
      <c r="BSJ194" s="413"/>
      <c r="BSK194" s="322"/>
      <c r="BSL194" s="322"/>
      <c r="BSM194" s="322"/>
      <c r="BSN194" s="323"/>
      <c r="BSO194" s="413"/>
      <c r="BSP194" s="413"/>
      <c r="BSQ194" s="413"/>
      <c r="BSR194" s="414"/>
      <c r="BSS194" s="414"/>
      <c r="BST194" s="414"/>
      <c r="BSU194" s="413"/>
      <c r="BSV194" s="414"/>
      <c r="BSW194" s="414"/>
      <c r="BSX194" s="414"/>
      <c r="BSY194" s="414"/>
      <c r="BSZ194" s="413"/>
      <c r="BTA194" s="322"/>
      <c r="BTB194" s="322"/>
      <c r="BTC194" s="322"/>
      <c r="BTD194" s="323"/>
      <c r="BTE194" s="413"/>
      <c r="BTF194" s="413"/>
      <c r="BTG194" s="413"/>
      <c r="BTH194" s="414"/>
      <c r="BTI194" s="414"/>
      <c r="BTJ194" s="414"/>
      <c r="BTK194" s="413"/>
      <c r="BTL194" s="414"/>
      <c r="BTM194" s="414"/>
      <c r="BTN194" s="414"/>
      <c r="BTO194" s="414"/>
      <c r="BTP194" s="413"/>
      <c r="BTQ194" s="322"/>
      <c r="BTR194" s="322"/>
      <c r="BTS194" s="322"/>
      <c r="BTT194" s="323"/>
      <c r="BTU194" s="413"/>
      <c r="BTV194" s="413"/>
      <c r="BTW194" s="413"/>
      <c r="BTX194" s="414"/>
      <c r="BTY194" s="414"/>
      <c r="BTZ194" s="414"/>
      <c r="BUA194" s="413"/>
      <c r="BUB194" s="414"/>
      <c r="BUC194" s="414"/>
      <c r="BUD194" s="414"/>
      <c r="BUE194" s="414"/>
      <c r="BUF194" s="413"/>
      <c r="BUG194" s="322"/>
      <c r="BUH194" s="322"/>
      <c r="BUI194" s="322"/>
      <c r="BUJ194" s="323"/>
      <c r="BUK194" s="413"/>
      <c r="BUL194" s="413"/>
      <c r="BUM194" s="413"/>
      <c r="BUN194" s="414"/>
      <c r="BUO194" s="414"/>
      <c r="BUP194" s="414"/>
      <c r="BUQ194" s="413"/>
      <c r="BUR194" s="414"/>
      <c r="BUS194" s="414"/>
      <c r="BUT194" s="414"/>
      <c r="BUU194" s="414"/>
      <c r="BUV194" s="413"/>
      <c r="BUW194" s="322"/>
      <c r="BUX194" s="322"/>
      <c r="BUY194" s="322"/>
      <c r="BUZ194" s="323"/>
      <c r="BVA194" s="413"/>
      <c r="BVB194" s="413"/>
      <c r="BVC194" s="413"/>
      <c r="BVD194" s="414"/>
      <c r="BVE194" s="414"/>
      <c r="BVF194" s="414"/>
      <c r="BVG194" s="413"/>
      <c r="BVH194" s="414"/>
      <c r="BVI194" s="414"/>
      <c r="BVJ194" s="414"/>
      <c r="BVK194" s="414"/>
      <c r="BVL194" s="413"/>
      <c r="BVM194" s="322"/>
      <c r="BVN194" s="322"/>
      <c r="BVO194" s="322"/>
      <c r="BVP194" s="323"/>
      <c r="BVQ194" s="413"/>
      <c r="BVR194" s="413"/>
      <c r="BVS194" s="413"/>
      <c r="BVT194" s="414"/>
      <c r="BVU194" s="414"/>
      <c r="BVV194" s="414"/>
      <c r="BVW194" s="413"/>
      <c r="BVX194" s="414"/>
      <c r="BVY194" s="414"/>
      <c r="BVZ194" s="414"/>
      <c r="BWA194" s="414"/>
      <c r="BWB194" s="413"/>
      <c r="BWC194" s="322"/>
      <c r="BWD194" s="322"/>
      <c r="BWE194" s="322"/>
      <c r="BWF194" s="323"/>
      <c r="BWG194" s="413"/>
      <c r="BWH194" s="413"/>
      <c r="BWI194" s="413"/>
      <c r="BWJ194" s="414"/>
      <c r="BWK194" s="414"/>
      <c r="BWL194" s="414"/>
      <c r="BWM194" s="413"/>
      <c r="BWN194" s="414"/>
      <c r="BWO194" s="414"/>
      <c r="BWP194" s="414"/>
      <c r="BWQ194" s="414"/>
      <c r="BWR194" s="413"/>
      <c r="BWS194" s="322"/>
      <c r="BWT194" s="322"/>
      <c r="BWU194" s="322"/>
      <c r="BWV194" s="323"/>
      <c r="BWW194" s="413"/>
      <c r="BWX194" s="413"/>
      <c r="BWY194" s="413"/>
      <c r="BWZ194" s="414"/>
      <c r="BXA194" s="414"/>
      <c r="BXB194" s="414"/>
      <c r="BXC194" s="413"/>
      <c r="BXD194" s="414"/>
      <c r="BXE194" s="414"/>
      <c r="BXF194" s="414"/>
      <c r="BXG194" s="414"/>
      <c r="BXH194" s="413"/>
      <c r="BXI194" s="322"/>
      <c r="BXJ194" s="322"/>
      <c r="BXK194" s="322"/>
      <c r="BXL194" s="323"/>
      <c r="BXM194" s="413"/>
      <c r="BXN194" s="413"/>
      <c r="BXO194" s="413"/>
      <c r="BXP194" s="414"/>
      <c r="BXQ194" s="414"/>
      <c r="BXR194" s="414"/>
      <c r="BXS194" s="413"/>
      <c r="BXT194" s="414"/>
      <c r="BXU194" s="414"/>
      <c r="BXV194" s="414"/>
      <c r="BXW194" s="414"/>
      <c r="BXX194" s="413"/>
      <c r="BXY194" s="322"/>
      <c r="BXZ194" s="322"/>
      <c r="BYA194" s="322"/>
      <c r="BYB194" s="323"/>
      <c r="BYC194" s="413"/>
      <c r="BYD194" s="413"/>
      <c r="BYE194" s="413"/>
      <c r="BYF194" s="414"/>
      <c r="BYG194" s="414"/>
      <c r="BYH194" s="414"/>
      <c r="BYI194" s="413"/>
      <c r="BYJ194" s="414"/>
      <c r="BYK194" s="414"/>
      <c r="BYL194" s="414"/>
      <c r="BYM194" s="414"/>
      <c r="BYN194" s="413"/>
      <c r="BYO194" s="322"/>
      <c r="BYP194" s="322"/>
      <c r="BYQ194" s="322"/>
      <c r="BYR194" s="323"/>
      <c r="BYS194" s="413"/>
      <c r="BYT194" s="413"/>
      <c r="BYU194" s="413"/>
      <c r="BYV194" s="414"/>
      <c r="BYW194" s="414"/>
      <c r="BYX194" s="414"/>
      <c r="BYY194" s="413"/>
      <c r="BYZ194" s="414"/>
      <c r="BZA194" s="414"/>
      <c r="BZB194" s="414"/>
      <c r="BZC194" s="414"/>
      <c r="BZD194" s="413"/>
      <c r="BZE194" s="322"/>
      <c r="BZF194" s="322"/>
      <c r="BZG194" s="322"/>
      <c r="BZH194" s="323"/>
      <c r="BZI194" s="413"/>
      <c r="BZJ194" s="413"/>
      <c r="BZK194" s="413"/>
      <c r="BZL194" s="414"/>
      <c r="BZM194" s="414"/>
      <c r="BZN194" s="414"/>
      <c r="BZO194" s="413"/>
      <c r="BZP194" s="414"/>
      <c r="BZQ194" s="414"/>
      <c r="BZR194" s="414"/>
      <c r="BZS194" s="414"/>
      <c r="BZT194" s="413"/>
      <c r="BZU194" s="322"/>
      <c r="BZV194" s="322"/>
      <c r="BZW194" s="322"/>
      <c r="BZX194" s="323"/>
      <c r="BZY194" s="413"/>
      <c r="BZZ194" s="413"/>
      <c r="CAA194" s="413"/>
      <c r="CAB194" s="414"/>
      <c r="CAC194" s="414"/>
      <c r="CAD194" s="414"/>
      <c r="CAE194" s="413"/>
      <c r="CAF194" s="414"/>
      <c r="CAG194" s="414"/>
      <c r="CAH194" s="414"/>
      <c r="CAI194" s="414"/>
      <c r="CAJ194" s="413"/>
      <c r="CAK194" s="322"/>
      <c r="CAL194" s="322"/>
      <c r="CAM194" s="322"/>
      <c r="CAN194" s="323"/>
      <c r="CAO194" s="413"/>
      <c r="CAP194" s="413"/>
      <c r="CAQ194" s="413"/>
      <c r="CAR194" s="414"/>
      <c r="CAS194" s="414"/>
      <c r="CAT194" s="414"/>
      <c r="CAU194" s="413"/>
      <c r="CAV194" s="414"/>
      <c r="CAW194" s="414"/>
      <c r="CAX194" s="414"/>
      <c r="CAY194" s="414"/>
      <c r="CAZ194" s="413"/>
      <c r="CBA194" s="322"/>
      <c r="CBB194" s="322"/>
      <c r="CBC194" s="322"/>
      <c r="CBD194" s="323"/>
      <c r="CBE194" s="413"/>
      <c r="CBF194" s="413"/>
      <c r="CBG194" s="413"/>
      <c r="CBH194" s="414"/>
      <c r="CBI194" s="414"/>
      <c r="CBJ194" s="414"/>
      <c r="CBK194" s="413"/>
      <c r="CBL194" s="414"/>
      <c r="CBM194" s="414"/>
      <c r="CBN194" s="414"/>
      <c r="CBO194" s="414"/>
      <c r="CBP194" s="413"/>
      <c r="CBQ194" s="322"/>
      <c r="CBR194" s="322"/>
      <c r="CBS194" s="322"/>
      <c r="CBT194" s="323"/>
      <c r="CBU194" s="413"/>
      <c r="CBV194" s="413"/>
      <c r="CBW194" s="413"/>
      <c r="CBX194" s="414"/>
      <c r="CBY194" s="414"/>
      <c r="CBZ194" s="414"/>
      <c r="CCA194" s="413"/>
      <c r="CCB194" s="414"/>
      <c r="CCC194" s="414"/>
      <c r="CCD194" s="414"/>
      <c r="CCE194" s="414"/>
      <c r="CCF194" s="413"/>
      <c r="CCG194" s="322"/>
      <c r="CCH194" s="322"/>
      <c r="CCI194" s="322"/>
      <c r="CCJ194" s="323"/>
      <c r="CCK194" s="413"/>
      <c r="CCL194" s="413"/>
      <c r="CCM194" s="413"/>
      <c r="CCN194" s="414"/>
      <c r="CCO194" s="414"/>
      <c r="CCP194" s="414"/>
      <c r="CCQ194" s="413"/>
      <c r="CCR194" s="414"/>
      <c r="CCS194" s="414"/>
      <c r="CCT194" s="414"/>
      <c r="CCU194" s="414"/>
      <c r="CCV194" s="413"/>
      <c r="CCW194" s="322"/>
      <c r="CCX194" s="322"/>
      <c r="CCY194" s="322"/>
      <c r="CCZ194" s="323"/>
      <c r="CDA194" s="413"/>
      <c r="CDB194" s="413"/>
      <c r="CDC194" s="413"/>
      <c r="CDD194" s="414"/>
      <c r="CDE194" s="414"/>
      <c r="CDF194" s="414"/>
      <c r="CDG194" s="413"/>
      <c r="CDH194" s="414"/>
      <c r="CDI194" s="414"/>
      <c r="CDJ194" s="414"/>
      <c r="CDK194" s="414"/>
      <c r="CDL194" s="413"/>
      <c r="CDM194" s="322"/>
      <c r="CDN194" s="322"/>
      <c r="CDO194" s="322"/>
      <c r="CDP194" s="323"/>
      <c r="CDQ194" s="413"/>
      <c r="CDR194" s="413"/>
      <c r="CDS194" s="413"/>
      <c r="CDT194" s="414"/>
      <c r="CDU194" s="414"/>
      <c r="CDV194" s="414"/>
      <c r="CDW194" s="413"/>
      <c r="CDX194" s="414"/>
      <c r="CDY194" s="414"/>
      <c r="CDZ194" s="414"/>
      <c r="CEA194" s="414"/>
      <c r="CEB194" s="413"/>
      <c r="CEC194" s="322"/>
      <c r="CED194" s="322"/>
      <c r="CEE194" s="322"/>
      <c r="CEF194" s="323"/>
      <c r="CEG194" s="413"/>
      <c r="CEH194" s="413"/>
      <c r="CEI194" s="413"/>
      <c r="CEJ194" s="414"/>
      <c r="CEK194" s="414"/>
      <c r="CEL194" s="414"/>
      <c r="CEM194" s="413"/>
      <c r="CEN194" s="414"/>
      <c r="CEO194" s="414"/>
      <c r="CEP194" s="414"/>
      <c r="CEQ194" s="414"/>
      <c r="CER194" s="413"/>
      <c r="CES194" s="322"/>
      <c r="CET194" s="322"/>
      <c r="CEU194" s="322"/>
      <c r="CEV194" s="323"/>
      <c r="CEW194" s="413"/>
      <c r="CEX194" s="413"/>
      <c r="CEY194" s="413"/>
      <c r="CEZ194" s="414"/>
      <c r="CFA194" s="414"/>
      <c r="CFB194" s="414"/>
      <c r="CFC194" s="413"/>
      <c r="CFD194" s="414"/>
      <c r="CFE194" s="414"/>
      <c r="CFF194" s="414"/>
      <c r="CFG194" s="414"/>
      <c r="CFH194" s="413"/>
      <c r="CFI194" s="322"/>
      <c r="CFJ194" s="322"/>
      <c r="CFK194" s="322"/>
      <c r="CFL194" s="323"/>
      <c r="CFM194" s="413"/>
      <c r="CFN194" s="413"/>
      <c r="CFO194" s="413"/>
      <c r="CFP194" s="414"/>
      <c r="CFQ194" s="414"/>
      <c r="CFR194" s="414"/>
      <c r="CFS194" s="413"/>
      <c r="CFT194" s="414"/>
      <c r="CFU194" s="414"/>
      <c r="CFV194" s="414"/>
      <c r="CFW194" s="414"/>
      <c r="CFX194" s="413"/>
      <c r="CFY194" s="322"/>
      <c r="CFZ194" s="322"/>
      <c r="CGA194" s="322"/>
      <c r="CGB194" s="323"/>
      <c r="CGC194" s="413"/>
      <c r="CGD194" s="413"/>
      <c r="CGE194" s="413"/>
      <c r="CGF194" s="414"/>
      <c r="CGG194" s="414"/>
      <c r="CGH194" s="414"/>
      <c r="CGI194" s="413"/>
      <c r="CGJ194" s="414"/>
      <c r="CGK194" s="414"/>
      <c r="CGL194" s="414"/>
      <c r="CGM194" s="414"/>
      <c r="CGN194" s="413"/>
      <c r="CGO194" s="322"/>
      <c r="CGP194" s="322"/>
      <c r="CGQ194" s="322"/>
      <c r="CGR194" s="323"/>
      <c r="CGS194" s="413"/>
      <c r="CGT194" s="413"/>
      <c r="CGU194" s="413"/>
      <c r="CGV194" s="414"/>
      <c r="CGW194" s="414"/>
      <c r="CGX194" s="414"/>
      <c r="CGY194" s="413"/>
      <c r="CGZ194" s="414"/>
      <c r="CHA194" s="414"/>
      <c r="CHB194" s="414"/>
      <c r="CHC194" s="414"/>
      <c r="CHD194" s="413"/>
      <c r="CHE194" s="322"/>
      <c r="CHF194" s="322"/>
      <c r="CHG194" s="322"/>
      <c r="CHH194" s="323"/>
      <c r="CHI194" s="413"/>
      <c r="CHJ194" s="413"/>
      <c r="CHK194" s="413"/>
      <c r="CHL194" s="414"/>
      <c r="CHM194" s="414"/>
      <c r="CHN194" s="414"/>
      <c r="CHO194" s="413"/>
      <c r="CHP194" s="414"/>
      <c r="CHQ194" s="414"/>
      <c r="CHR194" s="414"/>
      <c r="CHS194" s="414"/>
      <c r="CHT194" s="413"/>
      <c r="CHU194" s="322"/>
      <c r="CHV194" s="322"/>
      <c r="CHW194" s="322"/>
      <c r="CHX194" s="323"/>
      <c r="CHY194" s="413"/>
      <c r="CHZ194" s="413"/>
      <c r="CIA194" s="413"/>
      <c r="CIB194" s="414"/>
      <c r="CIC194" s="414"/>
      <c r="CID194" s="414"/>
      <c r="CIE194" s="413"/>
      <c r="CIF194" s="414"/>
      <c r="CIG194" s="414"/>
      <c r="CIH194" s="414"/>
      <c r="CII194" s="414"/>
      <c r="CIJ194" s="413"/>
      <c r="CIK194" s="322"/>
      <c r="CIL194" s="322"/>
      <c r="CIM194" s="322"/>
      <c r="CIN194" s="323"/>
      <c r="CIO194" s="413"/>
      <c r="CIP194" s="413"/>
      <c r="CIQ194" s="413"/>
      <c r="CIR194" s="414"/>
      <c r="CIS194" s="414"/>
      <c r="CIT194" s="414"/>
      <c r="CIU194" s="413"/>
      <c r="CIV194" s="414"/>
      <c r="CIW194" s="414"/>
      <c r="CIX194" s="414"/>
      <c r="CIY194" s="414"/>
      <c r="CIZ194" s="413"/>
      <c r="CJA194" s="322"/>
      <c r="CJB194" s="322"/>
      <c r="CJC194" s="322"/>
      <c r="CJD194" s="323"/>
      <c r="CJE194" s="413"/>
      <c r="CJF194" s="413"/>
      <c r="CJG194" s="413"/>
      <c r="CJH194" s="414"/>
      <c r="CJI194" s="414"/>
      <c r="CJJ194" s="414"/>
      <c r="CJK194" s="413"/>
      <c r="CJL194" s="414"/>
      <c r="CJM194" s="414"/>
      <c r="CJN194" s="414"/>
      <c r="CJO194" s="414"/>
      <c r="CJP194" s="413"/>
      <c r="CJQ194" s="322"/>
      <c r="CJR194" s="322"/>
      <c r="CJS194" s="322"/>
      <c r="CJT194" s="323"/>
      <c r="CJU194" s="413"/>
      <c r="CJV194" s="413"/>
      <c r="CJW194" s="413"/>
      <c r="CJX194" s="414"/>
      <c r="CJY194" s="414"/>
      <c r="CJZ194" s="414"/>
      <c r="CKA194" s="413"/>
      <c r="CKB194" s="414"/>
      <c r="CKC194" s="414"/>
      <c r="CKD194" s="414"/>
      <c r="CKE194" s="414"/>
      <c r="CKF194" s="413"/>
      <c r="CKG194" s="322"/>
      <c r="CKH194" s="322"/>
      <c r="CKI194" s="322"/>
      <c r="CKJ194" s="323"/>
      <c r="CKK194" s="413"/>
      <c r="CKL194" s="413"/>
      <c r="CKM194" s="413"/>
      <c r="CKN194" s="414"/>
      <c r="CKO194" s="414"/>
      <c r="CKP194" s="414"/>
      <c r="CKQ194" s="413"/>
      <c r="CKR194" s="414"/>
      <c r="CKS194" s="414"/>
      <c r="CKT194" s="414"/>
      <c r="CKU194" s="414"/>
      <c r="CKV194" s="413"/>
      <c r="CKW194" s="322"/>
      <c r="CKX194" s="322"/>
      <c r="CKY194" s="322"/>
      <c r="CKZ194" s="323"/>
      <c r="CLA194" s="413"/>
      <c r="CLB194" s="413"/>
      <c r="CLC194" s="413"/>
      <c r="CLD194" s="414"/>
      <c r="CLE194" s="414"/>
      <c r="CLF194" s="414"/>
      <c r="CLG194" s="413"/>
      <c r="CLH194" s="414"/>
      <c r="CLI194" s="414"/>
      <c r="CLJ194" s="414"/>
      <c r="CLK194" s="414"/>
      <c r="CLL194" s="413"/>
      <c r="CLM194" s="322"/>
      <c r="CLN194" s="322"/>
      <c r="CLO194" s="322"/>
      <c r="CLP194" s="323"/>
      <c r="CLQ194" s="413"/>
      <c r="CLR194" s="413"/>
      <c r="CLS194" s="413"/>
      <c r="CLT194" s="414"/>
      <c r="CLU194" s="414"/>
      <c r="CLV194" s="414"/>
      <c r="CLW194" s="413"/>
      <c r="CLX194" s="414"/>
      <c r="CLY194" s="414"/>
      <c r="CLZ194" s="414"/>
      <c r="CMA194" s="414"/>
      <c r="CMB194" s="413"/>
      <c r="CMC194" s="322"/>
      <c r="CMD194" s="322"/>
      <c r="CME194" s="322"/>
      <c r="CMF194" s="323"/>
      <c r="CMG194" s="413"/>
      <c r="CMH194" s="413"/>
      <c r="CMI194" s="413"/>
      <c r="CMJ194" s="414"/>
      <c r="CMK194" s="414"/>
      <c r="CML194" s="414"/>
      <c r="CMM194" s="413"/>
      <c r="CMN194" s="414"/>
      <c r="CMO194" s="414"/>
      <c r="CMP194" s="414"/>
      <c r="CMQ194" s="414"/>
      <c r="CMR194" s="413"/>
      <c r="CMS194" s="322"/>
      <c r="CMT194" s="322"/>
      <c r="CMU194" s="322"/>
      <c r="CMV194" s="323"/>
      <c r="CMW194" s="413"/>
      <c r="CMX194" s="413"/>
      <c r="CMY194" s="413"/>
      <c r="CMZ194" s="414"/>
      <c r="CNA194" s="414"/>
      <c r="CNB194" s="414"/>
      <c r="CNC194" s="413"/>
      <c r="CND194" s="414"/>
      <c r="CNE194" s="414"/>
      <c r="CNF194" s="414"/>
      <c r="CNG194" s="414"/>
      <c r="CNH194" s="413"/>
      <c r="CNI194" s="322"/>
      <c r="CNJ194" s="322"/>
      <c r="CNK194" s="322"/>
      <c r="CNL194" s="323"/>
      <c r="CNM194" s="413"/>
      <c r="CNN194" s="413"/>
      <c r="CNO194" s="413"/>
      <c r="CNP194" s="414"/>
      <c r="CNQ194" s="414"/>
      <c r="CNR194" s="414"/>
      <c r="CNS194" s="413"/>
      <c r="CNT194" s="414"/>
      <c r="CNU194" s="414"/>
      <c r="CNV194" s="414"/>
      <c r="CNW194" s="414"/>
      <c r="CNX194" s="413"/>
      <c r="CNY194" s="322"/>
      <c r="CNZ194" s="322"/>
      <c r="COA194" s="322"/>
      <c r="COB194" s="323"/>
      <c r="COC194" s="413"/>
      <c r="COD194" s="413"/>
      <c r="COE194" s="413"/>
      <c r="COF194" s="414"/>
      <c r="COG194" s="414"/>
      <c r="COH194" s="414"/>
      <c r="COI194" s="413"/>
      <c r="COJ194" s="414"/>
      <c r="COK194" s="414"/>
      <c r="COL194" s="414"/>
      <c r="COM194" s="414"/>
      <c r="CON194" s="413"/>
      <c r="COO194" s="322"/>
      <c r="COP194" s="322"/>
      <c r="COQ194" s="322"/>
      <c r="COR194" s="323"/>
      <c r="COS194" s="413"/>
      <c r="COT194" s="413"/>
      <c r="COU194" s="413"/>
      <c r="COV194" s="414"/>
      <c r="COW194" s="414"/>
      <c r="COX194" s="414"/>
      <c r="COY194" s="413"/>
      <c r="COZ194" s="414"/>
      <c r="CPA194" s="414"/>
      <c r="CPB194" s="414"/>
      <c r="CPC194" s="414"/>
      <c r="CPD194" s="413"/>
      <c r="CPE194" s="322"/>
      <c r="CPF194" s="322"/>
      <c r="CPG194" s="322"/>
      <c r="CPH194" s="323"/>
      <c r="CPI194" s="413"/>
      <c r="CPJ194" s="413"/>
      <c r="CPK194" s="413"/>
      <c r="CPL194" s="414"/>
      <c r="CPM194" s="414"/>
      <c r="CPN194" s="414"/>
      <c r="CPO194" s="413"/>
      <c r="CPP194" s="414"/>
      <c r="CPQ194" s="414"/>
      <c r="CPR194" s="414"/>
      <c r="CPS194" s="414"/>
      <c r="CPT194" s="413"/>
      <c r="CPU194" s="322"/>
      <c r="CPV194" s="322"/>
      <c r="CPW194" s="322"/>
      <c r="CPX194" s="323"/>
      <c r="CPY194" s="413"/>
      <c r="CPZ194" s="413"/>
      <c r="CQA194" s="413"/>
      <c r="CQB194" s="414"/>
      <c r="CQC194" s="414"/>
      <c r="CQD194" s="414"/>
      <c r="CQE194" s="413"/>
      <c r="CQF194" s="414"/>
      <c r="CQG194" s="414"/>
      <c r="CQH194" s="414"/>
      <c r="CQI194" s="414"/>
      <c r="CQJ194" s="413"/>
      <c r="CQK194" s="322"/>
      <c r="CQL194" s="322"/>
      <c r="CQM194" s="322"/>
      <c r="CQN194" s="323"/>
      <c r="CQO194" s="413"/>
      <c r="CQP194" s="413"/>
      <c r="CQQ194" s="413"/>
      <c r="CQR194" s="414"/>
      <c r="CQS194" s="414"/>
      <c r="CQT194" s="414"/>
      <c r="CQU194" s="413"/>
      <c r="CQV194" s="414"/>
      <c r="CQW194" s="414"/>
      <c r="CQX194" s="414"/>
      <c r="CQY194" s="414"/>
      <c r="CQZ194" s="413"/>
      <c r="CRA194" s="322"/>
      <c r="CRB194" s="322"/>
      <c r="CRC194" s="322"/>
      <c r="CRD194" s="323"/>
      <c r="CRE194" s="413"/>
      <c r="CRF194" s="413"/>
      <c r="CRG194" s="413"/>
      <c r="CRH194" s="414"/>
      <c r="CRI194" s="414"/>
      <c r="CRJ194" s="414"/>
      <c r="CRK194" s="413"/>
      <c r="CRL194" s="414"/>
      <c r="CRM194" s="414"/>
      <c r="CRN194" s="414"/>
      <c r="CRO194" s="414"/>
      <c r="CRP194" s="413"/>
      <c r="CRQ194" s="322"/>
      <c r="CRR194" s="322"/>
      <c r="CRS194" s="322"/>
      <c r="CRT194" s="323"/>
      <c r="CRU194" s="413"/>
      <c r="CRV194" s="413"/>
      <c r="CRW194" s="413"/>
      <c r="CRX194" s="414"/>
      <c r="CRY194" s="414"/>
      <c r="CRZ194" s="414"/>
      <c r="CSA194" s="413"/>
      <c r="CSB194" s="414"/>
      <c r="CSC194" s="414"/>
      <c r="CSD194" s="414"/>
      <c r="CSE194" s="414"/>
      <c r="CSF194" s="413"/>
      <c r="CSG194" s="322"/>
      <c r="CSH194" s="322"/>
      <c r="CSI194" s="322"/>
      <c r="CSJ194" s="323"/>
      <c r="CSK194" s="413"/>
      <c r="CSL194" s="413"/>
      <c r="CSM194" s="413"/>
      <c r="CSN194" s="414"/>
      <c r="CSO194" s="414"/>
      <c r="CSP194" s="414"/>
      <c r="CSQ194" s="413"/>
      <c r="CSR194" s="414"/>
      <c r="CSS194" s="414"/>
      <c r="CST194" s="414"/>
      <c r="CSU194" s="414"/>
      <c r="CSV194" s="413"/>
      <c r="CSW194" s="322"/>
      <c r="CSX194" s="322"/>
      <c r="CSY194" s="322"/>
      <c r="CSZ194" s="323"/>
      <c r="CTA194" s="413"/>
      <c r="CTB194" s="413"/>
      <c r="CTC194" s="413"/>
      <c r="CTD194" s="414"/>
      <c r="CTE194" s="414"/>
      <c r="CTF194" s="414"/>
      <c r="CTG194" s="413"/>
      <c r="CTH194" s="414"/>
      <c r="CTI194" s="414"/>
      <c r="CTJ194" s="414"/>
      <c r="CTK194" s="414"/>
      <c r="CTL194" s="413"/>
      <c r="CTM194" s="322"/>
      <c r="CTN194" s="322"/>
      <c r="CTO194" s="322"/>
      <c r="CTP194" s="323"/>
      <c r="CTQ194" s="413"/>
      <c r="CTR194" s="413"/>
      <c r="CTS194" s="413"/>
      <c r="CTT194" s="414"/>
      <c r="CTU194" s="414"/>
      <c r="CTV194" s="414"/>
      <c r="CTW194" s="413"/>
      <c r="CTX194" s="414"/>
      <c r="CTY194" s="414"/>
      <c r="CTZ194" s="414"/>
      <c r="CUA194" s="414"/>
      <c r="CUB194" s="413"/>
      <c r="CUC194" s="322"/>
      <c r="CUD194" s="322"/>
      <c r="CUE194" s="322"/>
      <c r="CUF194" s="323"/>
      <c r="CUG194" s="413"/>
      <c r="CUH194" s="413"/>
      <c r="CUI194" s="413"/>
      <c r="CUJ194" s="414"/>
      <c r="CUK194" s="414"/>
      <c r="CUL194" s="414"/>
      <c r="CUM194" s="413"/>
      <c r="CUN194" s="414"/>
      <c r="CUO194" s="414"/>
      <c r="CUP194" s="414"/>
      <c r="CUQ194" s="414"/>
      <c r="CUR194" s="413"/>
      <c r="CUS194" s="322"/>
      <c r="CUT194" s="322"/>
      <c r="CUU194" s="322"/>
      <c r="CUV194" s="323"/>
      <c r="CUW194" s="413"/>
      <c r="CUX194" s="413"/>
      <c r="CUY194" s="413"/>
      <c r="CUZ194" s="414"/>
      <c r="CVA194" s="414"/>
      <c r="CVB194" s="414"/>
      <c r="CVC194" s="413"/>
      <c r="CVD194" s="414"/>
      <c r="CVE194" s="414"/>
      <c r="CVF194" s="414"/>
      <c r="CVG194" s="414"/>
      <c r="CVH194" s="413"/>
      <c r="CVI194" s="322"/>
      <c r="CVJ194" s="322"/>
      <c r="CVK194" s="322"/>
      <c r="CVL194" s="323"/>
      <c r="CVM194" s="413"/>
      <c r="CVN194" s="413"/>
      <c r="CVO194" s="413"/>
      <c r="CVP194" s="414"/>
      <c r="CVQ194" s="414"/>
      <c r="CVR194" s="414"/>
      <c r="CVS194" s="413"/>
      <c r="CVT194" s="414"/>
      <c r="CVU194" s="414"/>
      <c r="CVV194" s="414"/>
      <c r="CVW194" s="414"/>
      <c r="CVX194" s="413"/>
      <c r="CVY194" s="322"/>
      <c r="CVZ194" s="322"/>
      <c r="CWA194" s="322"/>
      <c r="CWB194" s="323"/>
      <c r="CWC194" s="413"/>
      <c r="CWD194" s="413"/>
      <c r="CWE194" s="413"/>
      <c r="CWF194" s="414"/>
      <c r="CWG194" s="414"/>
      <c r="CWH194" s="414"/>
      <c r="CWI194" s="413"/>
      <c r="CWJ194" s="414"/>
      <c r="CWK194" s="414"/>
      <c r="CWL194" s="414"/>
      <c r="CWM194" s="414"/>
      <c r="CWN194" s="413"/>
      <c r="CWO194" s="322"/>
      <c r="CWP194" s="322"/>
      <c r="CWQ194" s="322"/>
      <c r="CWR194" s="323"/>
      <c r="CWS194" s="413"/>
      <c r="CWT194" s="413"/>
      <c r="CWU194" s="413"/>
      <c r="CWV194" s="414"/>
      <c r="CWW194" s="414"/>
      <c r="CWX194" s="414"/>
      <c r="CWY194" s="413"/>
      <c r="CWZ194" s="414"/>
      <c r="CXA194" s="414"/>
      <c r="CXB194" s="414"/>
      <c r="CXC194" s="414"/>
      <c r="CXD194" s="413"/>
      <c r="CXE194" s="322"/>
      <c r="CXF194" s="322"/>
      <c r="CXG194" s="322"/>
      <c r="CXH194" s="323"/>
      <c r="CXI194" s="413"/>
      <c r="CXJ194" s="413"/>
      <c r="CXK194" s="413"/>
      <c r="CXL194" s="414"/>
      <c r="CXM194" s="414"/>
      <c r="CXN194" s="414"/>
      <c r="CXO194" s="413"/>
      <c r="CXP194" s="414"/>
      <c r="CXQ194" s="414"/>
      <c r="CXR194" s="414"/>
      <c r="CXS194" s="414"/>
      <c r="CXT194" s="413"/>
      <c r="CXU194" s="322"/>
      <c r="CXV194" s="322"/>
      <c r="CXW194" s="322"/>
      <c r="CXX194" s="323"/>
      <c r="CXY194" s="413"/>
      <c r="CXZ194" s="413"/>
      <c r="CYA194" s="413"/>
      <c r="CYB194" s="414"/>
      <c r="CYC194" s="414"/>
      <c r="CYD194" s="414"/>
      <c r="CYE194" s="413"/>
      <c r="CYF194" s="414"/>
      <c r="CYG194" s="414"/>
      <c r="CYH194" s="414"/>
      <c r="CYI194" s="414"/>
      <c r="CYJ194" s="413"/>
      <c r="CYK194" s="322"/>
      <c r="CYL194" s="322"/>
      <c r="CYM194" s="322"/>
      <c r="CYN194" s="323"/>
      <c r="CYO194" s="413"/>
      <c r="CYP194" s="413"/>
      <c r="CYQ194" s="413"/>
      <c r="CYR194" s="414"/>
      <c r="CYS194" s="414"/>
      <c r="CYT194" s="414"/>
      <c r="CYU194" s="413"/>
      <c r="CYV194" s="414"/>
      <c r="CYW194" s="414"/>
      <c r="CYX194" s="414"/>
      <c r="CYY194" s="414"/>
      <c r="CYZ194" s="413"/>
      <c r="CZA194" s="322"/>
      <c r="CZB194" s="322"/>
      <c r="CZC194" s="322"/>
      <c r="CZD194" s="323"/>
      <c r="CZE194" s="413"/>
      <c r="CZF194" s="413"/>
      <c r="CZG194" s="413"/>
      <c r="CZH194" s="414"/>
      <c r="CZI194" s="414"/>
      <c r="CZJ194" s="414"/>
      <c r="CZK194" s="413"/>
      <c r="CZL194" s="414"/>
      <c r="CZM194" s="414"/>
      <c r="CZN194" s="414"/>
      <c r="CZO194" s="414"/>
      <c r="CZP194" s="413"/>
      <c r="CZQ194" s="322"/>
      <c r="CZR194" s="322"/>
      <c r="CZS194" s="322"/>
      <c r="CZT194" s="323"/>
      <c r="CZU194" s="413"/>
      <c r="CZV194" s="413"/>
      <c r="CZW194" s="413"/>
      <c r="CZX194" s="414"/>
      <c r="CZY194" s="414"/>
      <c r="CZZ194" s="414"/>
      <c r="DAA194" s="413"/>
      <c r="DAB194" s="414"/>
      <c r="DAC194" s="414"/>
      <c r="DAD194" s="414"/>
      <c r="DAE194" s="414"/>
      <c r="DAF194" s="413"/>
      <c r="DAG194" s="322"/>
      <c r="DAH194" s="322"/>
      <c r="DAI194" s="322"/>
      <c r="DAJ194" s="323"/>
      <c r="DAK194" s="413"/>
      <c r="DAL194" s="413"/>
      <c r="DAM194" s="413"/>
      <c r="DAN194" s="414"/>
      <c r="DAO194" s="414"/>
      <c r="DAP194" s="414"/>
      <c r="DAQ194" s="413"/>
      <c r="DAR194" s="414"/>
      <c r="DAS194" s="414"/>
      <c r="DAT194" s="414"/>
      <c r="DAU194" s="414"/>
      <c r="DAV194" s="413"/>
      <c r="DAW194" s="322"/>
      <c r="DAX194" s="322"/>
      <c r="DAY194" s="322"/>
      <c r="DAZ194" s="323"/>
      <c r="DBA194" s="413"/>
      <c r="DBB194" s="413"/>
      <c r="DBC194" s="413"/>
      <c r="DBD194" s="414"/>
      <c r="DBE194" s="414"/>
      <c r="DBF194" s="414"/>
      <c r="DBG194" s="413"/>
      <c r="DBH194" s="414"/>
      <c r="DBI194" s="414"/>
      <c r="DBJ194" s="414"/>
      <c r="DBK194" s="414"/>
      <c r="DBL194" s="413"/>
      <c r="DBM194" s="322"/>
      <c r="DBN194" s="322"/>
      <c r="DBO194" s="322"/>
      <c r="DBP194" s="323"/>
      <c r="DBQ194" s="413"/>
      <c r="DBR194" s="413"/>
      <c r="DBS194" s="413"/>
      <c r="DBT194" s="414"/>
      <c r="DBU194" s="414"/>
      <c r="DBV194" s="414"/>
      <c r="DBW194" s="413"/>
      <c r="DBX194" s="414"/>
      <c r="DBY194" s="414"/>
      <c r="DBZ194" s="414"/>
      <c r="DCA194" s="414"/>
      <c r="DCB194" s="413"/>
      <c r="DCC194" s="322"/>
      <c r="DCD194" s="322"/>
      <c r="DCE194" s="322"/>
      <c r="DCF194" s="323"/>
      <c r="DCG194" s="413"/>
      <c r="DCH194" s="413"/>
      <c r="DCI194" s="413"/>
      <c r="DCJ194" s="414"/>
      <c r="DCK194" s="414"/>
      <c r="DCL194" s="414"/>
      <c r="DCM194" s="413"/>
      <c r="DCN194" s="414"/>
      <c r="DCO194" s="414"/>
      <c r="DCP194" s="414"/>
      <c r="DCQ194" s="414"/>
      <c r="DCR194" s="413"/>
      <c r="DCS194" s="322"/>
      <c r="DCT194" s="322"/>
      <c r="DCU194" s="322"/>
      <c r="DCV194" s="323"/>
      <c r="DCW194" s="413"/>
      <c r="DCX194" s="413"/>
      <c r="DCY194" s="413"/>
      <c r="DCZ194" s="414"/>
      <c r="DDA194" s="414"/>
      <c r="DDB194" s="414"/>
      <c r="DDC194" s="413"/>
      <c r="DDD194" s="414"/>
      <c r="DDE194" s="414"/>
      <c r="DDF194" s="414"/>
      <c r="DDG194" s="414"/>
      <c r="DDH194" s="413"/>
      <c r="DDI194" s="322"/>
      <c r="DDJ194" s="322"/>
      <c r="DDK194" s="322"/>
      <c r="DDL194" s="323"/>
      <c r="DDM194" s="413"/>
      <c r="DDN194" s="413"/>
      <c r="DDO194" s="413"/>
      <c r="DDP194" s="414"/>
      <c r="DDQ194" s="414"/>
      <c r="DDR194" s="414"/>
      <c r="DDS194" s="413"/>
      <c r="DDT194" s="414"/>
      <c r="DDU194" s="414"/>
      <c r="DDV194" s="414"/>
      <c r="DDW194" s="414"/>
      <c r="DDX194" s="413"/>
      <c r="DDY194" s="322"/>
      <c r="DDZ194" s="322"/>
      <c r="DEA194" s="322"/>
      <c r="DEB194" s="323"/>
      <c r="DEC194" s="413"/>
      <c r="DED194" s="413"/>
      <c r="DEE194" s="413"/>
      <c r="DEF194" s="414"/>
      <c r="DEG194" s="414"/>
      <c r="DEH194" s="414"/>
      <c r="DEI194" s="413"/>
      <c r="DEJ194" s="414"/>
      <c r="DEK194" s="414"/>
      <c r="DEL194" s="414"/>
      <c r="DEM194" s="414"/>
      <c r="DEN194" s="413"/>
      <c r="DEO194" s="322"/>
      <c r="DEP194" s="322"/>
      <c r="DEQ194" s="322"/>
      <c r="DER194" s="323"/>
      <c r="DES194" s="413"/>
      <c r="DET194" s="413"/>
      <c r="DEU194" s="413"/>
      <c r="DEV194" s="414"/>
      <c r="DEW194" s="414"/>
      <c r="DEX194" s="414"/>
      <c r="DEY194" s="413"/>
      <c r="DEZ194" s="414"/>
      <c r="DFA194" s="414"/>
      <c r="DFB194" s="414"/>
      <c r="DFC194" s="414"/>
      <c r="DFD194" s="413"/>
      <c r="DFE194" s="322"/>
      <c r="DFF194" s="322"/>
      <c r="DFG194" s="322"/>
      <c r="DFH194" s="323"/>
      <c r="DFI194" s="413"/>
      <c r="DFJ194" s="413"/>
      <c r="DFK194" s="413"/>
      <c r="DFL194" s="414"/>
      <c r="DFM194" s="414"/>
      <c r="DFN194" s="414"/>
      <c r="DFO194" s="413"/>
      <c r="DFP194" s="414"/>
      <c r="DFQ194" s="414"/>
      <c r="DFR194" s="414"/>
      <c r="DFS194" s="414"/>
      <c r="DFT194" s="413"/>
      <c r="DFU194" s="322"/>
      <c r="DFV194" s="322"/>
      <c r="DFW194" s="322"/>
      <c r="DFX194" s="323"/>
      <c r="DFY194" s="413"/>
      <c r="DFZ194" s="413"/>
      <c r="DGA194" s="413"/>
      <c r="DGB194" s="414"/>
      <c r="DGC194" s="414"/>
      <c r="DGD194" s="414"/>
      <c r="DGE194" s="413"/>
      <c r="DGF194" s="414"/>
      <c r="DGG194" s="414"/>
      <c r="DGH194" s="414"/>
      <c r="DGI194" s="414"/>
      <c r="DGJ194" s="413"/>
      <c r="DGK194" s="322"/>
      <c r="DGL194" s="322"/>
      <c r="DGM194" s="322"/>
      <c r="DGN194" s="323"/>
      <c r="DGO194" s="413"/>
      <c r="DGP194" s="413"/>
      <c r="DGQ194" s="413"/>
      <c r="DGR194" s="414"/>
      <c r="DGS194" s="414"/>
      <c r="DGT194" s="414"/>
      <c r="DGU194" s="413"/>
      <c r="DGV194" s="414"/>
      <c r="DGW194" s="414"/>
      <c r="DGX194" s="414"/>
      <c r="DGY194" s="414"/>
      <c r="DGZ194" s="413"/>
      <c r="DHA194" s="322"/>
      <c r="DHB194" s="322"/>
      <c r="DHC194" s="322"/>
      <c r="DHD194" s="323"/>
      <c r="DHE194" s="413"/>
      <c r="DHF194" s="413"/>
      <c r="DHG194" s="413"/>
      <c r="DHH194" s="414"/>
      <c r="DHI194" s="414"/>
      <c r="DHJ194" s="414"/>
      <c r="DHK194" s="413"/>
      <c r="DHL194" s="414"/>
      <c r="DHM194" s="414"/>
      <c r="DHN194" s="414"/>
      <c r="DHO194" s="414"/>
      <c r="DHP194" s="413"/>
      <c r="DHQ194" s="322"/>
      <c r="DHR194" s="322"/>
      <c r="DHS194" s="322"/>
      <c r="DHT194" s="323"/>
      <c r="DHU194" s="413"/>
      <c r="DHV194" s="413"/>
      <c r="DHW194" s="413"/>
      <c r="DHX194" s="414"/>
      <c r="DHY194" s="414"/>
      <c r="DHZ194" s="414"/>
      <c r="DIA194" s="413"/>
      <c r="DIB194" s="414"/>
      <c r="DIC194" s="414"/>
      <c r="DID194" s="414"/>
      <c r="DIE194" s="414"/>
      <c r="DIF194" s="413"/>
      <c r="DIG194" s="322"/>
      <c r="DIH194" s="322"/>
      <c r="DII194" s="322"/>
      <c r="DIJ194" s="323"/>
      <c r="DIK194" s="413"/>
      <c r="DIL194" s="413"/>
      <c r="DIM194" s="413"/>
      <c r="DIN194" s="414"/>
      <c r="DIO194" s="414"/>
      <c r="DIP194" s="414"/>
      <c r="DIQ194" s="413"/>
      <c r="DIR194" s="414"/>
      <c r="DIS194" s="414"/>
      <c r="DIT194" s="414"/>
      <c r="DIU194" s="414"/>
      <c r="DIV194" s="413"/>
      <c r="DIW194" s="322"/>
      <c r="DIX194" s="322"/>
      <c r="DIY194" s="322"/>
      <c r="DIZ194" s="323"/>
      <c r="DJA194" s="413"/>
      <c r="DJB194" s="413"/>
      <c r="DJC194" s="413"/>
      <c r="DJD194" s="414"/>
      <c r="DJE194" s="414"/>
      <c r="DJF194" s="414"/>
      <c r="DJG194" s="413"/>
      <c r="DJH194" s="414"/>
      <c r="DJI194" s="414"/>
      <c r="DJJ194" s="414"/>
      <c r="DJK194" s="414"/>
      <c r="DJL194" s="413"/>
      <c r="DJM194" s="322"/>
      <c r="DJN194" s="322"/>
      <c r="DJO194" s="322"/>
      <c r="DJP194" s="323"/>
      <c r="DJQ194" s="413"/>
      <c r="DJR194" s="413"/>
      <c r="DJS194" s="413"/>
      <c r="DJT194" s="414"/>
      <c r="DJU194" s="414"/>
      <c r="DJV194" s="414"/>
      <c r="DJW194" s="413"/>
      <c r="DJX194" s="414"/>
      <c r="DJY194" s="414"/>
      <c r="DJZ194" s="414"/>
      <c r="DKA194" s="414"/>
      <c r="DKB194" s="413"/>
      <c r="DKC194" s="322"/>
      <c r="DKD194" s="322"/>
      <c r="DKE194" s="322"/>
      <c r="DKF194" s="323"/>
      <c r="DKG194" s="413"/>
      <c r="DKH194" s="413"/>
      <c r="DKI194" s="413"/>
      <c r="DKJ194" s="414"/>
      <c r="DKK194" s="414"/>
      <c r="DKL194" s="414"/>
      <c r="DKM194" s="413"/>
      <c r="DKN194" s="414"/>
      <c r="DKO194" s="414"/>
      <c r="DKP194" s="414"/>
      <c r="DKQ194" s="414"/>
      <c r="DKR194" s="413"/>
      <c r="DKS194" s="322"/>
      <c r="DKT194" s="322"/>
      <c r="DKU194" s="322"/>
      <c r="DKV194" s="323"/>
      <c r="DKW194" s="413"/>
      <c r="DKX194" s="413"/>
      <c r="DKY194" s="413"/>
      <c r="DKZ194" s="414"/>
      <c r="DLA194" s="414"/>
      <c r="DLB194" s="414"/>
      <c r="DLC194" s="413"/>
      <c r="DLD194" s="414"/>
      <c r="DLE194" s="414"/>
      <c r="DLF194" s="414"/>
      <c r="DLG194" s="414"/>
      <c r="DLH194" s="413"/>
      <c r="DLI194" s="322"/>
      <c r="DLJ194" s="322"/>
      <c r="DLK194" s="322"/>
      <c r="DLL194" s="323"/>
      <c r="DLM194" s="413"/>
      <c r="DLN194" s="413"/>
      <c r="DLO194" s="413"/>
      <c r="DLP194" s="414"/>
      <c r="DLQ194" s="414"/>
      <c r="DLR194" s="414"/>
      <c r="DLS194" s="413"/>
      <c r="DLT194" s="414"/>
      <c r="DLU194" s="414"/>
      <c r="DLV194" s="414"/>
      <c r="DLW194" s="414"/>
      <c r="DLX194" s="413"/>
      <c r="DLY194" s="322"/>
      <c r="DLZ194" s="322"/>
      <c r="DMA194" s="322"/>
      <c r="DMB194" s="323"/>
      <c r="DMC194" s="413"/>
      <c r="DMD194" s="413"/>
      <c r="DME194" s="413"/>
      <c r="DMF194" s="414"/>
      <c r="DMG194" s="414"/>
      <c r="DMH194" s="414"/>
      <c r="DMI194" s="413"/>
      <c r="DMJ194" s="414"/>
      <c r="DMK194" s="414"/>
      <c r="DML194" s="414"/>
      <c r="DMM194" s="414"/>
      <c r="DMN194" s="413"/>
      <c r="DMO194" s="322"/>
      <c r="DMP194" s="322"/>
      <c r="DMQ194" s="322"/>
      <c r="DMR194" s="323"/>
      <c r="DMS194" s="413"/>
      <c r="DMT194" s="413"/>
      <c r="DMU194" s="413"/>
      <c r="DMV194" s="414"/>
      <c r="DMW194" s="414"/>
      <c r="DMX194" s="414"/>
      <c r="DMY194" s="413"/>
      <c r="DMZ194" s="414"/>
      <c r="DNA194" s="414"/>
      <c r="DNB194" s="414"/>
      <c r="DNC194" s="414"/>
      <c r="DND194" s="413"/>
      <c r="DNE194" s="322"/>
      <c r="DNF194" s="322"/>
      <c r="DNG194" s="322"/>
      <c r="DNH194" s="323"/>
      <c r="DNI194" s="413"/>
      <c r="DNJ194" s="413"/>
      <c r="DNK194" s="413"/>
      <c r="DNL194" s="414"/>
      <c r="DNM194" s="414"/>
      <c r="DNN194" s="414"/>
      <c r="DNO194" s="413"/>
      <c r="DNP194" s="414"/>
      <c r="DNQ194" s="414"/>
      <c r="DNR194" s="414"/>
      <c r="DNS194" s="414"/>
      <c r="DNT194" s="413"/>
      <c r="DNU194" s="322"/>
      <c r="DNV194" s="322"/>
      <c r="DNW194" s="322"/>
      <c r="DNX194" s="323"/>
      <c r="DNY194" s="413"/>
      <c r="DNZ194" s="413"/>
      <c r="DOA194" s="413"/>
      <c r="DOB194" s="414"/>
      <c r="DOC194" s="414"/>
      <c r="DOD194" s="414"/>
      <c r="DOE194" s="413"/>
      <c r="DOF194" s="414"/>
      <c r="DOG194" s="414"/>
      <c r="DOH194" s="414"/>
      <c r="DOI194" s="414"/>
      <c r="DOJ194" s="413"/>
      <c r="DOK194" s="322"/>
      <c r="DOL194" s="322"/>
      <c r="DOM194" s="322"/>
      <c r="DON194" s="323"/>
      <c r="DOO194" s="413"/>
      <c r="DOP194" s="413"/>
      <c r="DOQ194" s="413"/>
      <c r="DOR194" s="414"/>
      <c r="DOS194" s="414"/>
      <c r="DOT194" s="414"/>
      <c r="DOU194" s="413"/>
      <c r="DOV194" s="414"/>
      <c r="DOW194" s="414"/>
      <c r="DOX194" s="414"/>
      <c r="DOY194" s="414"/>
      <c r="DOZ194" s="413"/>
      <c r="DPA194" s="322"/>
      <c r="DPB194" s="322"/>
      <c r="DPC194" s="322"/>
      <c r="DPD194" s="323"/>
      <c r="DPE194" s="413"/>
      <c r="DPF194" s="413"/>
      <c r="DPG194" s="413"/>
      <c r="DPH194" s="414"/>
      <c r="DPI194" s="414"/>
      <c r="DPJ194" s="414"/>
      <c r="DPK194" s="413"/>
      <c r="DPL194" s="414"/>
      <c r="DPM194" s="414"/>
      <c r="DPN194" s="414"/>
      <c r="DPO194" s="414"/>
      <c r="DPP194" s="413"/>
      <c r="DPQ194" s="322"/>
      <c r="DPR194" s="322"/>
      <c r="DPS194" s="322"/>
      <c r="DPT194" s="323"/>
      <c r="DPU194" s="413"/>
      <c r="DPV194" s="413"/>
      <c r="DPW194" s="413"/>
      <c r="DPX194" s="414"/>
      <c r="DPY194" s="414"/>
      <c r="DPZ194" s="414"/>
      <c r="DQA194" s="413"/>
      <c r="DQB194" s="414"/>
      <c r="DQC194" s="414"/>
      <c r="DQD194" s="414"/>
      <c r="DQE194" s="414"/>
      <c r="DQF194" s="413"/>
      <c r="DQG194" s="322"/>
      <c r="DQH194" s="322"/>
      <c r="DQI194" s="322"/>
      <c r="DQJ194" s="323"/>
      <c r="DQK194" s="413"/>
      <c r="DQL194" s="413"/>
      <c r="DQM194" s="413"/>
      <c r="DQN194" s="414"/>
      <c r="DQO194" s="414"/>
      <c r="DQP194" s="414"/>
      <c r="DQQ194" s="413"/>
      <c r="DQR194" s="414"/>
      <c r="DQS194" s="414"/>
      <c r="DQT194" s="414"/>
      <c r="DQU194" s="414"/>
      <c r="DQV194" s="413"/>
      <c r="DQW194" s="322"/>
      <c r="DQX194" s="322"/>
      <c r="DQY194" s="322"/>
      <c r="DQZ194" s="323"/>
      <c r="DRA194" s="413"/>
      <c r="DRB194" s="413"/>
      <c r="DRC194" s="413"/>
      <c r="DRD194" s="414"/>
      <c r="DRE194" s="414"/>
      <c r="DRF194" s="414"/>
      <c r="DRG194" s="413"/>
      <c r="DRH194" s="414"/>
      <c r="DRI194" s="414"/>
      <c r="DRJ194" s="414"/>
      <c r="DRK194" s="414"/>
      <c r="DRL194" s="413"/>
      <c r="DRM194" s="322"/>
      <c r="DRN194" s="322"/>
      <c r="DRO194" s="322"/>
      <c r="DRP194" s="323"/>
      <c r="DRQ194" s="413"/>
      <c r="DRR194" s="413"/>
      <c r="DRS194" s="413"/>
      <c r="DRT194" s="414"/>
      <c r="DRU194" s="414"/>
      <c r="DRV194" s="414"/>
      <c r="DRW194" s="413"/>
      <c r="DRX194" s="414"/>
      <c r="DRY194" s="414"/>
      <c r="DRZ194" s="414"/>
      <c r="DSA194" s="414"/>
      <c r="DSB194" s="413"/>
      <c r="DSC194" s="322"/>
      <c r="DSD194" s="322"/>
      <c r="DSE194" s="322"/>
      <c r="DSF194" s="323"/>
      <c r="DSG194" s="413"/>
      <c r="DSH194" s="413"/>
      <c r="DSI194" s="413"/>
      <c r="DSJ194" s="414"/>
      <c r="DSK194" s="414"/>
      <c r="DSL194" s="414"/>
      <c r="DSM194" s="413"/>
      <c r="DSN194" s="414"/>
      <c r="DSO194" s="414"/>
      <c r="DSP194" s="414"/>
      <c r="DSQ194" s="414"/>
      <c r="DSR194" s="413"/>
      <c r="DSS194" s="322"/>
      <c r="DST194" s="322"/>
      <c r="DSU194" s="322"/>
      <c r="DSV194" s="323"/>
      <c r="DSW194" s="413"/>
      <c r="DSX194" s="413"/>
      <c r="DSY194" s="413"/>
      <c r="DSZ194" s="414"/>
      <c r="DTA194" s="414"/>
      <c r="DTB194" s="414"/>
      <c r="DTC194" s="413"/>
      <c r="DTD194" s="414"/>
      <c r="DTE194" s="414"/>
      <c r="DTF194" s="414"/>
      <c r="DTG194" s="414"/>
      <c r="DTH194" s="413"/>
      <c r="DTI194" s="322"/>
      <c r="DTJ194" s="322"/>
      <c r="DTK194" s="322"/>
      <c r="DTL194" s="323"/>
      <c r="DTM194" s="413"/>
      <c r="DTN194" s="413"/>
      <c r="DTO194" s="413"/>
      <c r="DTP194" s="414"/>
      <c r="DTQ194" s="414"/>
      <c r="DTR194" s="414"/>
      <c r="DTS194" s="413"/>
      <c r="DTT194" s="414"/>
      <c r="DTU194" s="414"/>
      <c r="DTV194" s="414"/>
      <c r="DTW194" s="414"/>
      <c r="DTX194" s="413"/>
      <c r="DTY194" s="322"/>
      <c r="DTZ194" s="322"/>
      <c r="DUA194" s="322"/>
      <c r="DUB194" s="323"/>
      <c r="DUC194" s="413"/>
      <c r="DUD194" s="413"/>
      <c r="DUE194" s="413"/>
      <c r="DUF194" s="414"/>
      <c r="DUG194" s="414"/>
      <c r="DUH194" s="414"/>
      <c r="DUI194" s="413"/>
      <c r="DUJ194" s="414"/>
      <c r="DUK194" s="414"/>
      <c r="DUL194" s="414"/>
      <c r="DUM194" s="414"/>
      <c r="DUN194" s="413"/>
      <c r="DUO194" s="322"/>
      <c r="DUP194" s="322"/>
      <c r="DUQ194" s="322"/>
      <c r="DUR194" s="323"/>
      <c r="DUS194" s="413"/>
      <c r="DUT194" s="413"/>
      <c r="DUU194" s="413"/>
      <c r="DUV194" s="414"/>
      <c r="DUW194" s="414"/>
      <c r="DUX194" s="414"/>
      <c r="DUY194" s="413"/>
      <c r="DUZ194" s="414"/>
      <c r="DVA194" s="414"/>
      <c r="DVB194" s="414"/>
      <c r="DVC194" s="414"/>
      <c r="DVD194" s="413"/>
      <c r="DVE194" s="322"/>
      <c r="DVF194" s="322"/>
      <c r="DVG194" s="322"/>
      <c r="DVH194" s="323"/>
      <c r="DVI194" s="413"/>
      <c r="DVJ194" s="413"/>
      <c r="DVK194" s="413"/>
      <c r="DVL194" s="414"/>
      <c r="DVM194" s="414"/>
      <c r="DVN194" s="414"/>
      <c r="DVO194" s="413"/>
      <c r="DVP194" s="414"/>
      <c r="DVQ194" s="414"/>
      <c r="DVR194" s="414"/>
      <c r="DVS194" s="414"/>
      <c r="DVT194" s="413"/>
      <c r="DVU194" s="322"/>
      <c r="DVV194" s="322"/>
      <c r="DVW194" s="322"/>
      <c r="DVX194" s="323"/>
      <c r="DVY194" s="413"/>
      <c r="DVZ194" s="413"/>
      <c r="DWA194" s="413"/>
      <c r="DWB194" s="414"/>
      <c r="DWC194" s="414"/>
      <c r="DWD194" s="414"/>
      <c r="DWE194" s="413"/>
      <c r="DWF194" s="414"/>
      <c r="DWG194" s="414"/>
      <c r="DWH194" s="414"/>
      <c r="DWI194" s="414"/>
      <c r="DWJ194" s="413"/>
      <c r="DWK194" s="322"/>
      <c r="DWL194" s="322"/>
      <c r="DWM194" s="322"/>
      <c r="DWN194" s="323"/>
      <c r="DWO194" s="413"/>
      <c r="DWP194" s="413"/>
      <c r="DWQ194" s="413"/>
      <c r="DWR194" s="414"/>
      <c r="DWS194" s="414"/>
      <c r="DWT194" s="414"/>
      <c r="DWU194" s="413"/>
      <c r="DWV194" s="414"/>
      <c r="DWW194" s="414"/>
      <c r="DWX194" s="414"/>
      <c r="DWY194" s="414"/>
      <c r="DWZ194" s="413"/>
      <c r="DXA194" s="322"/>
      <c r="DXB194" s="322"/>
      <c r="DXC194" s="322"/>
      <c r="DXD194" s="323"/>
      <c r="DXE194" s="413"/>
      <c r="DXF194" s="413"/>
      <c r="DXG194" s="413"/>
      <c r="DXH194" s="414"/>
      <c r="DXI194" s="414"/>
      <c r="DXJ194" s="414"/>
      <c r="DXK194" s="413"/>
      <c r="DXL194" s="414"/>
      <c r="DXM194" s="414"/>
      <c r="DXN194" s="414"/>
      <c r="DXO194" s="414"/>
      <c r="DXP194" s="413"/>
      <c r="DXQ194" s="322"/>
      <c r="DXR194" s="322"/>
      <c r="DXS194" s="322"/>
      <c r="DXT194" s="323"/>
      <c r="DXU194" s="413"/>
      <c r="DXV194" s="413"/>
      <c r="DXW194" s="413"/>
      <c r="DXX194" s="414"/>
      <c r="DXY194" s="414"/>
      <c r="DXZ194" s="414"/>
      <c r="DYA194" s="413"/>
      <c r="DYB194" s="414"/>
      <c r="DYC194" s="414"/>
      <c r="DYD194" s="414"/>
      <c r="DYE194" s="414"/>
      <c r="DYF194" s="413"/>
      <c r="DYG194" s="322"/>
      <c r="DYH194" s="322"/>
      <c r="DYI194" s="322"/>
      <c r="DYJ194" s="323"/>
      <c r="DYK194" s="413"/>
      <c r="DYL194" s="413"/>
      <c r="DYM194" s="413"/>
      <c r="DYN194" s="414"/>
      <c r="DYO194" s="414"/>
      <c r="DYP194" s="414"/>
      <c r="DYQ194" s="413"/>
      <c r="DYR194" s="414"/>
      <c r="DYS194" s="414"/>
      <c r="DYT194" s="414"/>
      <c r="DYU194" s="414"/>
      <c r="DYV194" s="413"/>
      <c r="DYW194" s="322"/>
      <c r="DYX194" s="322"/>
      <c r="DYY194" s="322"/>
      <c r="DYZ194" s="323"/>
      <c r="DZA194" s="413"/>
      <c r="DZB194" s="413"/>
      <c r="DZC194" s="413"/>
      <c r="DZD194" s="414"/>
      <c r="DZE194" s="414"/>
      <c r="DZF194" s="414"/>
      <c r="DZG194" s="413"/>
      <c r="DZH194" s="414"/>
      <c r="DZI194" s="414"/>
      <c r="DZJ194" s="414"/>
      <c r="DZK194" s="414"/>
      <c r="DZL194" s="413"/>
      <c r="DZM194" s="322"/>
      <c r="DZN194" s="322"/>
      <c r="DZO194" s="322"/>
      <c r="DZP194" s="323"/>
      <c r="DZQ194" s="413"/>
      <c r="DZR194" s="413"/>
      <c r="DZS194" s="413"/>
      <c r="DZT194" s="414"/>
      <c r="DZU194" s="414"/>
      <c r="DZV194" s="414"/>
      <c r="DZW194" s="413"/>
      <c r="DZX194" s="414"/>
      <c r="DZY194" s="414"/>
      <c r="DZZ194" s="414"/>
      <c r="EAA194" s="414"/>
      <c r="EAB194" s="413"/>
      <c r="EAC194" s="322"/>
      <c r="EAD194" s="322"/>
      <c r="EAE194" s="322"/>
      <c r="EAF194" s="323"/>
      <c r="EAG194" s="413"/>
      <c r="EAH194" s="413"/>
      <c r="EAI194" s="413"/>
      <c r="EAJ194" s="414"/>
      <c r="EAK194" s="414"/>
      <c r="EAL194" s="414"/>
      <c r="EAM194" s="413"/>
      <c r="EAN194" s="414"/>
      <c r="EAO194" s="414"/>
      <c r="EAP194" s="414"/>
      <c r="EAQ194" s="414"/>
      <c r="EAR194" s="413"/>
      <c r="EAS194" s="322"/>
      <c r="EAT194" s="322"/>
      <c r="EAU194" s="322"/>
      <c r="EAV194" s="323"/>
      <c r="EAW194" s="413"/>
      <c r="EAX194" s="413"/>
      <c r="EAY194" s="413"/>
      <c r="EAZ194" s="414"/>
      <c r="EBA194" s="414"/>
      <c r="EBB194" s="414"/>
      <c r="EBC194" s="413"/>
      <c r="EBD194" s="414"/>
      <c r="EBE194" s="414"/>
      <c r="EBF194" s="414"/>
      <c r="EBG194" s="414"/>
      <c r="EBH194" s="413"/>
      <c r="EBI194" s="322"/>
      <c r="EBJ194" s="322"/>
      <c r="EBK194" s="322"/>
      <c r="EBL194" s="323"/>
      <c r="EBM194" s="413"/>
      <c r="EBN194" s="413"/>
      <c r="EBO194" s="413"/>
      <c r="EBP194" s="414"/>
      <c r="EBQ194" s="414"/>
      <c r="EBR194" s="414"/>
      <c r="EBS194" s="413"/>
      <c r="EBT194" s="414"/>
      <c r="EBU194" s="414"/>
      <c r="EBV194" s="414"/>
      <c r="EBW194" s="414"/>
      <c r="EBX194" s="413"/>
      <c r="EBY194" s="322"/>
      <c r="EBZ194" s="322"/>
      <c r="ECA194" s="322"/>
      <c r="ECB194" s="323"/>
      <c r="ECC194" s="413"/>
      <c r="ECD194" s="413"/>
      <c r="ECE194" s="413"/>
      <c r="ECF194" s="414"/>
      <c r="ECG194" s="414"/>
      <c r="ECH194" s="414"/>
      <c r="ECI194" s="413"/>
      <c r="ECJ194" s="414"/>
      <c r="ECK194" s="414"/>
      <c r="ECL194" s="414"/>
      <c r="ECM194" s="414"/>
      <c r="ECN194" s="413"/>
      <c r="ECO194" s="322"/>
      <c r="ECP194" s="322"/>
      <c r="ECQ194" s="322"/>
      <c r="ECR194" s="323"/>
      <c r="ECS194" s="413"/>
      <c r="ECT194" s="413"/>
      <c r="ECU194" s="413"/>
      <c r="ECV194" s="414"/>
      <c r="ECW194" s="414"/>
      <c r="ECX194" s="414"/>
      <c r="ECY194" s="413"/>
      <c r="ECZ194" s="414"/>
      <c r="EDA194" s="414"/>
      <c r="EDB194" s="414"/>
      <c r="EDC194" s="414"/>
      <c r="EDD194" s="413"/>
      <c r="EDE194" s="322"/>
      <c r="EDF194" s="322"/>
      <c r="EDG194" s="322"/>
      <c r="EDH194" s="323"/>
      <c r="EDI194" s="413"/>
      <c r="EDJ194" s="413"/>
      <c r="EDK194" s="413"/>
      <c r="EDL194" s="414"/>
      <c r="EDM194" s="414"/>
      <c r="EDN194" s="414"/>
      <c r="EDO194" s="413"/>
      <c r="EDP194" s="414"/>
      <c r="EDQ194" s="414"/>
      <c r="EDR194" s="414"/>
      <c r="EDS194" s="414"/>
      <c r="EDT194" s="413"/>
      <c r="EDU194" s="322"/>
      <c r="EDV194" s="322"/>
      <c r="EDW194" s="322"/>
      <c r="EDX194" s="323"/>
      <c r="EDY194" s="413"/>
      <c r="EDZ194" s="413"/>
      <c r="EEA194" s="413"/>
      <c r="EEB194" s="414"/>
      <c r="EEC194" s="414"/>
      <c r="EED194" s="414"/>
      <c r="EEE194" s="413"/>
      <c r="EEF194" s="414"/>
      <c r="EEG194" s="414"/>
      <c r="EEH194" s="414"/>
      <c r="EEI194" s="414"/>
      <c r="EEJ194" s="413"/>
      <c r="EEK194" s="322"/>
      <c r="EEL194" s="322"/>
      <c r="EEM194" s="322"/>
      <c r="EEN194" s="323"/>
      <c r="EEO194" s="413"/>
      <c r="EEP194" s="413"/>
      <c r="EEQ194" s="413"/>
      <c r="EER194" s="414"/>
      <c r="EES194" s="414"/>
      <c r="EET194" s="414"/>
      <c r="EEU194" s="413"/>
      <c r="EEV194" s="414"/>
      <c r="EEW194" s="414"/>
      <c r="EEX194" s="414"/>
      <c r="EEY194" s="414"/>
      <c r="EEZ194" s="413"/>
      <c r="EFA194" s="322"/>
      <c r="EFB194" s="322"/>
      <c r="EFC194" s="322"/>
      <c r="EFD194" s="323"/>
      <c r="EFE194" s="413"/>
      <c r="EFF194" s="413"/>
      <c r="EFG194" s="413"/>
      <c r="EFH194" s="414"/>
      <c r="EFI194" s="414"/>
      <c r="EFJ194" s="414"/>
      <c r="EFK194" s="413"/>
      <c r="EFL194" s="414"/>
      <c r="EFM194" s="414"/>
      <c r="EFN194" s="414"/>
      <c r="EFO194" s="414"/>
      <c r="EFP194" s="413"/>
      <c r="EFQ194" s="322"/>
      <c r="EFR194" s="322"/>
      <c r="EFS194" s="322"/>
      <c r="EFT194" s="323"/>
      <c r="EFU194" s="413"/>
      <c r="EFV194" s="413"/>
      <c r="EFW194" s="413"/>
      <c r="EFX194" s="414"/>
      <c r="EFY194" s="414"/>
      <c r="EFZ194" s="414"/>
      <c r="EGA194" s="413"/>
      <c r="EGB194" s="414"/>
      <c r="EGC194" s="414"/>
      <c r="EGD194" s="414"/>
      <c r="EGE194" s="414"/>
      <c r="EGF194" s="413"/>
      <c r="EGG194" s="322"/>
      <c r="EGH194" s="322"/>
      <c r="EGI194" s="322"/>
      <c r="EGJ194" s="323"/>
      <c r="EGK194" s="413"/>
      <c r="EGL194" s="413"/>
      <c r="EGM194" s="413"/>
      <c r="EGN194" s="414"/>
      <c r="EGO194" s="414"/>
      <c r="EGP194" s="414"/>
      <c r="EGQ194" s="413"/>
      <c r="EGR194" s="414"/>
      <c r="EGS194" s="414"/>
      <c r="EGT194" s="414"/>
      <c r="EGU194" s="414"/>
      <c r="EGV194" s="413"/>
      <c r="EGW194" s="322"/>
      <c r="EGX194" s="322"/>
      <c r="EGY194" s="322"/>
      <c r="EGZ194" s="323"/>
      <c r="EHA194" s="413"/>
      <c r="EHB194" s="413"/>
      <c r="EHC194" s="413"/>
      <c r="EHD194" s="414"/>
      <c r="EHE194" s="414"/>
      <c r="EHF194" s="414"/>
      <c r="EHG194" s="413"/>
      <c r="EHH194" s="414"/>
      <c r="EHI194" s="414"/>
      <c r="EHJ194" s="414"/>
      <c r="EHK194" s="414"/>
      <c r="EHL194" s="413"/>
      <c r="EHM194" s="322"/>
      <c r="EHN194" s="322"/>
      <c r="EHO194" s="322"/>
      <c r="EHP194" s="323"/>
      <c r="EHQ194" s="413"/>
      <c r="EHR194" s="413"/>
      <c r="EHS194" s="413"/>
      <c r="EHT194" s="414"/>
      <c r="EHU194" s="414"/>
      <c r="EHV194" s="414"/>
      <c r="EHW194" s="413"/>
      <c r="EHX194" s="414"/>
      <c r="EHY194" s="414"/>
      <c r="EHZ194" s="414"/>
      <c r="EIA194" s="414"/>
      <c r="EIB194" s="413"/>
      <c r="EIC194" s="322"/>
      <c r="EID194" s="322"/>
      <c r="EIE194" s="322"/>
      <c r="EIF194" s="323"/>
      <c r="EIG194" s="413"/>
      <c r="EIH194" s="413"/>
      <c r="EII194" s="413"/>
      <c r="EIJ194" s="414"/>
      <c r="EIK194" s="414"/>
      <c r="EIL194" s="414"/>
      <c r="EIM194" s="413"/>
      <c r="EIN194" s="414"/>
      <c r="EIO194" s="414"/>
      <c r="EIP194" s="414"/>
      <c r="EIQ194" s="414"/>
      <c r="EIR194" s="413"/>
      <c r="EIS194" s="322"/>
      <c r="EIT194" s="322"/>
      <c r="EIU194" s="322"/>
      <c r="EIV194" s="323"/>
      <c r="EIW194" s="413"/>
      <c r="EIX194" s="413"/>
      <c r="EIY194" s="413"/>
      <c r="EIZ194" s="414"/>
      <c r="EJA194" s="414"/>
      <c r="EJB194" s="414"/>
      <c r="EJC194" s="413"/>
      <c r="EJD194" s="414"/>
      <c r="EJE194" s="414"/>
      <c r="EJF194" s="414"/>
      <c r="EJG194" s="414"/>
      <c r="EJH194" s="413"/>
      <c r="EJI194" s="322"/>
      <c r="EJJ194" s="322"/>
      <c r="EJK194" s="322"/>
      <c r="EJL194" s="323"/>
      <c r="EJM194" s="413"/>
      <c r="EJN194" s="413"/>
      <c r="EJO194" s="413"/>
      <c r="EJP194" s="414"/>
      <c r="EJQ194" s="414"/>
      <c r="EJR194" s="414"/>
      <c r="EJS194" s="413"/>
      <c r="EJT194" s="414"/>
      <c r="EJU194" s="414"/>
      <c r="EJV194" s="414"/>
      <c r="EJW194" s="414"/>
      <c r="EJX194" s="413"/>
      <c r="EJY194" s="322"/>
      <c r="EJZ194" s="322"/>
      <c r="EKA194" s="322"/>
      <c r="EKB194" s="323"/>
      <c r="EKC194" s="413"/>
      <c r="EKD194" s="413"/>
      <c r="EKE194" s="413"/>
      <c r="EKF194" s="414"/>
      <c r="EKG194" s="414"/>
      <c r="EKH194" s="414"/>
      <c r="EKI194" s="413"/>
      <c r="EKJ194" s="414"/>
      <c r="EKK194" s="414"/>
      <c r="EKL194" s="414"/>
      <c r="EKM194" s="414"/>
      <c r="EKN194" s="413"/>
      <c r="EKO194" s="322"/>
      <c r="EKP194" s="322"/>
      <c r="EKQ194" s="322"/>
      <c r="EKR194" s="323"/>
      <c r="EKS194" s="413"/>
      <c r="EKT194" s="413"/>
      <c r="EKU194" s="413"/>
      <c r="EKV194" s="414"/>
      <c r="EKW194" s="414"/>
      <c r="EKX194" s="414"/>
      <c r="EKY194" s="413"/>
      <c r="EKZ194" s="414"/>
      <c r="ELA194" s="414"/>
      <c r="ELB194" s="414"/>
      <c r="ELC194" s="414"/>
      <c r="ELD194" s="413"/>
      <c r="ELE194" s="322"/>
      <c r="ELF194" s="322"/>
      <c r="ELG194" s="322"/>
      <c r="ELH194" s="323"/>
      <c r="ELI194" s="413"/>
      <c r="ELJ194" s="413"/>
      <c r="ELK194" s="413"/>
      <c r="ELL194" s="414"/>
      <c r="ELM194" s="414"/>
      <c r="ELN194" s="414"/>
      <c r="ELO194" s="413"/>
      <c r="ELP194" s="414"/>
      <c r="ELQ194" s="414"/>
      <c r="ELR194" s="414"/>
      <c r="ELS194" s="414"/>
      <c r="ELT194" s="413"/>
      <c r="ELU194" s="322"/>
      <c r="ELV194" s="322"/>
      <c r="ELW194" s="322"/>
      <c r="ELX194" s="323"/>
      <c r="ELY194" s="413"/>
      <c r="ELZ194" s="413"/>
      <c r="EMA194" s="413"/>
      <c r="EMB194" s="414"/>
      <c r="EMC194" s="414"/>
      <c r="EMD194" s="414"/>
      <c r="EME194" s="413"/>
      <c r="EMF194" s="414"/>
      <c r="EMG194" s="414"/>
      <c r="EMH194" s="414"/>
      <c r="EMI194" s="414"/>
      <c r="EMJ194" s="413"/>
      <c r="EMK194" s="322"/>
      <c r="EML194" s="322"/>
      <c r="EMM194" s="322"/>
      <c r="EMN194" s="323"/>
      <c r="EMO194" s="413"/>
      <c r="EMP194" s="413"/>
      <c r="EMQ194" s="413"/>
      <c r="EMR194" s="414"/>
      <c r="EMS194" s="414"/>
      <c r="EMT194" s="414"/>
      <c r="EMU194" s="413"/>
      <c r="EMV194" s="414"/>
      <c r="EMW194" s="414"/>
      <c r="EMX194" s="414"/>
      <c r="EMY194" s="414"/>
      <c r="EMZ194" s="413"/>
      <c r="ENA194" s="322"/>
      <c r="ENB194" s="322"/>
      <c r="ENC194" s="322"/>
      <c r="END194" s="323"/>
      <c r="ENE194" s="413"/>
      <c r="ENF194" s="413"/>
      <c r="ENG194" s="413"/>
      <c r="ENH194" s="414"/>
      <c r="ENI194" s="414"/>
      <c r="ENJ194" s="414"/>
      <c r="ENK194" s="413"/>
      <c r="ENL194" s="414"/>
      <c r="ENM194" s="414"/>
      <c r="ENN194" s="414"/>
      <c r="ENO194" s="414"/>
      <c r="ENP194" s="413"/>
      <c r="ENQ194" s="322"/>
      <c r="ENR194" s="322"/>
      <c r="ENS194" s="322"/>
      <c r="ENT194" s="323"/>
      <c r="ENU194" s="413"/>
      <c r="ENV194" s="413"/>
      <c r="ENW194" s="413"/>
      <c r="ENX194" s="414"/>
      <c r="ENY194" s="414"/>
      <c r="ENZ194" s="414"/>
      <c r="EOA194" s="413"/>
      <c r="EOB194" s="414"/>
      <c r="EOC194" s="414"/>
      <c r="EOD194" s="414"/>
      <c r="EOE194" s="414"/>
      <c r="EOF194" s="413"/>
      <c r="EOG194" s="322"/>
      <c r="EOH194" s="322"/>
      <c r="EOI194" s="322"/>
      <c r="EOJ194" s="323"/>
      <c r="EOK194" s="413"/>
      <c r="EOL194" s="413"/>
      <c r="EOM194" s="413"/>
      <c r="EON194" s="414"/>
      <c r="EOO194" s="414"/>
      <c r="EOP194" s="414"/>
      <c r="EOQ194" s="413"/>
      <c r="EOR194" s="414"/>
      <c r="EOS194" s="414"/>
      <c r="EOT194" s="414"/>
      <c r="EOU194" s="414"/>
      <c r="EOV194" s="413"/>
      <c r="EOW194" s="322"/>
      <c r="EOX194" s="322"/>
      <c r="EOY194" s="322"/>
      <c r="EOZ194" s="323"/>
      <c r="EPA194" s="413"/>
      <c r="EPB194" s="413"/>
      <c r="EPC194" s="413"/>
      <c r="EPD194" s="414"/>
      <c r="EPE194" s="414"/>
      <c r="EPF194" s="414"/>
      <c r="EPG194" s="413"/>
      <c r="EPH194" s="414"/>
      <c r="EPI194" s="414"/>
      <c r="EPJ194" s="414"/>
      <c r="EPK194" s="414"/>
      <c r="EPL194" s="413"/>
      <c r="EPM194" s="322"/>
      <c r="EPN194" s="322"/>
      <c r="EPO194" s="322"/>
      <c r="EPP194" s="323"/>
      <c r="EPQ194" s="413"/>
      <c r="EPR194" s="413"/>
      <c r="EPS194" s="413"/>
      <c r="EPT194" s="414"/>
      <c r="EPU194" s="414"/>
      <c r="EPV194" s="414"/>
      <c r="EPW194" s="413"/>
      <c r="EPX194" s="414"/>
      <c r="EPY194" s="414"/>
      <c r="EPZ194" s="414"/>
      <c r="EQA194" s="414"/>
      <c r="EQB194" s="413"/>
      <c r="EQC194" s="322"/>
      <c r="EQD194" s="322"/>
      <c r="EQE194" s="322"/>
      <c r="EQF194" s="323"/>
      <c r="EQG194" s="413"/>
      <c r="EQH194" s="413"/>
      <c r="EQI194" s="413"/>
      <c r="EQJ194" s="414"/>
      <c r="EQK194" s="414"/>
      <c r="EQL194" s="414"/>
      <c r="EQM194" s="413"/>
      <c r="EQN194" s="414"/>
      <c r="EQO194" s="414"/>
      <c r="EQP194" s="414"/>
      <c r="EQQ194" s="414"/>
      <c r="EQR194" s="413"/>
      <c r="EQS194" s="322"/>
      <c r="EQT194" s="322"/>
      <c r="EQU194" s="322"/>
      <c r="EQV194" s="323"/>
      <c r="EQW194" s="413"/>
      <c r="EQX194" s="413"/>
      <c r="EQY194" s="413"/>
      <c r="EQZ194" s="414"/>
      <c r="ERA194" s="414"/>
      <c r="ERB194" s="414"/>
      <c r="ERC194" s="413"/>
      <c r="ERD194" s="414"/>
      <c r="ERE194" s="414"/>
      <c r="ERF194" s="414"/>
      <c r="ERG194" s="414"/>
      <c r="ERH194" s="413"/>
      <c r="ERI194" s="322"/>
      <c r="ERJ194" s="322"/>
      <c r="ERK194" s="322"/>
      <c r="ERL194" s="323"/>
      <c r="ERM194" s="413"/>
      <c r="ERN194" s="413"/>
      <c r="ERO194" s="413"/>
      <c r="ERP194" s="414"/>
      <c r="ERQ194" s="414"/>
      <c r="ERR194" s="414"/>
      <c r="ERS194" s="413"/>
      <c r="ERT194" s="414"/>
      <c r="ERU194" s="414"/>
      <c r="ERV194" s="414"/>
      <c r="ERW194" s="414"/>
      <c r="ERX194" s="413"/>
      <c r="ERY194" s="322"/>
      <c r="ERZ194" s="322"/>
      <c r="ESA194" s="322"/>
      <c r="ESB194" s="323"/>
      <c r="ESC194" s="413"/>
      <c r="ESD194" s="413"/>
      <c r="ESE194" s="413"/>
      <c r="ESF194" s="414"/>
      <c r="ESG194" s="414"/>
      <c r="ESH194" s="414"/>
      <c r="ESI194" s="413"/>
      <c r="ESJ194" s="414"/>
      <c r="ESK194" s="414"/>
      <c r="ESL194" s="414"/>
      <c r="ESM194" s="414"/>
      <c r="ESN194" s="413"/>
      <c r="ESO194" s="322"/>
      <c r="ESP194" s="322"/>
      <c r="ESQ194" s="322"/>
      <c r="ESR194" s="323"/>
      <c r="ESS194" s="413"/>
      <c r="EST194" s="413"/>
      <c r="ESU194" s="413"/>
      <c r="ESV194" s="414"/>
      <c r="ESW194" s="414"/>
      <c r="ESX194" s="414"/>
      <c r="ESY194" s="413"/>
      <c r="ESZ194" s="414"/>
      <c r="ETA194" s="414"/>
      <c r="ETB194" s="414"/>
      <c r="ETC194" s="414"/>
      <c r="ETD194" s="413"/>
      <c r="ETE194" s="322"/>
      <c r="ETF194" s="322"/>
      <c r="ETG194" s="322"/>
      <c r="ETH194" s="323"/>
      <c r="ETI194" s="413"/>
      <c r="ETJ194" s="413"/>
      <c r="ETK194" s="413"/>
      <c r="ETL194" s="414"/>
      <c r="ETM194" s="414"/>
      <c r="ETN194" s="414"/>
      <c r="ETO194" s="413"/>
      <c r="ETP194" s="414"/>
      <c r="ETQ194" s="414"/>
      <c r="ETR194" s="414"/>
      <c r="ETS194" s="414"/>
      <c r="ETT194" s="413"/>
      <c r="ETU194" s="322"/>
      <c r="ETV194" s="322"/>
      <c r="ETW194" s="322"/>
      <c r="ETX194" s="323"/>
      <c r="ETY194" s="413"/>
      <c r="ETZ194" s="413"/>
      <c r="EUA194" s="413"/>
      <c r="EUB194" s="414"/>
      <c r="EUC194" s="414"/>
      <c r="EUD194" s="414"/>
      <c r="EUE194" s="413"/>
      <c r="EUF194" s="414"/>
      <c r="EUG194" s="414"/>
      <c r="EUH194" s="414"/>
      <c r="EUI194" s="414"/>
      <c r="EUJ194" s="413"/>
      <c r="EUK194" s="322"/>
      <c r="EUL194" s="322"/>
      <c r="EUM194" s="322"/>
      <c r="EUN194" s="323"/>
      <c r="EUO194" s="413"/>
      <c r="EUP194" s="413"/>
      <c r="EUQ194" s="413"/>
      <c r="EUR194" s="414"/>
      <c r="EUS194" s="414"/>
      <c r="EUT194" s="414"/>
      <c r="EUU194" s="413"/>
      <c r="EUV194" s="414"/>
      <c r="EUW194" s="414"/>
      <c r="EUX194" s="414"/>
      <c r="EUY194" s="414"/>
      <c r="EUZ194" s="413"/>
      <c r="EVA194" s="322"/>
      <c r="EVB194" s="322"/>
      <c r="EVC194" s="322"/>
      <c r="EVD194" s="323"/>
      <c r="EVE194" s="413"/>
      <c r="EVF194" s="413"/>
      <c r="EVG194" s="413"/>
      <c r="EVH194" s="414"/>
      <c r="EVI194" s="414"/>
      <c r="EVJ194" s="414"/>
      <c r="EVK194" s="413"/>
      <c r="EVL194" s="414"/>
      <c r="EVM194" s="414"/>
      <c r="EVN194" s="414"/>
      <c r="EVO194" s="414"/>
      <c r="EVP194" s="413"/>
      <c r="EVQ194" s="322"/>
      <c r="EVR194" s="322"/>
      <c r="EVS194" s="322"/>
      <c r="EVT194" s="323"/>
      <c r="EVU194" s="413"/>
      <c r="EVV194" s="413"/>
      <c r="EVW194" s="413"/>
      <c r="EVX194" s="414"/>
      <c r="EVY194" s="414"/>
      <c r="EVZ194" s="414"/>
      <c r="EWA194" s="413"/>
      <c r="EWB194" s="414"/>
      <c r="EWC194" s="414"/>
      <c r="EWD194" s="414"/>
      <c r="EWE194" s="414"/>
      <c r="EWF194" s="413"/>
      <c r="EWG194" s="322"/>
      <c r="EWH194" s="322"/>
      <c r="EWI194" s="322"/>
      <c r="EWJ194" s="323"/>
      <c r="EWK194" s="413"/>
      <c r="EWL194" s="413"/>
      <c r="EWM194" s="413"/>
      <c r="EWN194" s="414"/>
      <c r="EWO194" s="414"/>
      <c r="EWP194" s="414"/>
      <c r="EWQ194" s="413"/>
      <c r="EWR194" s="414"/>
      <c r="EWS194" s="414"/>
      <c r="EWT194" s="414"/>
      <c r="EWU194" s="414"/>
      <c r="EWV194" s="413"/>
      <c r="EWW194" s="322"/>
      <c r="EWX194" s="322"/>
      <c r="EWY194" s="322"/>
      <c r="EWZ194" s="323"/>
      <c r="EXA194" s="413"/>
      <c r="EXB194" s="413"/>
      <c r="EXC194" s="413"/>
      <c r="EXD194" s="414"/>
      <c r="EXE194" s="414"/>
      <c r="EXF194" s="414"/>
      <c r="EXG194" s="413"/>
      <c r="EXH194" s="414"/>
      <c r="EXI194" s="414"/>
      <c r="EXJ194" s="414"/>
      <c r="EXK194" s="414"/>
      <c r="EXL194" s="413"/>
      <c r="EXM194" s="322"/>
      <c r="EXN194" s="322"/>
      <c r="EXO194" s="322"/>
      <c r="EXP194" s="323"/>
      <c r="EXQ194" s="413"/>
      <c r="EXR194" s="413"/>
      <c r="EXS194" s="413"/>
      <c r="EXT194" s="414"/>
      <c r="EXU194" s="414"/>
      <c r="EXV194" s="414"/>
      <c r="EXW194" s="413"/>
      <c r="EXX194" s="414"/>
      <c r="EXY194" s="414"/>
      <c r="EXZ194" s="414"/>
      <c r="EYA194" s="414"/>
      <c r="EYB194" s="413"/>
      <c r="EYC194" s="322"/>
      <c r="EYD194" s="322"/>
      <c r="EYE194" s="322"/>
      <c r="EYF194" s="323"/>
      <c r="EYG194" s="413"/>
      <c r="EYH194" s="413"/>
      <c r="EYI194" s="413"/>
      <c r="EYJ194" s="414"/>
      <c r="EYK194" s="414"/>
      <c r="EYL194" s="414"/>
      <c r="EYM194" s="413"/>
      <c r="EYN194" s="414"/>
      <c r="EYO194" s="414"/>
      <c r="EYP194" s="414"/>
      <c r="EYQ194" s="414"/>
      <c r="EYR194" s="413"/>
      <c r="EYS194" s="322"/>
      <c r="EYT194" s="322"/>
      <c r="EYU194" s="322"/>
      <c r="EYV194" s="323"/>
      <c r="EYW194" s="413"/>
      <c r="EYX194" s="413"/>
      <c r="EYY194" s="413"/>
      <c r="EYZ194" s="414"/>
      <c r="EZA194" s="414"/>
      <c r="EZB194" s="414"/>
      <c r="EZC194" s="413"/>
      <c r="EZD194" s="414"/>
      <c r="EZE194" s="414"/>
      <c r="EZF194" s="414"/>
      <c r="EZG194" s="414"/>
      <c r="EZH194" s="413"/>
      <c r="EZI194" s="322"/>
      <c r="EZJ194" s="322"/>
      <c r="EZK194" s="322"/>
      <c r="EZL194" s="323"/>
      <c r="EZM194" s="413"/>
      <c r="EZN194" s="413"/>
      <c r="EZO194" s="413"/>
      <c r="EZP194" s="414"/>
      <c r="EZQ194" s="414"/>
      <c r="EZR194" s="414"/>
      <c r="EZS194" s="413"/>
      <c r="EZT194" s="414"/>
      <c r="EZU194" s="414"/>
      <c r="EZV194" s="414"/>
      <c r="EZW194" s="414"/>
      <c r="EZX194" s="413"/>
      <c r="EZY194" s="322"/>
      <c r="EZZ194" s="322"/>
      <c r="FAA194" s="322"/>
      <c r="FAB194" s="323"/>
      <c r="FAC194" s="413"/>
      <c r="FAD194" s="413"/>
      <c r="FAE194" s="413"/>
      <c r="FAF194" s="414"/>
      <c r="FAG194" s="414"/>
      <c r="FAH194" s="414"/>
      <c r="FAI194" s="413"/>
      <c r="FAJ194" s="414"/>
      <c r="FAK194" s="414"/>
      <c r="FAL194" s="414"/>
      <c r="FAM194" s="414"/>
      <c r="FAN194" s="413"/>
      <c r="FAO194" s="322"/>
      <c r="FAP194" s="322"/>
      <c r="FAQ194" s="322"/>
      <c r="FAR194" s="323"/>
      <c r="FAS194" s="413"/>
      <c r="FAT194" s="413"/>
      <c r="FAU194" s="413"/>
      <c r="FAV194" s="414"/>
      <c r="FAW194" s="414"/>
      <c r="FAX194" s="414"/>
      <c r="FAY194" s="413"/>
      <c r="FAZ194" s="414"/>
      <c r="FBA194" s="414"/>
      <c r="FBB194" s="414"/>
      <c r="FBC194" s="414"/>
      <c r="FBD194" s="413"/>
      <c r="FBE194" s="322"/>
      <c r="FBF194" s="322"/>
      <c r="FBG194" s="322"/>
      <c r="FBH194" s="323"/>
      <c r="FBI194" s="413"/>
      <c r="FBJ194" s="413"/>
      <c r="FBK194" s="413"/>
      <c r="FBL194" s="414"/>
      <c r="FBM194" s="414"/>
      <c r="FBN194" s="414"/>
      <c r="FBO194" s="413"/>
      <c r="FBP194" s="414"/>
      <c r="FBQ194" s="414"/>
      <c r="FBR194" s="414"/>
      <c r="FBS194" s="414"/>
      <c r="FBT194" s="413"/>
      <c r="FBU194" s="322"/>
      <c r="FBV194" s="322"/>
      <c r="FBW194" s="322"/>
      <c r="FBX194" s="323"/>
      <c r="FBY194" s="413"/>
      <c r="FBZ194" s="413"/>
      <c r="FCA194" s="413"/>
      <c r="FCB194" s="414"/>
      <c r="FCC194" s="414"/>
      <c r="FCD194" s="414"/>
      <c r="FCE194" s="413"/>
      <c r="FCF194" s="414"/>
      <c r="FCG194" s="414"/>
      <c r="FCH194" s="414"/>
      <c r="FCI194" s="414"/>
      <c r="FCJ194" s="413"/>
      <c r="FCK194" s="322"/>
      <c r="FCL194" s="322"/>
      <c r="FCM194" s="322"/>
      <c r="FCN194" s="323"/>
      <c r="FCO194" s="413"/>
      <c r="FCP194" s="413"/>
      <c r="FCQ194" s="413"/>
      <c r="FCR194" s="414"/>
      <c r="FCS194" s="414"/>
      <c r="FCT194" s="414"/>
      <c r="FCU194" s="413"/>
      <c r="FCV194" s="414"/>
      <c r="FCW194" s="414"/>
      <c r="FCX194" s="414"/>
      <c r="FCY194" s="414"/>
      <c r="FCZ194" s="413"/>
      <c r="FDA194" s="322"/>
      <c r="FDB194" s="322"/>
      <c r="FDC194" s="322"/>
      <c r="FDD194" s="323"/>
      <c r="FDE194" s="413"/>
      <c r="FDF194" s="413"/>
      <c r="FDG194" s="413"/>
      <c r="FDH194" s="414"/>
      <c r="FDI194" s="414"/>
      <c r="FDJ194" s="414"/>
      <c r="FDK194" s="413"/>
      <c r="FDL194" s="414"/>
      <c r="FDM194" s="414"/>
      <c r="FDN194" s="414"/>
      <c r="FDO194" s="414"/>
      <c r="FDP194" s="413"/>
      <c r="FDQ194" s="322"/>
      <c r="FDR194" s="322"/>
      <c r="FDS194" s="322"/>
      <c r="FDT194" s="323"/>
      <c r="FDU194" s="413"/>
      <c r="FDV194" s="413"/>
      <c r="FDW194" s="413"/>
      <c r="FDX194" s="414"/>
      <c r="FDY194" s="414"/>
      <c r="FDZ194" s="414"/>
      <c r="FEA194" s="413"/>
      <c r="FEB194" s="414"/>
      <c r="FEC194" s="414"/>
      <c r="FED194" s="414"/>
      <c r="FEE194" s="414"/>
      <c r="FEF194" s="413"/>
      <c r="FEG194" s="322"/>
      <c r="FEH194" s="322"/>
      <c r="FEI194" s="322"/>
      <c r="FEJ194" s="323"/>
      <c r="FEK194" s="413"/>
      <c r="FEL194" s="413"/>
      <c r="FEM194" s="413"/>
      <c r="FEN194" s="414"/>
      <c r="FEO194" s="414"/>
      <c r="FEP194" s="414"/>
      <c r="FEQ194" s="413"/>
      <c r="FER194" s="414"/>
      <c r="FES194" s="414"/>
      <c r="FET194" s="414"/>
      <c r="FEU194" s="414"/>
      <c r="FEV194" s="413"/>
      <c r="FEW194" s="322"/>
      <c r="FEX194" s="322"/>
      <c r="FEY194" s="322"/>
      <c r="FEZ194" s="323"/>
      <c r="FFA194" s="413"/>
      <c r="FFB194" s="413"/>
      <c r="FFC194" s="413"/>
      <c r="FFD194" s="414"/>
      <c r="FFE194" s="414"/>
      <c r="FFF194" s="414"/>
      <c r="FFG194" s="413"/>
      <c r="FFH194" s="414"/>
      <c r="FFI194" s="414"/>
      <c r="FFJ194" s="414"/>
      <c r="FFK194" s="414"/>
      <c r="FFL194" s="413"/>
      <c r="FFM194" s="322"/>
      <c r="FFN194" s="322"/>
      <c r="FFO194" s="322"/>
      <c r="FFP194" s="323"/>
      <c r="FFQ194" s="413"/>
      <c r="FFR194" s="413"/>
      <c r="FFS194" s="413"/>
      <c r="FFT194" s="414"/>
      <c r="FFU194" s="414"/>
      <c r="FFV194" s="414"/>
      <c r="FFW194" s="413"/>
      <c r="FFX194" s="414"/>
      <c r="FFY194" s="414"/>
      <c r="FFZ194" s="414"/>
      <c r="FGA194" s="414"/>
      <c r="FGB194" s="413"/>
      <c r="FGC194" s="322"/>
      <c r="FGD194" s="322"/>
      <c r="FGE194" s="322"/>
      <c r="FGF194" s="323"/>
      <c r="FGG194" s="413"/>
      <c r="FGH194" s="413"/>
      <c r="FGI194" s="413"/>
      <c r="FGJ194" s="414"/>
      <c r="FGK194" s="414"/>
      <c r="FGL194" s="414"/>
      <c r="FGM194" s="413"/>
      <c r="FGN194" s="414"/>
      <c r="FGO194" s="414"/>
      <c r="FGP194" s="414"/>
      <c r="FGQ194" s="414"/>
      <c r="FGR194" s="413"/>
      <c r="FGS194" s="322"/>
      <c r="FGT194" s="322"/>
      <c r="FGU194" s="322"/>
      <c r="FGV194" s="323"/>
      <c r="FGW194" s="413"/>
      <c r="FGX194" s="413"/>
      <c r="FGY194" s="413"/>
      <c r="FGZ194" s="414"/>
      <c r="FHA194" s="414"/>
      <c r="FHB194" s="414"/>
      <c r="FHC194" s="413"/>
      <c r="FHD194" s="414"/>
      <c r="FHE194" s="414"/>
      <c r="FHF194" s="414"/>
      <c r="FHG194" s="414"/>
      <c r="FHH194" s="413"/>
      <c r="FHI194" s="322"/>
      <c r="FHJ194" s="322"/>
      <c r="FHK194" s="322"/>
      <c r="FHL194" s="323"/>
      <c r="FHM194" s="413"/>
      <c r="FHN194" s="413"/>
      <c r="FHO194" s="413"/>
      <c r="FHP194" s="414"/>
      <c r="FHQ194" s="414"/>
      <c r="FHR194" s="414"/>
      <c r="FHS194" s="413"/>
      <c r="FHT194" s="414"/>
      <c r="FHU194" s="414"/>
      <c r="FHV194" s="414"/>
      <c r="FHW194" s="414"/>
      <c r="FHX194" s="413"/>
      <c r="FHY194" s="322"/>
      <c r="FHZ194" s="322"/>
      <c r="FIA194" s="322"/>
      <c r="FIB194" s="323"/>
      <c r="FIC194" s="413"/>
      <c r="FID194" s="413"/>
      <c r="FIE194" s="413"/>
      <c r="FIF194" s="414"/>
      <c r="FIG194" s="414"/>
      <c r="FIH194" s="414"/>
      <c r="FII194" s="413"/>
      <c r="FIJ194" s="414"/>
      <c r="FIK194" s="414"/>
      <c r="FIL194" s="414"/>
      <c r="FIM194" s="414"/>
      <c r="FIN194" s="413"/>
      <c r="FIO194" s="322"/>
      <c r="FIP194" s="322"/>
      <c r="FIQ194" s="322"/>
      <c r="FIR194" s="323"/>
      <c r="FIS194" s="413"/>
      <c r="FIT194" s="413"/>
      <c r="FIU194" s="413"/>
      <c r="FIV194" s="414"/>
      <c r="FIW194" s="414"/>
      <c r="FIX194" s="414"/>
      <c r="FIY194" s="413"/>
      <c r="FIZ194" s="414"/>
      <c r="FJA194" s="414"/>
      <c r="FJB194" s="414"/>
      <c r="FJC194" s="414"/>
      <c r="FJD194" s="413"/>
      <c r="FJE194" s="322"/>
      <c r="FJF194" s="322"/>
      <c r="FJG194" s="322"/>
      <c r="FJH194" s="323"/>
      <c r="FJI194" s="413"/>
      <c r="FJJ194" s="413"/>
      <c r="FJK194" s="413"/>
      <c r="FJL194" s="414"/>
      <c r="FJM194" s="414"/>
      <c r="FJN194" s="414"/>
      <c r="FJO194" s="413"/>
      <c r="FJP194" s="414"/>
      <c r="FJQ194" s="414"/>
      <c r="FJR194" s="414"/>
      <c r="FJS194" s="414"/>
      <c r="FJT194" s="413"/>
      <c r="FJU194" s="322"/>
      <c r="FJV194" s="322"/>
      <c r="FJW194" s="322"/>
      <c r="FJX194" s="323"/>
      <c r="FJY194" s="413"/>
      <c r="FJZ194" s="413"/>
      <c r="FKA194" s="413"/>
      <c r="FKB194" s="414"/>
      <c r="FKC194" s="414"/>
      <c r="FKD194" s="414"/>
      <c r="FKE194" s="413"/>
      <c r="FKF194" s="414"/>
      <c r="FKG194" s="414"/>
      <c r="FKH194" s="414"/>
      <c r="FKI194" s="414"/>
      <c r="FKJ194" s="413"/>
      <c r="FKK194" s="322"/>
      <c r="FKL194" s="322"/>
      <c r="FKM194" s="322"/>
      <c r="FKN194" s="323"/>
      <c r="FKO194" s="413"/>
      <c r="FKP194" s="413"/>
      <c r="FKQ194" s="413"/>
      <c r="FKR194" s="414"/>
      <c r="FKS194" s="414"/>
      <c r="FKT194" s="414"/>
      <c r="FKU194" s="413"/>
      <c r="FKV194" s="414"/>
      <c r="FKW194" s="414"/>
      <c r="FKX194" s="414"/>
      <c r="FKY194" s="414"/>
      <c r="FKZ194" s="413"/>
      <c r="FLA194" s="322"/>
      <c r="FLB194" s="322"/>
      <c r="FLC194" s="322"/>
      <c r="FLD194" s="323"/>
      <c r="FLE194" s="413"/>
      <c r="FLF194" s="413"/>
      <c r="FLG194" s="413"/>
      <c r="FLH194" s="414"/>
      <c r="FLI194" s="414"/>
      <c r="FLJ194" s="414"/>
      <c r="FLK194" s="413"/>
      <c r="FLL194" s="414"/>
      <c r="FLM194" s="414"/>
      <c r="FLN194" s="414"/>
      <c r="FLO194" s="414"/>
      <c r="FLP194" s="413"/>
      <c r="FLQ194" s="322"/>
      <c r="FLR194" s="322"/>
      <c r="FLS194" s="322"/>
      <c r="FLT194" s="323"/>
      <c r="FLU194" s="413"/>
      <c r="FLV194" s="413"/>
      <c r="FLW194" s="413"/>
      <c r="FLX194" s="414"/>
      <c r="FLY194" s="414"/>
      <c r="FLZ194" s="414"/>
      <c r="FMA194" s="413"/>
      <c r="FMB194" s="414"/>
      <c r="FMC194" s="414"/>
      <c r="FMD194" s="414"/>
      <c r="FME194" s="414"/>
      <c r="FMF194" s="413"/>
      <c r="FMG194" s="322"/>
      <c r="FMH194" s="322"/>
      <c r="FMI194" s="322"/>
      <c r="FMJ194" s="323"/>
      <c r="FMK194" s="413"/>
      <c r="FML194" s="413"/>
      <c r="FMM194" s="413"/>
      <c r="FMN194" s="414"/>
      <c r="FMO194" s="414"/>
      <c r="FMP194" s="414"/>
      <c r="FMQ194" s="413"/>
      <c r="FMR194" s="414"/>
      <c r="FMS194" s="414"/>
      <c r="FMT194" s="414"/>
      <c r="FMU194" s="414"/>
      <c r="FMV194" s="413"/>
      <c r="FMW194" s="322"/>
      <c r="FMX194" s="322"/>
      <c r="FMY194" s="322"/>
      <c r="FMZ194" s="323"/>
      <c r="FNA194" s="413"/>
      <c r="FNB194" s="413"/>
      <c r="FNC194" s="413"/>
      <c r="FND194" s="414"/>
      <c r="FNE194" s="414"/>
      <c r="FNF194" s="414"/>
      <c r="FNG194" s="413"/>
      <c r="FNH194" s="414"/>
      <c r="FNI194" s="414"/>
      <c r="FNJ194" s="414"/>
      <c r="FNK194" s="414"/>
      <c r="FNL194" s="413"/>
      <c r="FNM194" s="322"/>
      <c r="FNN194" s="322"/>
      <c r="FNO194" s="322"/>
      <c r="FNP194" s="323"/>
      <c r="FNQ194" s="413"/>
      <c r="FNR194" s="413"/>
      <c r="FNS194" s="413"/>
      <c r="FNT194" s="414"/>
      <c r="FNU194" s="414"/>
      <c r="FNV194" s="414"/>
      <c r="FNW194" s="413"/>
      <c r="FNX194" s="414"/>
      <c r="FNY194" s="414"/>
      <c r="FNZ194" s="414"/>
      <c r="FOA194" s="414"/>
      <c r="FOB194" s="413"/>
      <c r="FOC194" s="322"/>
      <c r="FOD194" s="322"/>
      <c r="FOE194" s="322"/>
      <c r="FOF194" s="323"/>
      <c r="FOG194" s="413"/>
      <c r="FOH194" s="413"/>
      <c r="FOI194" s="413"/>
      <c r="FOJ194" s="414"/>
      <c r="FOK194" s="414"/>
      <c r="FOL194" s="414"/>
      <c r="FOM194" s="413"/>
      <c r="FON194" s="414"/>
      <c r="FOO194" s="414"/>
      <c r="FOP194" s="414"/>
      <c r="FOQ194" s="414"/>
      <c r="FOR194" s="413"/>
      <c r="FOS194" s="322"/>
      <c r="FOT194" s="322"/>
      <c r="FOU194" s="322"/>
      <c r="FOV194" s="323"/>
      <c r="FOW194" s="413"/>
      <c r="FOX194" s="413"/>
      <c r="FOY194" s="413"/>
      <c r="FOZ194" s="414"/>
      <c r="FPA194" s="414"/>
      <c r="FPB194" s="414"/>
      <c r="FPC194" s="413"/>
      <c r="FPD194" s="414"/>
      <c r="FPE194" s="414"/>
      <c r="FPF194" s="414"/>
      <c r="FPG194" s="414"/>
      <c r="FPH194" s="413"/>
      <c r="FPI194" s="322"/>
      <c r="FPJ194" s="322"/>
      <c r="FPK194" s="322"/>
      <c r="FPL194" s="323"/>
      <c r="FPM194" s="413"/>
      <c r="FPN194" s="413"/>
      <c r="FPO194" s="413"/>
      <c r="FPP194" s="414"/>
      <c r="FPQ194" s="414"/>
      <c r="FPR194" s="414"/>
      <c r="FPS194" s="413"/>
      <c r="FPT194" s="414"/>
      <c r="FPU194" s="414"/>
      <c r="FPV194" s="414"/>
      <c r="FPW194" s="414"/>
      <c r="FPX194" s="413"/>
      <c r="FPY194" s="322"/>
      <c r="FPZ194" s="322"/>
      <c r="FQA194" s="322"/>
      <c r="FQB194" s="323"/>
      <c r="FQC194" s="413"/>
      <c r="FQD194" s="413"/>
      <c r="FQE194" s="413"/>
      <c r="FQF194" s="414"/>
      <c r="FQG194" s="414"/>
      <c r="FQH194" s="414"/>
      <c r="FQI194" s="413"/>
      <c r="FQJ194" s="414"/>
      <c r="FQK194" s="414"/>
      <c r="FQL194" s="414"/>
      <c r="FQM194" s="414"/>
      <c r="FQN194" s="413"/>
      <c r="FQO194" s="322"/>
      <c r="FQP194" s="322"/>
      <c r="FQQ194" s="322"/>
      <c r="FQR194" s="323"/>
      <c r="FQS194" s="413"/>
      <c r="FQT194" s="413"/>
      <c r="FQU194" s="413"/>
      <c r="FQV194" s="414"/>
      <c r="FQW194" s="414"/>
      <c r="FQX194" s="414"/>
      <c r="FQY194" s="413"/>
      <c r="FQZ194" s="414"/>
      <c r="FRA194" s="414"/>
      <c r="FRB194" s="414"/>
      <c r="FRC194" s="414"/>
      <c r="FRD194" s="413"/>
      <c r="FRE194" s="322"/>
      <c r="FRF194" s="322"/>
      <c r="FRG194" s="322"/>
      <c r="FRH194" s="323"/>
      <c r="FRI194" s="413"/>
      <c r="FRJ194" s="413"/>
      <c r="FRK194" s="413"/>
      <c r="FRL194" s="414"/>
      <c r="FRM194" s="414"/>
      <c r="FRN194" s="414"/>
      <c r="FRO194" s="413"/>
      <c r="FRP194" s="414"/>
      <c r="FRQ194" s="414"/>
      <c r="FRR194" s="414"/>
      <c r="FRS194" s="414"/>
      <c r="FRT194" s="413"/>
      <c r="FRU194" s="322"/>
      <c r="FRV194" s="322"/>
      <c r="FRW194" s="322"/>
      <c r="FRX194" s="323"/>
      <c r="FRY194" s="413"/>
      <c r="FRZ194" s="413"/>
      <c r="FSA194" s="413"/>
      <c r="FSB194" s="414"/>
      <c r="FSC194" s="414"/>
      <c r="FSD194" s="414"/>
      <c r="FSE194" s="413"/>
      <c r="FSF194" s="414"/>
      <c r="FSG194" s="414"/>
      <c r="FSH194" s="414"/>
      <c r="FSI194" s="414"/>
      <c r="FSJ194" s="413"/>
      <c r="FSK194" s="322"/>
      <c r="FSL194" s="322"/>
      <c r="FSM194" s="322"/>
      <c r="FSN194" s="323"/>
      <c r="FSO194" s="413"/>
      <c r="FSP194" s="413"/>
      <c r="FSQ194" s="413"/>
      <c r="FSR194" s="414"/>
      <c r="FSS194" s="414"/>
      <c r="FST194" s="414"/>
      <c r="FSU194" s="413"/>
      <c r="FSV194" s="414"/>
      <c r="FSW194" s="414"/>
      <c r="FSX194" s="414"/>
      <c r="FSY194" s="414"/>
      <c r="FSZ194" s="413"/>
      <c r="FTA194" s="322"/>
      <c r="FTB194" s="322"/>
      <c r="FTC194" s="322"/>
      <c r="FTD194" s="323"/>
      <c r="FTE194" s="413"/>
      <c r="FTF194" s="413"/>
      <c r="FTG194" s="413"/>
      <c r="FTH194" s="414"/>
      <c r="FTI194" s="414"/>
      <c r="FTJ194" s="414"/>
      <c r="FTK194" s="413"/>
      <c r="FTL194" s="414"/>
      <c r="FTM194" s="414"/>
      <c r="FTN194" s="414"/>
      <c r="FTO194" s="414"/>
      <c r="FTP194" s="413"/>
      <c r="FTQ194" s="322"/>
      <c r="FTR194" s="322"/>
      <c r="FTS194" s="322"/>
      <c r="FTT194" s="323"/>
      <c r="FTU194" s="413"/>
      <c r="FTV194" s="413"/>
      <c r="FTW194" s="413"/>
      <c r="FTX194" s="414"/>
      <c r="FTY194" s="414"/>
      <c r="FTZ194" s="414"/>
      <c r="FUA194" s="413"/>
      <c r="FUB194" s="414"/>
      <c r="FUC194" s="414"/>
      <c r="FUD194" s="414"/>
      <c r="FUE194" s="414"/>
      <c r="FUF194" s="413"/>
      <c r="FUG194" s="322"/>
      <c r="FUH194" s="322"/>
      <c r="FUI194" s="322"/>
      <c r="FUJ194" s="323"/>
      <c r="FUK194" s="413"/>
      <c r="FUL194" s="413"/>
      <c r="FUM194" s="413"/>
      <c r="FUN194" s="414"/>
      <c r="FUO194" s="414"/>
      <c r="FUP194" s="414"/>
      <c r="FUQ194" s="413"/>
      <c r="FUR194" s="414"/>
      <c r="FUS194" s="414"/>
      <c r="FUT194" s="414"/>
      <c r="FUU194" s="414"/>
      <c r="FUV194" s="413"/>
      <c r="FUW194" s="322"/>
      <c r="FUX194" s="322"/>
      <c r="FUY194" s="322"/>
      <c r="FUZ194" s="323"/>
      <c r="FVA194" s="413"/>
      <c r="FVB194" s="413"/>
      <c r="FVC194" s="413"/>
      <c r="FVD194" s="414"/>
      <c r="FVE194" s="414"/>
      <c r="FVF194" s="414"/>
      <c r="FVG194" s="413"/>
      <c r="FVH194" s="414"/>
      <c r="FVI194" s="414"/>
      <c r="FVJ194" s="414"/>
      <c r="FVK194" s="414"/>
      <c r="FVL194" s="413"/>
      <c r="FVM194" s="322"/>
      <c r="FVN194" s="322"/>
      <c r="FVO194" s="322"/>
      <c r="FVP194" s="323"/>
      <c r="FVQ194" s="413"/>
      <c r="FVR194" s="413"/>
      <c r="FVS194" s="413"/>
      <c r="FVT194" s="414"/>
      <c r="FVU194" s="414"/>
      <c r="FVV194" s="414"/>
      <c r="FVW194" s="413"/>
      <c r="FVX194" s="414"/>
      <c r="FVY194" s="414"/>
      <c r="FVZ194" s="414"/>
      <c r="FWA194" s="414"/>
      <c r="FWB194" s="413"/>
      <c r="FWC194" s="322"/>
      <c r="FWD194" s="322"/>
      <c r="FWE194" s="322"/>
      <c r="FWF194" s="323"/>
      <c r="FWG194" s="413"/>
      <c r="FWH194" s="413"/>
      <c r="FWI194" s="413"/>
      <c r="FWJ194" s="414"/>
      <c r="FWK194" s="414"/>
      <c r="FWL194" s="414"/>
      <c r="FWM194" s="413"/>
      <c r="FWN194" s="414"/>
      <c r="FWO194" s="414"/>
      <c r="FWP194" s="414"/>
      <c r="FWQ194" s="414"/>
      <c r="FWR194" s="413"/>
      <c r="FWS194" s="322"/>
      <c r="FWT194" s="322"/>
      <c r="FWU194" s="322"/>
      <c r="FWV194" s="323"/>
      <c r="FWW194" s="413"/>
      <c r="FWX194" s="413"/>
      <c r="FWY194" s="413"/>
      <c r="FWZ194" s="414"/>
      <c r="FXA194" s="414"/>
      <c r="FXB194" s="414"/>
      <c r="FXC194" s="413"/>
      <c r="FXD194" s="414"/>
      <c r="FXE194" s="414"/>
      <c r="FXF194" s="414"/>
      <c r="FXG194" s="414"/>
      <c r="FXH194" s="413"/>
      <c r="FXI194" s="322"/>
      <c r="FXJ194" s="322"/>
      <c r="FXK194" s="322"/>
      <c r="FXL194" s="323"/>
      <c r="FXM194" s="413"/>
      <c r="FXN194" s="413"/>
      <c r="FXO194" s="413"/>
      <c r="FXP194" s="414"/>
      <c r="FXQ194" s="414"/>
      <c r="FXR194" s="414"/>
      <c r="FXS194" s="413"/>
      <c r="FXT194" s="414"/>
      <c r="FXU194" s="414"/>
      <c r="FXV194" s="414"/>
      <c r="FXW194" s="414"/>
      <c r="FXX194" s="413"/>
      <c r="FXY194" s="322"/>
      <c r="FXZ194" s="322"/>
      <c r="FYA194" s="322"/>
      <c r="FYB194" s="323"/>
      <c r="FYC194" s="413"/>
      <c r="FYD194" s="413"/>
      <c r="FYE194" s="413"/>
      <c r="FYF194" s="414"/>
      <c r="FYG194" s="414"/>
      <c r="FYH194" s="414"/>
      <c r="FYI194" s="413"/>
      <c r="FYJ194" s="414"/>
      <c r="FYK194" s="414"/>
      <c r="FYL194" s="414"/>
      <c r="FYM194" s="414"/>
      <c r="FYN194" s="413"/>
      <c r="FYO194" s="322"/>
      <c r="FYP194" s="322"/>
      <c r="FYQ194" s="322"/>
      <c r="FYR194" s="323"/>
      <c r="FYS194" s="413"/>
      <c r="FYT194" s="413"/>
      <c r="FYU194" s="413"/>
      <c r="FYV194" s="414"/>
      <c r="FYW194" s="414"/>
      <c r="FYX194" s="414"/>
      <c r="FYY194" s="413"/>
      <c r="FYZ194" s="414"/>
      <c r="FZA194" s="414"/>
      <c r="FZB194" s="414"/>
      <c r="FZC194" s="414"/>
      <c r="FZD194" s="413"/>
      <c r="FZE194" s="322"/>
      <c r="FZF194" s="322"/>
      <c r="FZG194" s="322"/>
      <c r="FZH194" s="323"/>
      <c r="FZI194" s="413"/>
      <c r="FZJ194" s="413"/>
      <c r="FZK194" s="413"/>
      <c r="FZL194" s="414"/>
      <c r="FZM194" s="414"/>
      <c r="FZN194" s="414"/>
      <c r="FZO194" s="413"/>
      <c r="FZP194" s="414"/>
      <c r="FZQ194" s="414"/>
      <c r="FZR194" s="414"/>
      <c r="FZS194" s="414"/>
      <c r="FZT194" s="413"/>
      <c r="FZU194" s="322"/>
      <c r="FZV194" s="322"/>
      <c r="FZW194" s="322"/>
      <c r="FZX194" s="323"/>
      <c r="FZY194" s="413"/>
      <c r="FZZ194" s="413"/>
      <c r="GAA194" s="413"/>
      <c r="GAB194" s="414"/>
      <c r="GAC194" s="414"/>
      <c r="GAD194" s="414"/>
      <c r="GAE194" s="413"/>
      <c r="GAF194" s="414"/>
      <c r="GAG194" s="414"/>
      <c r="GAH194" s="414"/>
      <c r="GAI194" s="414"/>
      <c r="GAJ194" s="413"/>
      <c r="GAK194" s="322"/>
      <c r="GAL194" s="322"/>
      <c r="GAM194" s="322"/>
      <c r="GAN194" s="323"/>
      <c r="GAO194" s="413"/>
      <c r="GAP194" s="413"/>
      <c r="GAQ194" s="413"/>
      <c r="GAR194" s="414"/>
      <c r="GAS194" s="414"/>
      <c r="GAT194" s="414"/>
      <c r="GAU194" s="413"/>
      <c r="GAV194" s="414"/>
      <c r="GAW194" s="414"/>
      <c r="GAX194" s="414"/>
      <c r="GAY194" s="414"/>
      <c r="GAZ194" s="413"/>
      <c r="GBA194" s="322"/>
      <c r="GBB194" s="322"/>
      <c r="GBC194" s="322"/>
      <c r="GBD194" s="323"/>
      <c r="GBE194" s="413"/>
      <c r="GBF194" s="413"/>
      <c r="GBG194" s="413"/>
      <c r="GBH194" s="414"/>
      <c r="GBI194" s="414"/>
      <c r="GBJ194" s="414"/>
      <c r="GBK194" s="413"/>
      <c r="GBL194" s="414"/>
      <c r="GBM194" s="414"/>
      <c r="GBN194" s="414"/>
      <c r="GBO194" s="414"/>
      <c r="GBP194" s="413"/>
      <c r="GBQ194" s="322"/>
      <c r="GBR194" s="322"/>
      <c r="GBS194" s="322"/>
      <c r="GBT194" s="323"/>
      <c r="GBU194" s="413"/>
      <c r="GBV194" s="413"/>
      <c r="GBW194" s="413"/>
      <c r="GBX194" s="414"/>
      <c r="GBY194" s="414"/>
      <c r="GBZ194" s="414"/>
      <c r="GCA194" s="413"/>
      <c r="GCB194" s="414"/>
      <c r="GCC194" s="414"/>
      <c r="GCD194" s="414"/>
      <c r="GCE194" s="414"/>
      <c r="GCF194" s="413"/>
      <c r="GCG194" s="322"/>
      <c r="GCH194" s="322"/>
      <c r="GCI194" s="322"/>
      <c r="GCJ194" s="323"/>
      <c r="GCK194" s="413"/>
      <c r="GCL194" s="413"/>
      <c r="GCM194" s="413"/>
      <c r="GCN194" s="414"/>
      <c r="GCO194" s="414"/>
      <c r="GCP194" s="414"/>
      <c r="GCQ194" s="413"/>
      <c r="GCR194" s="414"/>
      <c r="GCS194" s="414"/>
      <c r="GCT194" s="414"/>
      <c r="GCU194" s="414"/>
      <c r="GCV194" s="413"/>
      <c r="GCW194" s="322"/>
      <c r="GCX194" s="322"/>
      <c r="GCY194" s="322"/>
      <c r="GCZ194" s="323"/>
      <c r="GDA194" s="413"/>
      <c r="GDB194" s="413"/>
      <c r="GDC194" s="413"/>
      <c r="GDD194" s="414"/>
      <c r="GDE194" s="414"/>
      <c r="GDF194" s="414"/>
      <c r="GDG194" s="413"/>
      <c r="GDH194" s="414"/>
      <c r="GDI194" s="414"/>
      <c r="GDJ194" s="414"/>
      <c r="GDK194" s="414"/>
      <c r="GDL194" s="413"/>
      <c r="GDM194" s="322"/>
      <c r="GDN194" s="322"/>
      <c r="GDO194" s="322"/>
      <c r="GDP194" s="323"/>
      <c r="GDQ194" s="413"/>
      <c r="GDR194" s="413"/>
      <c r="GDS194" s="413"/>
      <c r="GDT194" s="414"/>
      <c r="GDU194" s="414"/>
      <c r="GDV194" s="414"/>
      <c r="GDW194" s="413"/>
      <c r="GDX194" s="414"/>
      <c r="GDY194" s="414"/>
      <c r="GDZ194" s="414"/>
      <c r="GEA194" s="414"/>
      <c r="GEB194" s="413"/>
      <c r="GEC194" s="322"/>
      <c r="GED194" s="322"/>
      <c r="GEE194" s="322"/>
      <c r="GEF194" s="323"/>
      <c r="GEG194" s="413"/>
      <c r="GEH194" s="413"/>
      <c r="GEI194" s="413"/>
      <c r="GEJ194" s="414"/>
      <c r="GEK194" s="414"/>
      <c r="GEL194" s="414"/>
      <c r="GEM194" s="413"/>
      <c r="GEN194" s="414"/>
      <c r="GEO194" s="414"/>
      <c r="GEP194" s="414"/>
      <c r="GEQ194" s="414"/>
      <c r="GER194" s="413"/>
      <c r="GES194" s="322"/>
      <c r="GET194" s="322"/>
      <c r="GEU194" s="322"/>
      <c r="GEV194" s="323"/>
      <c r="GEW194" s="413"/>
      <c r="GEX194" s="413"/>
      <c r="GEY194" s="413"/>
      <c r="GEZ194" s="414"/>
      <c r="GFA194" s="414"/>
      <c r="GFB194" s="414"/>
      <c r="GFC194" s="413"/>
      <c r="GFD194" s="414"/>
      <c r="GFE194" s="414"/>
      <c r="GFF194" s="414"/>
      <c r="GFG194" s="414"/>
      <c r="GFH194" s="413"/>
      <c r="GFI194" s="322"/>
      <c r="GFJ194" s="322"/>
      <c r="GFK194" s="322"/>
      <c r="GFL194" s="323"/>
      <c r="GFM194" s="413"/>
      <c r="GFN194" s="413"/>
      <c r="GFO194" s="413"/>
      <c r="GFP194" s="414"/>
      <c r="GFQ194" s="414"/>
      <c r="GFR194" s="414"/>
      <c r="GFS194" s="413"/>
      <c r="GFT194" s="414"/>
      <c r="GFU194" s="414"/>
      <c r="GFV194" s="414"/>
      <c r="GFW194" s="414"/>
      <c r="GFX194" s="413"/>
      <c r="GFY194" s="322"/>
      <c r="GFZ194" s="322"/>
      <c r="GGA194" s="322"/>
      <c r="GGB194" s="323"/>
      <c r="GGC194" s="413"/>
      <c r="GGD194" s="413"/>
      <c r="GGE194" s="413"/>
      <c r="GGF194" s="414"/>
      <c r="GGG194" s="414"/>
      <c r="GGH194" s="414"/>
      <c r="GGI194" s="413"/>
      <c r="GGJ194" s="414"/>
      <c r="GGK194" s="414"/>
      <c r="GGL194" s="414"/>
      <c r="GGM194" s="414"/>
      <c r="GGN194" s="413"/>
      <c r="GGO194" s="322"/>
      <c r="GGP194" s="322"/>
      <c r="GGQ194" s="322"/>
      <c r="GGR194" s="323"/>
      <c r="GGS194" s="413"/>
      <c r="GGT194" s="413"/>
      <c r="GGU194" s="413"/>
      <c r="GGV194" s="414"/>
      <c r="GGW194" s="414"/>
      <c r="GGX194" s="414"/>
      <c r="GGY194" s="413"/>
      <c r="GGZ194" s="414"/>
      <c r="GHA194" s="414"/>
      <c r="GHB194" s="414"/>
      <c r="GHC194" s="414"/>
      <c r="GHD194" s="413"/>
      <c r="GHE194" s="322"/>
      <c r="GHF194" s="322"/>
      <c r="GHG194" s="322"/>
      <c r="GHH194" s="323"/>
      <c r="GHI194" s="413"/>
      <c r="GHJ194" s="413"/>
      <c r="GHK194" s="413"/>
      <c r="GHL194" s="414"/>
      <c r="GHM194" s="414"/>
      <c r="GHN194" s="414"/>
      <c r="GHO194" s="413"/>
      <c r="GHP194" s="414"/>
      <c r="GHQ194" s="414"/>
      <c r="GHR194" s="414"/>
      <c r="GHS194" s="414"/>
      <c r="GHT194" s="413"/>
      <c r="GHU194" s="322"/>
      <c r="GHV194" s="322"/>
      <c r="GHW194" s="322"/>
      <c r="GHX194" s="323"/>
      <c r="GHY194" s="413"/>
      <c r="GHZ194" s="413"/>
      <c r="GIA194" s="413"/>
      <c r="GIB194" s="414"/>
      <c r="GIC194" s="414"/>
      <c r="GID194" s="414"/>
      <c r="GIE194" s="413"/>
      <c r="GIF194" s="414"/>
      <c r="GIG194" s="414"/>
      <c r="GIH194" s="414"/>
      <c r="GII194" s="414"/>
      <c r="GIJ194" s="413"/>
      <c r="GIK194" s="322"/>
      <c r="GIL194" s="322"/>
      <c r="GIM194" s="322"/>
      <c r="GIN194" s="323"/>
      <c r="GIO194" s="413"/>
      <c r="GIP194" s="413"/>
      <c r="GIQ194" s="413"/>
      <c r="GIR194" s="414"/>
      <c r="GIS194" s="414"/>
      <c r="GIT194" s="414"/>
      <c r="GIU194" s="413"/>
      <c r="GIV194" s="414"/>
      <c r="GIW194" s="414"/>
      <c r="GIX194" s="414"/>
      <c r="GIY194" s="414"/>
      <c r="GIZ194" s="413"/>
      <c r="GJA194" s="322"/>
      <c r="GJB194" s="322"/>
      <c r="GJC194" s="322"/>
      <c r="GJD194" s="323"/>
      <c r="GJE194" s="413"/>
      <c r="GJF194" s="413"/>
      <c r="GJG194" s="413"/>
      <c r="GJH194" s="414"/>
      <c r="GJI194" s="414"/>
      <c r="GJJ194" s="414"/>
      <c r="GJK194" s="413"/>
      <c r="GJL194" s="414"/>
      <c r="GJM194" s="414"/>
      <c r="GJN194" s="414"/>
      <c r="GJO194" s="414"/>
      <c r="GJP194" s="413"/>
      <c r="GJQ194" s="322"/>
      <c r="GJR194" s="322"/>
      <c r="GJS194" s="322"/>
      <c r="GJT194" s="323"/>
      <c r="GJU194" s="413"/>
      <c r="GJV194" s="413"/>
      <c r="GJW194" s="413"/>
      <c r="GJX194" s="414"/>
      <c r="GJY194" s="414"/>
      <c r="GJZ194" s="414"/>
      <c r="GKA194" s="413"/>
      <c r="GKB194" s="414"/>
      <c r="GKC194" s="414"/>
      <c r="GKD194" s="414"/>
      <c r="GKE194" s="414"/>
      <c r="GKF194" s="413"/>
      <c r="GKG194" s="322"/>
      <c r="GKH194" s="322"/>
      <c r="GKI194" s="322"/>
      <c r="GKJ194" s="323"/>
      <c r="GKK194" s="413"/>
      <c r="GKL194" s="413"/>
      <c r="GKM194" s="413"/>
      <c r="GKN194" s="414"/>
      <c r="GKO194" s="414"/>
      <c r="GKP194" s="414"/>
      <c r="GKQ194" s="413"/>
      <c r="GKR194" s="414"/>
      <c r="GKS194" s="414"/>
      <c r="GKT194" s="414"/>
      <c r="GKU194" s="414"/>
      <c r="GKV194" s="413"/>
      <c r="GKW194" s="322"/>
      <c r="GKX194" s="322"/>
      <c r="GKY194" s="322"/>
      <c r="GKZ194" s="323"/>
      <c r="GLA194" s="413"/>
      <c r="GLB194" s="413"/>
      <c r="GLC194" s="413"/>
      <c r="GLD194" s="414"/>
      <c r="GLE194" s="414"/>
      <c r="GLF194" s="414"/>
      <c r="GLG194" s="413"/>
      <c r="GLH194" s="414"/>
      <c r="GLI194" s="414"/>
      <c r="GLJ194" s="414"/>
      <c r="GLK194" s="414"/>
      <c r="GLL194" s="413"/>
      <c r="GLM194" s="322"/>
      <c r="GLN194" s="322"/>
      <c r="GLO194" s="322"/>
      <c r="GLP194" s="323"/>
      <c r="GLQ194" s="413"/>
      <c r="GLR194" s="413"/>
      <c r="GLS194" s="413"/>
      <c r="GLT194" s="414"/>
      <c r="GLU194" s="414"/>
      <c r="GLV194" s="414"/>
      <c r="GLW194" s="413"/>
      <c r="GLX194" s="414"/>
      <c r="GLY194" s="414"/>
      <c r="GLZ194" s="414"/>
      <c r="GMA194" s="414"/>
      <c r="GMB194" s="413"/>
      <c r="GMC194" s="322"/>
      <c r="GMD194" s="322"/>
      <c r="GME194" s="322"/>
      <c r="GMF194" s="323"/>
      <c r="GMG194" s="413"/>
      <c r="GMH194" s="413"/>
      <c r="GMI194" s="413"/>
      <c r="GMJ194" s="414"/>
      <c r="GMK194" s="414"/>
      <c r="GML194" s="414"/>
      <c r="GMM194" s="413"/>
      <c r="GMN194" s="414"/>
      <c r="GMO194" s="414"/>
      <c r="GMP194" s="414"/>
      <c r="GMQ194" s="414"/>
      <c r="GMR194" s="413"/>
      <c r="GMS194" s="322"/>
      <c r="GMT194" s="322"/>
      <c r="GMU194" s="322"/>
      <c r="GMV194" s="323"/>
      <c r="GMW194" s="413"/>
      <c r="GMX194" s="413"/>
      <c r="GMY194" s="413"/>
      <c r="GMZ194" s="414"/>
      <c r="GNA194" s="414"/>
      <c r="GNB194" s="414"/>
      <c r="GNC194" s="413"/>
      <c r="GND194" s="414"/>
      <c r="GNE194" s="414"/>
      <c r="GNF194" s="414"/>
      <c r="GNG194" s="414"/>
      <c r="GNH194" s="413"/>
      <c r="GNI194" s="322"/>
      <c r="GNJ194" s="322"/>
      <c r="GNK194" s="322"/>
      <c r="GNL194" s="323"/>
      <c r="GNM194" s="413"/>
      <c r="GNN194" s="413"/>
      <c r="GNO194" s="413"/>
      <c r="GNP194" s="414"/>
      <c r="GNQ194" s="414"/>
      <c r="GNR194" s="414"/>
      <c r="GNS194" s="413"/>
      <c r="GNT194" s="414"/>
      <c r="GNU194" s="414"/>
      <c r="GNV194" s="414"/>
      <c r="GNW194" s="414"/>
      <c r="GNX194" s="413"/>
      <c r="GNY194" s="322"/>
      <c r="GNZ194" s="322"/>
      <c r="GOA194" s="322"/>
      <c r="GOB194" s="323"/>
      <c r="GOC194" s="413"/>
      <c r="GOD194" s="413"/>
      <c r="GOE194" s="413"/>
      <c r="GOF194" s="414"/>
      <c r="GOG194" s="414"/>
      <c r="GOH194" s="414"/>
      <c r="GOI194" s="413"/>
      <c r="GOJ194" s="414"/>
      <c r="GOK194" s="414"/>
      <c r="GOL194" s="414"/>
      <c r="GOM194" s="414"/>
      <c r="GON194" s="413"/>
      <c r="GOO194" s="322"/>
      <c r="GOP194" s="322"/>
      <c r="GOQ194" s="322"/>
      <c r="GOR194" s="323"/>
      <c r="GOS194" s="413"/>
      <c r="GOT194" s="413"/>
      <c r="GOU194" s="413"/>
      <c r="GOV194" s="414"/>
      <c r="GOW194" s="414"/>
      <c r="GOX194" s="414"/>
      <c r="GOY194" s="413"/>
      <c r="GOZ194" s="414"/>
      <c r="GPA194" s="414"/>
      <c r="GPB194" s="414"/>
      <c r="GPC194" s="414"/>
      <c r="GPD194" s="413"/>
      <c r="GPE194" s="322"/>
      <c r="GPF194" s="322"/>
      <c r="GPG194" s="322"/>
      <c r="GPH194" s="323"/>
      <c r="GPI194" s="413"/>
      <c r="GPJ194" s="413"/>
      <c r="GPK194" s="413"/>
      <c r="GPL194" s="414"/>
      <c r="GPM194" s="414"/>
      <c r="GPN194" s="414"/>
      <c r="GPO194" s="413"/>
      <c r="GPP194" s="414"/>
      <c r="GPQ194" s="414"/>
      <c r="GPR194" s="414"/>
      <c r="GPS194" s="414"/>
      <c r="GPT194" s="413"/>
      <c r="GPU194" s="322"/>
      <c r="GPV194" s="322"/>
      <c r="GPW194" s="322"/>
      <c r="GPX194" s="323"/>
      <c r="GPY194" s="413"/>
      <c r="GPZ194" s="413"/>
      <c r="GQA194" s="413"/>
      <c r="GQB194" s="414"/>
      <c r="GQC194" s="414"/>
      <c r="GQD194" s="414"/>
      <c r="GQE194" s="413"/>
      <c r="GQF194" s="414"/>
      <c r="GQG194" s="414"/>
      <c r="GQH194" s="414"/>
      <c r="GQI194" s="414"/>
      <c r="GQJ194" s="413"/>
      <c r="GQK194" s="322"/>
      <c r="GQL194" s="322"/>
      <c r="GQM194" s="322"/>
      <c r="GQN194" s="323"/>
      <c r="GQO194" s="413"/>
      <c r="GQP194" s="413"/>
      <c r="GQQ194" s="413"/>
      <c r="GQR194" s="414"/>
      <c r="GQS194" s="414"/>
      <c r="GQT194" s="414"/>
      <c r="GQU194" s="413"/>
      <c r="GQV194" s="414"/>
      <c r="GQW194" s="414"/>
      <c r="GQX194" s="414"/>
      <c r="GQY194" s="414"/>
      <c r="GQZ194" s="413"/>
      <c r="GRA194" s="322"/>
      <c r="GRB194" s="322"/>
      <c r="GRC194" s="322"/>
      <c r="GRD194" s="323"/>
      <c r="GRE194" s="413"/>
      <c r="GRF194" s="413"/>
      <c r="GRG194" s="413"/>
      <c r="GRH194" s="414"/>
      <c r="GRI194" s="414"/>
      <c r="GRJ194" s="414"/>
      <c r="GRK194" s="413"/>
      <c r="GRL194" s="414"/>
      <c r="GRM194" s="414"/>
      <c r="GRN194" s="414"/>
      <c r="GRO194" s="414"/>
      <c r="GRP194" s="413"/>
      <c r="GRQ194" s="322"/>
      <c r="GRR194" s="322"/>
      <c r="GRS194" s="322"/>
      <c r="GRT194" s="323"/>
      <c r="GRU194" s="413"/>
      <c r="GRV194" s="413"/>
      <c r="GRW194" s="413"/>
      <c r="GRX194" s="414"/>
      <c r="GRY194" s="414"/>
      <c r="GRZ194" s="414"/>
      <c r="GSA194" s="413"/>
      <c r="GSB194" s="414"/>
      <c r="GSC194" s="414"/>
      <c r="GSD194" s="414"/>
      <c r="GSE194" s="414"/>
      <c r="GSF194" s="413"/>
      <c r="GSG194" s="322"/>
      <c r="GSH194" s="322"/>
      <c r="GSI194" s="322"/>
      <c r="GSJ194" s="323"/>
      <c r="GSK194" s="413"/>
      <c r="GSL194" s="413"/>
      <c r="GSM194" s="413"/>
      <c r="GSN194" s="414"/>
      <c r="GSO194" s="414"/>
      <c r="GSP194" s="414"/>
      <c r="GSQ194" s="413"/>
      <c r="GSR194" s="414"/>
      <c r="GSS194" s="414"/>
      <c r="GST194" s="414"/>
      <c r="GSU194" s="414"/>
      <c r="GSV194" s="413"/>
      <c r="GSW194" s="322"/>
      <c r="GSX194" s="322"/>
      <c r="GSY194" s="322"/>
      <c r="GSZ194" s="323"/>
      <c r="GTA194" s="413"/>
      <c r="GTB194" s="413"/>
      <c r="GTC194" s="413"/>
      <c r="GTD194" s="414"/>
      <c r="GTE194" s="414"/>
      <c r="GTF194" s="414"/>
      <c r="GTG194" s="413"/>
      <c r="GTH194" s="414"/>
      <c r="GTI194" s="414"/>
      <c r="GTJ194" s="414"/>
      <c r="GTK194" s="414"/>
      <c r="GTL194" s="413"/>
      <c r="GTM194" s="322"/>
      <c r="GTN194" s="322"/>
      <c r="GTO194" s="322"/>
      <c r="GTP194" s="323"/>
      <c r="GTQ194" s="413"/>
      <c r="GTR194" s="413"/>
      <c r="GTS194" s="413"/>
      <c r="GTT194" s="414"/>
      <c r="GTU194" s="414"/>
      <c r="GTV194" s="414"/>
      <c r="GTW194" s="413"/>
      <c r="GTX194" s="414"/>
      <c r="GTY194" s="414"/>
      <c r="GTZ194" s="414"/>
      <c r="GUA194" s="414"/>
      <c r="GUB194" s="413"/>
      <c r="GUC194" s="322"/>
      <c r="GUD194" s="322"/>
      <c r="GUE194" s="322"/>
      <c r="GUF194" s="323"/>
      <c r="GUG194" s="413"/>
      <c r="GUH194" s="413"/>
      <c r="GUI194" s="413"/>
      <c r="GUJ194" s="414"/>
      <c r="GUK194" s="414"/>
      <c r="GUL194" s="414"/>
      <c r="GUM194" s="413"/>
      <c r="GUN194" s="414"/>
      <c r="GUO194" s="414"/>
      <c r="GUP194" s="414"/>
      <c r="GUQ194" s="414"/>
      <c r="GUR194" s="413"/>
      <c r="GUS194" s="322"/>
      <c r="GUT194" s="322"/>
      <c r="GUU194" s="322"/>
      <c r="GUV194" s="323"/>
      <c r="GUW194" s="413"/>
      <c r="GUX194" s="413"/>
      <c r="GUY194" s="413"/>
      <c r="GUZ194" s="414"/>
      <c r="GVA194" s="414"/>
      <c r="GVB194" s="414"/>
      <c r="GVC194" s="413"/>
      <c r="GVD194" s="414"/>
      <c r="GVE194" s="414"/>
      <c r="GVF194" s="414"/>
      <c r="GVG194" s="414"/>
      <c r="GVH194" s="413"/>
      <c r="GVI194" s="322"/>
      <c r="GVJ194" s="322"/>
      <c r="GVK194" s="322"/>
      <c r="GVL194" s="323"/>
      <c r="GVM194" s="413"/>
      <c r="GVN194" s="413"/>
      <c r="GVO194" s="413"/>
      <c r="GVP194" s="414"/>
      <c r="GVQ194" s="414"/>
      <c r="GVR194" s="414"/>
      <c r="GVS194" s="413"/>
      <c r="GVT194" s="414"/>
      <c r="GVU194" s="414"/>
      <c r="GVV194" s="414"/>
      <c r="GVW194" s="414"/>
      <c r="GVX194" s="413"/>
      <c r="GVY194" s="322"/>
      <c r="GVZ194" s="322"/>
      <c r="GWA194" s="322"/>
      <c r="GWB194" s="323"/>
      <c r="GWC194" s="413"/>
      <c r="GWD194" s="413"/>
      <c r="GWE194" s="413"/>
      <c r="GWF194" s="414"/>
      <c r="GWG194" s="414"/>
      <c r="GWH194" s="414"/>
      <c r="GWI194" s="413"/>
      <c r="GWJ194" s="414"/>
      <c r="GWK194" s="414"/>
      <c r="GWL194" s="414"/>
      <c r="GWM194" s="414"/>
      <c r="GWN194" s="413"/>
      <c r="GWO194" s="322"/>
      <c r="GWP194" s="322"/>
      <c r="GWQ194" s="322"/>
      <c r="GWR194" s="323"/>
      <c r="GWS194" s="413"/>
      <c r="GWT194" s="413"/>
      <c r="GWU194" s="413"/>
      <c r="GWV194" s="414"/>
      <c r="GWW194" s="414"/>
      <c r="GWX194" s="414"/>
      <c r="GWY194" s="413"/>
      <c r="GWZ194" s="414"/>
      <c r="GXA194" s="414"/>
      <c r="GXB194" s="414"/>
      <c r="GXC194" s="414"/>
      <c r="GXD194" s="413"/>
      <c r="GXE194" s="322"/>
      <c r="GXF194" s="322"/>
      <c r="GXG194" s="322"/>
      <c r="GXH194" s="323"/>
      <c r="GXI194" s="413"/>
      <c r="GXJ194" s="413"/>
      <c r="GXK194" s="413"/>
      <c r="GXL194" s="414"/>
      <c r="GXM194" s="414"/>
      <c r="GXN194" s="414"/>
      <c r="GXO194" s="413"/>
      <c r="GXP194" s="414"/>
      <c r="GXQ194" s="414"/>
      <c r="GXR194" s="414"/>
      <c r="GXS194" s="414"/>
      <c r="GXT194" s="413"/>
      <c r="GXU194" s="322"/>
      <c r="GXV194" s="322"/>
      <c r="GXW194" s="322"/>
      <c r="GXX194" s="323"/>
      <c r="GXY194" s="413"/>
      <c r="GXZ194" s="413"/>
      <c r="GYA194" s="413"/>
      <c r="GYB194" s="414"/>
      <c r="GYC194" s="414"/>
      <c r="GYD194" s="414"/>
      <c r="GYE194" s="413"/>
      <c r="GYF194" s="414"/>
      <c r="GYG194" s="414"/>
      <c r="GYH194" s="414"/>
      <c r="GYI194" s="414"/>
      <c r="GYJ194" s="413"/>
      <c r="GYK194" s="322"/>
      <c r="GYL194" s="322"/>
      <c r="GYM194" s="322"/>
      <c r="GYN194" s="323"/>
      <c r="GYO194" s="413"/>
      <c r="GYP194" s="413"/>
      <c r="GYQ194" s="413"/>
      <c r="GYR194" s="414"/>
      <c r="GYS194" s="414"/>
      <c r="GYT194" s="414"/>
      <c r="GYU194" s="413"/>
      <c r="GYV194" s="414"/>
      <c r="GYW194" s="414"/>
      <c r="GYX194" s="414"/>
      <c r="GYY194" s="414"/>
      <c r="GYZ194" s="413"/>
      <c r="GZA194" s="322"/>
      <c r="GZB194" s="322"/>
      <c r="GZC194" s="322"/>
      <c r="GZD194" s="323"/>
      <c r="GZE194" s="413"/>
      <c r="GZF194" s="413"/>
      <c r="GZG194" s="413"/>
      <c r="GZH194" s="414"/>
      <c r="GZI194" s="414"/>
      <c r="GZJ194" s="414"/>
      <c r="GZK194" s="413"/>
      <c r="GZL194" s="414"/>
      <c r="GZM194" s="414"/>
      <c r="GZN194" s="414"/>
      <c r="GZO194" s="414"/>
      <c r="GZP194" s="413"/>
      <c r="GZQ194" s="322"/>
      <c r="GZR194" s="322"/>
      <c r="GZS194" s="322"/>
      <c r="GZT194" s="323"/>
      <c r="GZU194" s="413"/>
      <c r="GZV194" s="413"/>
      <c r="GZW194" s="413"/>
      <c r="GZX194" s="414"/>
      <c r="GZY194" s="414"/>
      <c r="GZZ194" s="414"/>
      <c r="HAA194" s="413"/>
      <c r="HAB194" s="414"/>
      <c r="HAC194" s="414"/>
      <c r="HAD194" s="414"/>
      <c r="HAE194" s="414"/>
      <c r="HAF194" s="413"/>
      <c r="HAG194" s="322"/>
      <c r="HAH194" s="322"/>
      <c r="HAI194" s="322"/>
      <c r="HAJ194" s="323"/>
      <c r="HAK194" s="413"/>
      <c r="HAL194" s="413"/>
      <c r="HAM194" s="413"/>
      <c r="HAN194" s="414"/>
      <c r="HAO194" s="414"/>
      <c r="HAP194" s="414"/>
      <c r="HAQ194" s="413"/>
      <c r="HAR194" s="414"/>
      <c r="HAS194" s="414"/>
      <c r="HAT194" s="414"/>
      <c r="HAU194" s="414"/>
      <c r="HAV194" s="413"/>
      <c r="HAW194" s="322"/>
      <c r="HAX194" s="322"/>
      <c r="HAY194" s="322"/>
      <c r="HAZ194" s="323"/>
      <c r="HBA194" s="413"/>
      <c r="HBB194" s="413"/>
      <c r="HBC194" s="413"/>
      <c r="HBD194" s="414"/>
      <c r="HBE194" s="414"/>
      <c r="HBF194" s="414"/>
      <c r="HBG194" s="413"/>
      <c r="HBH194" s="414"/>
      <c r="HBI194" s="414"/>
      <c r="HBJ194" s="414"/>
      <c r="HBK194" s="414"/>
      <c r="HBL194" s="413"/>
      <c r="HBM194" s="322"/>
      <c r="HBN194" s="322"/>
      <c r="HBO194" s="322"/>
      <c r="HBP194" s="323"/>
      <c r="HBQ194" s="413"/>
      <c r="HBR194" s="413"/>
      <c r="HBS194" s="413"/>
      <c r="HBT194" s="414"/>
      <c r="HBU194" s="414"/>
      <c r="HBV194" s="414"/>
      <c r="HBW194" s="413"/>
      <c r="HBX194" s="414"/>
      <c r="HBY194" s="414"/>
      <c r="HBZ194" s="414"/>
      <c r="HCA194" s="414"/>
      <c r="HCB194" s="413"/>
      <c r="HCC194" s="322"/>
      <c r="HCD194" s="322"/>
      <c r="HCE194" s="322"/>
      <c r="HCF194" s="323"/>
      <c r="HCG194" s="413"/>
      <c r="HCH194" s="413"/>
      <c r="HCI194" s="413"/>
      <c r="HCJ194" s="414"/>
      <c r="HCK194" s="414"/>
      <c r="HCL194" s="414"/>
      <c r="HCM194" s="413"/>
      <c r="HCN194" s="414"/>
      <c r="HCO194" s="414"/>
      <c r="HCP194" s="414"/>
      <c r="HCQ194" s="414"/>
      <c r="HCR194" s="413"/>
      <c r="HCS194" s="322"/>
      <c r="HCT194" s="322"/>
      <c r="HCU194" s="322"/>
      <c r="HCV194" s="323"/>
      <c r="HCW194" s="413"/>
      <c r="HCX194" s="413"/>
      <c r="HCY194" s="413"/>
      <c r="HCZ194" s="414"/>
      <c r="HDA194" s="414"/>
      <c r="HDB194" s="414"/>
      <c r="HDC194" s="413"/>
      <c r="HDD194" s="414"/>
      <c r="HDE194" s="414"/>
      <c r="HDF194" s="414"/>
      <c r="HDG194" s="414"/>
      <c r="HDH194" s="413"/>
      <c r="HDI194" s="322"/>
      <c r="HDJ194" s="322"/>
      <c r="HDK194" s="322"/>
      <c r="HDL194" s="323"/>
      <c r="HDM194" s="413"/>
      <c r="HDN194" s="413"/>
      <c r="HDO194" s="413"/>
      <c r="HDP194" s="414"/>
      <c r="HDQ194" s="414"/>
      <c r="HDR194" s="414"/>
      <c r="HDS194" s="413"/>
      <c r="HDT194" s="414"/>
      <c r="HDU194" s="414"/>
      <c r="HDV194" s="414"/>
      <c r="HDW194" s="414"/>
      <c r="HDX194" s="413"/>
      <c r="HDY194" s="322"/>
      <c r="HDZ194" s="322"/>
      <c r="HEA194" s="322"/>
      <c r="HEB194" s="323"/>
      <c r="HEC194" s="413"/>
      <c r="HED194" s="413"/>
      <c r="HEE194" s="413"/>
      <c r="HEF194" s="414"/>
      <c r="HEG194" s="414"/>
      <c r="HEH194" s="414"/>
      <c r="HEI194" s="413"/>
      <c r="HEJ194" s="414"/>
      <c r="HEK194" s="414"/>
      <c r="HEL194" s="414"/>
      <c r="HEM194" s="414"/>
      <c r="HEN194" s="413"/>
      <c r="HEO194" s="322"/>
      <c r="HEP194" s="322"/>
      <c r="HEQ194" s="322"/>
      <c r="HER194" s="323"/>
      <c r="HES194" s="413"/>
      <c r="HET194" s="413"/>
      <c r="HEU194" s="413"/>
      <c r="HEV194" s="414"/>
      <c r="HEW194" s="414"/>
      <c r="HEX194" s="414"/>
      <c r="HEY194" s="413"/>
      <c r="HEZ194" s="414"/>
      <c r="HFA194" s="414"/>
      <c r="HFB194" s="414"/>
      <c r="HFC194" s="414"/>
      <c r="HFD194" s="413"/>
      <c r="HFE194" s="322"/>
      <c r="HFF194" s="322"/>
      <c r="HFG194" s="322"/>
      <c r="HFH194" s="323"/>
      <c r="HFI194" s="413"/>
      <c r="HFJ194" s="413"/>
      <c r="HFK194" s="413"/>
      <c r="HFL194" s="414"/>
      <c r="HFM194" s="414"/>
      <c r="HFN194" s="414"/>
      <c r="HFO194" s="413"/>
      <c r="HFP194" s="414"/>
      <c r="HFQ194" s="414"/>
      <c r="HFR194" s="414"/>
      <c r="HFS194" s="414"/>
      <c r="HFT194" s="413"/>
      <c r="HFU194" s="322"/>
      <c r="HFV194" s="322"/>
      <c r="HFW194" s="322"/>
      <c r="HFX194" s="323"/>
      <c r="HFY194" s="413"/>
      <c r="HFZ194" s="413"/>
      <c r="HGA194" s="413"/>
      <c r="HGB194" s="414"/>
      <c r="HGC194" s="414"/>
      <c r="HGD194" s="414"/>
      <c r="HGE194" s="413"/>
      <c r="HGF194" s="414"/>
      <c r="HGG194" s="414"/>
      <c r="HGH194" s="414"/>
      <c r="HGI194" s="414"/>
      <c r="HGJ194" s="413"/>
      <c r="HGK194" s="322"/>
      <c r="HGL194" s="322"/>
      <c r="HGM194" s="322"/>
      <c r="HGN194" s="323"/>
      <c r="HGO194" s="413"/>
      <c r="HGP194" s="413"/>
      <c r="HGQ194" s="413"/>
      <c r="HGR194" s="414"/>
      <c r="HGS194" s="414"/>
      <c r="HGT194" s="414"/>
      <c r="HGU194" s="413"/>
      <c r="HGV194" s="414"/>
      <c r="HGW194" s="414"/>
      <c r="HGX194" s="414"/>
      <c r="HGY194" s="414"/>
      <c r="HGZ194" s="413"/>
      <c r="HHA194" s="322"/>
      <c r="HHB194" s="322"/>
      <c r="HHC194" s="322"/>
      <c r="HHD194" s="323"/>
      <c r="HHE194" s="413"/>
      <c r="HHF194" s="413"/>
      <c r="HHG194" s="413"/>
      <c r="HHH194" s="414"/>
      <c r="HHI194" s="414"/>
      <c r="HHJ194" s="414"/>
      <c r="HHK194" s="413"/>
      <c r="HHL194" s="414"/>
      <c r="HHM194" s="414"/>
      <c r="HHN194" s="414"/>
      <c r="HHO194" s="414"/>
      <c r="HHP194" s="413"/>
      <c r="HHQ194" s="322"/>
      <c r="HHR194" s="322"/>
      <c r="HHS194" s="322"/>
      <c r="HHT194" s="323"/>
      <c r="HHU194" s="413"/>
      <c r="HHV194" s="413"/>
      <c r="HHW194" s="413"/>
      <c r="HHX194" s="414"/>
      <c r="HHY194" s="414"/>
      <c r="HHZ194" s="414"/>
      <c r="HIA194" s="413"/>
      <c r="HIB194" s="414"/>
      <c r="HIC194" s="414"/>
      <c r="HID194" s="414"/>
      <c r="HIE194" s="414"/>
      <c r="HIF194" s="413"/>
      <c r="HIG194" s="322"/>
      <c r="HIH194" s="322"/>
      <c r="HII194" s="322"/>
      <c r="HIJ194" s="323"/>
      <c r="HIK194" s="413"/>
      <c r="HIL194" s="413"/>
      <c r="HIM194" s="413"/>
      <c r="HIN194" s="414"/>
      <c r="HIO194" s="414"/>
      <c r="HIP194" s="414"/>
      <c r="HIQ194" s="413"/>
      <c r="HIR194" s="414"/>
      <c r="HIS194" s="414"/>
      <c r="HIT194" s="414"/>
      <c r="HIU194" s="414"/>
      <c r="HIV194" s="413"/>
      <c r="HIW194" s="322"/>
      <c r="HIX194" s="322"/>
      <c r="HIY194" s="322"/>
      <c r="HIZ194" s="323"/>
      <c r="HJA194" s="413"/>
      <c r="HJB194" s="413"/>
      <c r="HJC194" s="413"/>
      <c r="HJD194" s="414"/>
      <c r="HJE194" s="414"/>
      <c r="HJF194" s="414"/>
      <c r="HJG194" s="413"/>
      <c r="HJH194" s="414"/>
      <c r="HJI194" s="414"/>
      <c r="HJJ194" s="414"/>
      <c r="HJK194" s="414"/>
      <c r="HJL194" s="413"/>
      <c r="HJM194" s="322"/>
      <c r="HJN194" s="322"/>
      <c r="HJO194" s="322"/>
      <c r="HJP194" s="323"/>
      <c r="HJQ194" s="413"/>
      <c r="HJR194" s="413"/>
      <c r="HJS194" s="413"/>
      <c r="HJT194" s="414"/>
      <c r="HJU194" s="414"/>
      <c r="HJV194" s="414"/>
      <c r="HJW194" s="413"/>
      <c r="HJX194" s="414"/>
      <c r="HJY194" s="414"/>
      <c r="HJZ194" s="414"/>
      <c r="HKA194" s="414"/>
      <c r="HKB194" s="413"/>
      <c r="HKC194" s="322"/>
      <c r="HKD194" s="322"/>
      <c r="HKE194" s="322"/>
      <c r="HKF194" s="323"/>
      <c r="HKG194" s="413"/>
      <c r="HKH194" s="413"/>
      <c r="HKI194" s="413"/>
      <c r="HKJ194" s="414"/>
      <c r="HKK194" s="414"/>
      <c r="HKL194" s="414"/>
      <c r="HKM194" s="413"/>
      <c r="HKN194" s="414"/>
      <c r="HKO194" s="414"/>
      <c r="HKP194" s="414"/>
      <c r="HKQ194" s="414"/>
      <c r="HKR194" s="413"/>
      <c r="HKS194" s="322"/>
      <c r="HKT194" s="322"/>
      <c r="HKU194" s="322"/>
      <c r="HKV194" s="323"/>
      <c r="HKW194" s="413"/>
      <c r="HKX194" s="413"/>
      <c r="HKY194" s="413"/>
      <c r="HKZ194" s="414"/>
      <c r="HLA194" s="414"/>
      <c r="HLB194" s="414"/>
      <c r="HLC194" s="413"/>
      <c r="HLD194" s="414"/>
      <c r="HLE194" s="414"/>
      <c r="HLF194" s="414"/>
      <c r="HLG194" s="414"/>
      <c r="HLH194" s="413"/>
      <c r="HLI194" s="322"/>
      <c r="HLJ194" s="322"/>
      <c r="HLK194" s="322"/>
      <c r="HLL194" s="323"/>
      <c r="HLM194" s="413"/>
      <c r="HLN194" s="413"/>
      <c r="HLO194" s="413"/>
      <c r="HLP194" s="414"/>
      <c r="HLQ194" s="414"/>
      <c r="HLR194" s="414"/>
      <c r="HLS194" s="413"/>
      <c r="HLT194" s="414"/>
      <c r="HLU194" s="414"/>
      <c r="HLV194" s="414"/>
      <c r="HLW194" s="414"/>
      <c r="HLX194" s="413"/>
      <c r="HLY194" s="322"/>
      <c r="HLZ194" s="322"/>
      <c r="HMA194" s="322"/>
      <c r="HMB194" s="323"/>
      <c r="HMC194" s="413"/>
      <c r="HMD194" s="413"/>
      <c r="HME194" s="413"/>
      <c r="HMF194" s="414"/>
      <c r="HMG194" s="414"/>
      <c r="HMH194" s="414"/>
      <c r="HMI194" s="413"/>
      <c r="HMJ194" s="414"/>
      <c r="HMK194" s="414"/>
      <c r="HML194" s="414"/>
      <c r="HMM194" s="414"/>
      <c r="HMN194" s="413"/>
      <c r="HMO194" s="322"/>
      <c r="HMP194" s="322"/>
      <c r="HMQ194" s="322"/>
      <c r="HMR194" s="323"/>
      <c r="HMS194" s="413"/>
      <c r="HMT194" s="413"/>
      <c r="HMU194" s="413"/>
      <c r="HMV194" s="414"/>
      <c r="HMW194" s="414"/>
      <c r="HMX194" s="414"/>
      <c r="HMY194" s="413"/>
      <c r="HMZ194" s="414"/>
      <c r="HNA194" s="414"/>
      <c r="HNB194" s="414"/>
      <c r="HNC194" s="414"/>
      <c r="HND194" s="413"/>
      <c r="HNE194" s="322"/>
      <c r="HNF194" s="322"/>
      <c r="HNG194" s="322"/>
      <c r="HNH194" s="323"/>
      <c r="HNI194" s="413"/>
      <c r="HNJ194" s="413"/>
      <c r="HNK194" s="413"/>
      <c r="HNL194" s="414"/>
      <c r="HNM194" s="414"/>
      <c r="HNN194" s="414"/>
      <c r="HNO194" s="413"/>
      <c r="HNP194" s="414"/>
      <c r="HNQ194" s="414"/>
      <c r="HNR194" s="414"/>
      <c r="HNS194" s="414"/>
      <c r="HNT194" s="413"/>
      <c r="HNU194" s="322"/>
      <c r="HNV194" s="322"/>
      <c r="HNW194" s="322"/>
      <c r="HNX194" s="323"/>
      <c r="HNY194" s="413"/>
      <c r="HNZ194" s="413"/>
      <c r="HOA194" s="413"/>
      <c r="HOB194" s="414"/>
      <c r="HOC194" s="414"/>
      <c r="HOD194" s="414"/>
      <c r="HOE194" s="413"/>
      <c r="HOF194" s="414"/>
      <c r="HOG194" s="414"/>
      <c r="HOH194" s="414"/>
      <c r="HOI194" s="414"/>
      <c r="HOJ194" s="413"/>
      <c r="HOK194" s="322"/>
      <c r="HOL194" s="322"/>
      <c r="HOM194" s="322"/>
      <c r="HON194" s="323"/>
      <c r="HOO194" s="413"/>
      <c r="HOP194" s="413"/>
      <c r="HOQ194" s="413"/>
      <c r="HOR194" s="414"/>
      <c r="HOS194" s="414"/>
      <c r="HOT194" s="414"/>
      <c r="HOU194" s="413"/>
      <c r="HOV194" s="414"/>
      <c r="HOW194" s="414"/>
      <c r="HOX194" s="414"/>
      <c r="HOY194" s="414"/>
      <c r="HOZ194" s="413"/>
      <c r="HPA194" s="322"/>
      <c r="HPB194" s="322"/>
      <c r="HPC194" s="322"/>
      <c r="HPD194" s="323"/>
      <c r="HPE194" s="413"/>
      <c r="HPF194" s="413"/>
      <c r="HPG194" s="413"/>
      <c r="HPH194" s="414"/>
      <c r="HPI194" s="414"/>
      <c r="HPJ194" s="414"/>
      <c r="HPK194" s="413"/>
      <c r="HPL194" s="414"/>
      <c r="HPM194" s="414"/>
      <c r="HPN194" s="414"/>
      <c r="HPO194" s="414"/>
      <c r="HPP194" s="413"/>
      <c r="HPQ194" s="322"/>
      <c r="HPR194" s="322"/>
      <c r="HPS194" s="322"/>
      <c r="HPT194" s="323"/>
      <c r="HPU194" s="413"/>
      <c r="HPV194" s="413"/>
      <c r="HPW194" s="413"/>
      <c r="HPX194" s="414"/>
      <c r="HPY194" s="414"/>
      <c r="HPZ194" s="414"/>
      <c r="HQA194" s="413"/>
      <c r="HQB194" s="414"/>
      <c r="HQC194" s="414"/>
      <c r="HQD194" s="414"/>
      <c r="HQE194" s="414"/>
      <c r="HQF194" s="413"/>
      <c r="HQG194" s="322"/>
      <c r="HQH194" s="322"/>
      <c r="HQI194" s="322"/>
      <c r="HQJ194" s="323"/>
      <c r="HQK194" s="413"/>
      <c r="HQL194" s="413"/>
      <c r="HQM194" s="413"/>
      <c r="HQN194" s="414"/>
      <c r="HQO194" s="414"/>
      <c r="HQP194" s="414"/>
      <c r="HQQ194" s="413"/>
      <c r="HQR194" s="414"/>
      <c r="HQS194" s="414"/>
      <c r="HQT194" s="414"/>
      <c r="HQU194" s="414"/>
      <c r="HQV194" s="413"/>
      <c r="HQW194" s="322"/>
      <c r="HQX194" s="322"/>
      <c r="HQY194" s="322"/>
      <c r="HQZ194" s="323"/>
      <c r="HRA194" s="413"/>
      <c r="HRB194" s="413"/>
      <c r="HRC194" s="413"/>
      <c r="HRD194" s="414"/>
      <c r="HRE194" s="414"/>
      <c r="HRF194" s="414"/>
      <c r="HRG194" s="413"/>
      <c r="HRH194" s="414"/>
      <c r="HRI194" s="414"/>
      <c r="HRJ194" s="414"/>
      <c r="HRK194" s="414"/>
      <c r="HRL194" s="413"/>
      <c r="HRM194" s="322"/>
      <c r="HRN194" s="322"/>
      <c r="HRO194" s="322"/>
      <c r="HRP194" s="323"/>
      <c r="HRQ194" s="413"/>
      <c r="HRR194" s="413"/>
      <c r="HRS194" s="413"/>
      <c r="HRT194" s="414"/>
      <c r="HRU194" s="414"/>
      <c r="HRV194" s="414"/>
      <c r="HRW194" s="413"/>
      <c r="HRX194" s="414"/>
      <c r="HRY194" s="414"/>
      <c r="HRZ194" s="414"/>
      <c r="HSA194" s="414"/>
      <c r="HSB194" s="413"/>
      <c r="HSC194" s="322"/>
      <c r="HSD194" s="322"/>
      <c r="HSE194" s="322"/>
      <c r="HSF194" s="323"/>
      <c r="HSG194" s="413"/>
      <c r="HSH194" s="413"/>
      <c r="HSI194" s="413"/>
      <c r="HSJ194" s="414"/>
      <c r="HSK194" s="414"/>
      <c r="HSL194" s="414"/>
      <c r="HSM194" s="413"/>
      <c r="HSN194" s="414"/>
      <c r="HSO194" s="414"/>
      <c r="HSP194" s="414"/>
      <c r="HSQ194" s="414"/>
      <c r="HSR194" s="413"/>
      <c r="HSS194" s="322"/>
      <c r="HST194" s="322"/>
      <c r="HSU194" s="322"/>
      <c r="HSV194" s="323"/>
      <c r="HSW194" s="413"/>
      <c r="HSX194" s="413"/>
      <c r="HSY194" s="413"/>
      <c r="HSZ194" s="414"/>
      <c r="HTA194" s="414"/>
      <c r="HTB194" s="414"/>
      <c r="HTC194" s="413"/>
      <c r="HTD194" s="414"/>
      <c r="HTE194" s="414"/>
      <c r="HTF194" s="414"/>
      <c r="HTG194" s="414"/>
      <c r="HTH194" s="413"/>
      <c r="HTI194" s="322"/>
      <c r="HTJ194" s="322"/>
      <c r="HTK194" s="322"/>
      <c r="HTL194" s="323"/>
      <c r="HTM194" s="413"/>
      <c r="HTN194" s="413"/>
      <c r="HTO194" s="413"/>
      <c r="HTP194" s="414"/>
      <c r="HTQ194" s="414"/>
      <c r="HTR194" s="414"/>
      <c r="HTS194" s="413"/>
      <c r="HTT194" s="414"/>
      <c r="HTU194" s="414"/>
      <c r="HTV194" s="414"/>
      <c r="HTW194" s="414"/>
      <c r="HTX194" s="413"/>
      <c r="HTY194" s="322"/>
      <c r="HTZ194" s="322"/>
      <c r="HUA194" s="322"/>
      <c r="HUB194" s="323"/>
      <c r="HUC194" s="413"/>
      <c r="HUD194" s="413"/>
      <c r="HUE194" s="413"/>
      <c r="HUF194" s="414"/>
      <c r="HUG194" s="414"/>
      <c r="HUH194" s="414"/>
      <c r="HUI194" s="413"/>
      <c r="HUJ194" s="414"/>
      <c r="HUK194" s="414"/>
      <c r="HUL194" s="414"/>
      <c r="HUM194" s="414"/>
      <c r="HUN194" s="413"/>
      <c r="HUO194" s="322"/>
      <c r="HUP194" s="322"/>
      <c r="HUQ194" s="322"/>
      <c r="HUR194" s="323"/>
      <c r="HUS194" s="413"/>
      <c r="HUT194" s="413"/>
      <c r="HUU194" s="413"/>
      <c r="HUV194" s="414"/>
      <c r="HUW194" s="414"/>
      <c r="HUX194" s="414"/>
      <c r="HUY194" s="413"/>
      <c r="HUZ194" s="414"/>
      <c r="HVA194" s="414"/>
      <c r="HVB194" s="414"/>
      <c r="HVC194" s="414"/>
      <c r="HVD194" s="413"/>
      <c r="HVE194" s="322"/>
      <c r="HVF194" s="322"/>
      <c r="HVG194" s="322"/>
      <c r="HVH194" s="323"/>
      <c r="HVI194" s="413"/>
      <c r="HVJ194" s="413"/>
      <c r="HVK194" s="413"/>
      <c r="HVL194" s="414"/>
      <c r="HVM194" s="414"/>
      <c r="HVN194" s="414"/>
      <c r="HVO194" s="413"/>
      <c r="HVP194" s="414"/>
      <c r="HVQ194" s="414"/>
      <c r="HVR194" s="414"/>
      <c r="HVS194" s="414"/>
      <c r="HVT194" s="413"/>
      <c r="HVU194" s="322"/>
      <c r="HVV194" s="322"/>
      <c r="HVW194" s="322"/>
      <c r="HVX194" s="323"/>
      <c r="HVY194" s="413"/>
      <c r="HVZ194" s="413"/>
      <c r="HWA194" s="413"/>
      <c r="HWB194" s="414"/>
      <c r="HWC194" s="414"/>
      <c r="HWD194" s="414"/>
      <c r="HWE194" s="413"/>
      <c r="HWF194" s="414"/>
      <c r="HWG194" s="414"/>
      <c r="HWH194" s="414"/>
      <c r="HWI194" s="414"/>
      <c r="HWJ194" s="413"/>
      <c r="HWK194" s="322"/>
      <c r="HWL194" s="322"/>
      <c r="HWM194" s="322"/>
      <c r="HWN194" s="323"/>
      <c r="HWO194" s="413"/>
      <c r="HWP194" s="413"/>
      <c r="HWQ194" s="413"/>
      <c r="HWR194" s="414"/>
      <c r="HWS194" s="414"/>
      <c r="HWT194" s="414"/>
      <c r="HWU194" s="413"/>
      <c r="HWV194" s="414"/>
      <c r="HWW194" s="414"/>
      <c r="HWX194" s="414"/>
      <c r="HWY194" s="414"/>
      <c r="HWZ194" s="413"/>
      <c r="HXA194" s="322"/>
      <c r="HXB194" s="322"/>
      <c r="HXC194" s="322"/>
      <c r="HXD194" s="323"/>
      <c r="HXE194" s="413"/>
      <c r="HXF194" s="413"/>
      <c r="HXG194" s="413"/>
      <c r="HXH194" s="414"/>
      <c r="HXI194" s="414"/>
      <c r="HXJ194" s="414"/>
      <c r="HXK194" s="413"/>
      <c r="HXL194" s="414"/>
      <c r="HXM194" s="414"/>
      <c r="HXN194" s="414"/>
      <c r="HXO194" s="414"/>
      <c r="HXP194" s="413"/>
      <c r="HXQ194" s="322"/>
      <c r="HXR194" s="322"/>
      <c r="HXS194" s="322"/>
      <c r="HXT194" s="323"/>
      <c r="HXU194" s="413"/>
      <c r="HXV194" s="413"/>
      <c r="HXW194" s="413"/>
      <c r="HXX194" s="414"/>
      <c r="HXY194" s="414"/>
      <c r="HXZ194" s="414"/>
      <c r="HYA194" s="413"/>
      <c r="HYB194" s="414"/>
      <c r="HYC194" s="414"/>
      <c r="HYD194" s="414"/>
      <c r="HYE194" s="414"/>
      <c r="HYF194" s="413"/>
      <c r="HYG194" s="322"/>
      <c r="HYH194" s="322"/>
      <c r="HYI194" s="322"/>
      <c r="HYJ194" s="323"/>
      <c r="HYK194" s="413"/>
      <c r="HYL194" s="413"/>
      <c r="HYM194" s="413"/>
      <c r="HYN194" s="414"/>
      <c r="HYO194" s="414"/>
      <c r="HYP194" s="414"/>
      <c r="HYQ194" s="413"/>
      <c r="HYR194" s="414"/>
      <c r="HYS194" s="414"/>
      <c r="HYT194" s="414"/>
      <c r="HYU194" s="414"/>
      <c r="HYV194" s="413"/>
      <c r="HYW194" s="322"/>
      <c r="HYX194" s="322"/>
      <c r="HYY194" s="322"/>
      <c r="HYZ194" s="323"/>
      <c r="HZA194" s="413"/>
      <c r="HZB194" s="413"/>
      <c r="HZC194" s="413"/>
      <c r="HZD194" s="414"/>
      <c r="HZE194" s="414"/>
      <c r="HZF194" s="414"/>
      <c r="HZG194" s="413"/>
      <c r="HZH194" s="414"/>
      <c r="HZI194" s="414"/>
      <c r="HZJ194" s="414"/>
      <c r="HZK194" s="414"/>
      <c r="HZL194" s="413"/>
      <c r="HZM194" s="322"/>
      <c r="HZN194" s="322"/>
      <c r="HZO194" s="322"/>
      <c r="HZP194" s="323"/>
      <c r="HZQ194" s="413"/>
      <c r="HZR194" s="413"/>
      <c r="HZS194" s="413"/>
      <c r="HZT194" s="414"/>
      <c r="HZU194" s="414"/>
      <c r="HZV194" s="414"/>
      <c r="HZW194" s="413"/>
      <c r="HZX194" s="414"/>
      <c r="HZY194" s="414"/>
      <c r="HZZ194" s="414"/>
      <c r="IAA194" s="414"/>
      <c r="IAB194" s="413"/>
      <c r="IAC194" s="322"/>
      <c r="IAD194" s="322"/>
      <c r="IAE194" s="322"/>
      <c r="IAF194" s="323"/>
      <c r="IAG194" s="413"/>
      <c r="IAH194" s="413"/>
      <c r="IAI194" s="413"/>
      <c r="IAJ194" s="414"/>
      <c r="IAK194" s="414"/>
      <c r="IAL194" s="414"/>
      <c r="IAM194" s="413"/>
      <c r="IAN194" s="414"/>
      <c r="IAO194" s="414"/>
      <c r="IAP194" s="414"/>
      <c r="IAQ194" s="414"/>
      <c r="IAR194" s="413"/>
      <c r="IAS194" s="322"/>
      <c r="IAT194" s="322"/>
      <c r="IAU194" s="322"/>
      <c r="IAV194" s="323"/>
      <c r="IAW194" s="413"/>
      <c r="IAX194" s="413"/>
      <c r="IAY194" s="413"/>
      <c r="IAZ194" s="414"/>
      <c r="IBA194" s="414"/>
      <c r="IBB194" s="414"/>
      <c r="IBC194" s="413"/>
      <c r="IBD194" s="414"/>
      <c r="IBE194" s="414"/>
      <c r="IBF194" s="414"/>
      <c r="IBG194" s="414"/>
      <c r="IBH194" s="413"/>
      <c r="IBI194" s="322"/>
      <c r="IBJ194" s="322"/>
      <c r="IBK194" s="322"/>
      <c r="IBL194" s="323"/>
      <c r="IBM194" s="413"/>
      <c r="IBN194" s="413"/>
      <c r="IBO194" s="413"/>
      <c r="IBP194" s="414"/>
      <c r="IBQ194" s="414"/>
      <c r="IBR194" s="414"/>
      <c r="IBS194" s="413"/>
      <c r="IBT194" s="414"/>
      <c r="IBU194" s="414"/>
      <c r="IBV194" s="414"/>
      <c r="IBW194" s="414"/>
      <c r="IBX194" s="413"/>
      <c r="IBY194" s="322"/>
      <c r="IBZ194" s="322"/>
      <c r="ICA194" s="322"/>
      <c r="ICB194" s="323"/>
      <c r="ICC194" s="413"/>
      <c r="ICD194" s="413"/>
      <c r="ICE194" s="413"/>
      <c r="ICF194" s="414"/>
      <c r="ICG194" s="414"/>
      <c r="ICH194" s="414"/>
      <c r="ICI194" s="413"/>
      <c r="ICJ194" s="414"/>
      <c r="ICK194" s="414"/>
      <c r="ICL194" s="414"/>
      <c r="ICM194" s="414"/>
      <c r="ICN194" s="413"/>
      <c r="ICO194" s="322"/>
      <c r="ICP194" s="322"/>
      <c r="ICQ194" s="322"/>
      <c r="ICR194" s="323"/>
      <c r="ICS194" s="413"/>
      <c r="ICT194" s="413"/>
      <c r="ICU194" s="413"/>
      <c r="ICV194" s="414"/>
      <c r="ICW194" s="414"/>
      <c r="ICX194" s="414"/>
      <c r="ICY194" s="413"/>
      <c r="ICZ194" s="414"/>
      <c r="IDA194" s="414"/>
      <c r="IDB194" s="414"/>
      <c r="IDC194" s="414"/>
      <c r="IDD194" s="413"/>
      <c r="IDE194" s="322"/>
      <c r="IDF194" s="322"/>
      <c r="IDG194" s="322"/>
      <c r="IDH194" s="323"/>
      <c r="IDI194" s="413"/>
      <c r="IDJ194" s="413"/>
      <c r="IDK194" s="413"/>
      <c r="IDL194" s="414"/>
      <c r="IDM194" s="414"/>
      <c r="IDN194" s="414"/>
      <c r="IDO194" s="413"/>
      <c r="IDP194" s="414"/>
      <c r="IDQ194" s="414"/>
      <c r="IDR194" s="414"/>
      <c r="IDS194" s="414"/>
      <c r="IDT194" s="413"/>
      <c r="IDU194" s="322"/>
      <c r="IDV194" s="322"/>
      <c r="IDW194" s="322"/>
      <c r="IDX194" s="323"/>
      <c r="IDY194" s="413"/>
      <c r="IDZ194" s="413"/>
      <c r="IEA194" s="413"/>
      <c r="IEB194" s="414"/>
      <c r="IEC194" s="414"/>
      <c r="IED194" s="414"/>
      <c r="IEE194" s="413"/>
      <c r="IEF194" s="414"/>
      <c r="IEG194" s="414"/>
      <c r="IEH194" s="414"/>
      <c r="IEI194" s="414"/>
      <c r="IEJ194" s="413"/>
      <c r="IEK194" s="322"/>
      <c r="IEL194" s="322"/>
      <c r="IEM194" s="322"/>
      <c r="IEN194" s="323"/>
      <c r="IEO194" s="413"/>
      <c r="IEP194" s="413"/>
      <c r="IEQ194" s="413"/>
      <c r="IER194" s="414"/>
      <c r="IES194" s="414"/>
      <c r="IET194" s="414"/>
      <c r="IEU194" s="413"/>
      <c r="IEV194" s="414"/>
      <c r="IEW194" s="414"/>
      <c r="IEX194" s="414"/>
      <c r="IEY194" s="414"/>
      <c r="IEZ194" s="413"/>
      <c r="IFA194" s="322"/>
      <c r="IFB194" s="322"/>
      <c r="IFC194" s="322"/>
      <c r="IFD194" s="323"/>
      <c r="IFE194" s="413"/>
      <c r="IFF194" s="413"/>
      <c r="IFG194" s="413"/>
      <c r="IFH194" s="414"/>
      <c r="IFI194" s="414"/>
      <c r="IFJ194" s="414"/>
      <c r="IFK194" s="413"/>
      <c r="IFL194" s="414"/>
      <c r="IFM194" s="414"/>
      <c r="IFN194" s="414"/>
      <c r="IFO194" s="414"/>
      <c r="IFP194" s="413"/>
      <c r="IFQ194" s="322"/>
      <c r="IFR194" s="322"/>
      <c r="IFS194" s="322"/>
      <c r="IFT194" s="323"/>
      <c r="IFU194" s="413"/>
      <c r="IFV194" s="413"/>
      <c r="IFW194" s="413"/>
      <c r="IFX194" s="414"/>
      <c r="IFY194" s="414"/>
      <c r="IFZ194" s="414"/>
      <c r="IGA194" s="413"/>
      <c r="IGB194" s="414"/>
      <c r="IGC194" s="414"/>
      <c r="IGD194" s="414"/>
      <c r="IGE194" s="414"/>
      <c r="IGF194" s="413"/>
      <c r="IGG194" s="322"/>
      <c r="IGH194" s="322"/>
      <c r="IGI194" s="322"/>
      <c r="IGJ194" s="323"/>
      <c r="IGK194" s="413"/>
      <c r="IGL194" s="413"/>
      <c r="IGM194" s="413"/>
      <c r="IGN194" s="414"/>
      <c r="IGO194" s="414"/>
      <c r="IGP194" s="414"/>
      <c r="IGQ194" s="413"/>
      <c r="IGR194" s="414"/>
      <c r="IGS194" s="414"/>
      <c r="IGT194" s="414"/>
      <c r="IGU194" s="414"/>
      <c r="IGV194" s="413"/>
      <c r="IGW194" s="322"/>
      <c r="IGX194" s="322"/>
      <c r="IGY194" s="322"/>
      <c r="IGZ194" s="323"/>
      <c r="IHA194" s="413"/>
      <c r="IHB194" s="413"/>
      <c r="IHC194" s="413"/>
      <c r="IHD194" s="414"/>
      <c r="IHE194" s="414"/>
      <c r="IHF194" s="414"/>
      <c r="IHG194" s="413"/>
      <c r="IHH194" s="414"/>
      <c r="IHI194" s="414"/>
      <c r="IHJ194" s="414"/>
      <c r="IHK194" s="414"/>
      <c r="IHL194" s="413"/>
      <c r="IHM194" s="322"/>
      <c r="IHN194" s="322"/>
      <c r="IHO194" s="322"/>
      <c r="IHP194" s="323"/>
      <c r="IHQ194" s="413"/>
      <c r="IHR194" s="413"/>
      <c r="IHS194" s="413"/>
      <c r="IHT194" s="414"/>
      <c r="IHU194" s="414"/>
      <c r="IHV194" s="414"/>
      <c r="IHW194" s="413"/>
      <c r="IHX194" s="414"/>
      <c r="IHY194" s="414"/>
      <c r="IHZ194" s="414"/>
      <c r="IIA194" s="414"/>
      <c r="IIB194" s="413"/>
      <c r="IIC194" s="322"/>
      <c r="IID194" s="322"/>
      <c r="IIE194" s="322"/>
      <c r="IIF194" s="323"/>
      <c r="IIG194" s="413"/>
      <c r="IIH194" s="413"/>
      <c r="III194" s="413"/>
      <c r="IIJ194" s="414"/>
      <c r="IIK194" s="414"/>
      <c r="IIL194" s="414"/>
      <c r="IIM194" s="413"/>
      <c r="IIN194" s="414"/>
      <c r="IIO194" s="414"/>
      <c r="IIP194" s="414"/>
      <c r="IIQ194" s="414"/>
      <c r="IIR194" s="413"/>
      <c r="IIS194" s="322"/>
      <c r="IIT194" s="322"/>
      <c r="IIU194" s="322"/>
      <c r="IIV194" s="323"/>
      <c r="IIW194" s="413"/>
      <c r="IIX194" s="413"/>
      <c r="IIY194" s="413"/>
      <c r="IIZ194" s="414"/>
      <c r="IJA194" s="414"/>
      <c r="IJB194" s="414"/>
      <c r="IJC194" s="413"/>
      <c r="IJD194" s="414"/>
      <c r="IJE194" s="414"/>
      <c r="IJF194" s="414"/>
      <c r="IJG194" s="414"/>
      <c r="IJH194" s="413"/>
      <c r="IJI194" s="322"/>
      <c r="IJJ194" s="322"/>
      <c r="IJK194" s="322"/>
      <c r="IJL194" s="323"/>
      <c r="IJM194" s="413"/>
      <c r="IJN194" s="413"/>
      <c r="IJO194" s="413"/>
      <c r="IJP194" s="414"/>
      <c r="IJQ194" s="414"/>
      <c r="IJR194" s="414"/>
      <c r="IJS194" s="413"/>
      <c r="IJT194" s="414"/>
      <c r="IJU194" s="414"/>
      <c r="IJV194" s="414"/>
      <c r="IJW194" s="414"/>
      <c r="IJX194" s="413"/>
      <c r="IJY194" s="322"/>
      <c r="IJZ194" s="322"/>
      <c r="IKA194" s="322"/>
      <c r="IKB194" s="323"/>
      <c r="IKC194" s="413"/>
      <c r="IKD194" s="413"/>
      <c r="IKE194" s="413"/>
      <c r="IKF194" s="414"/>
      <c r="IKG194" s="414"/>
      <c r="IKH194" s="414"/>
      <c r="IKI194" s="413"/>
      <c r="IKJ194" s="414"/>
      <c r="IKK194" s="414"/>
      <c r="IKL194" s="414"/>
      <c r="IKM194" s="414"/>
      <c r="IKN194" s="413"/>
      <c r="IKO194" s="322"/>
      <c r="IKP194" s="322"/>
      <c r="IKQ194" s="322"/>
      <c r="IKR194" s="323"/>
      <c r="IKS194" s="413"/>
      <c r="IKT194" s="413"/>
      <c r="IKU194" s="413"/>
      <c r="IKV194" s="414"/>
      <c r="IKW194" s="414"/>
      <c r="IKX194" s="414"/>
      <c r="IKY194" s="413"/>
      <c r="IKZ194" s="414"/>
      <c r="ILA194" s="414"/>
      <c r="ILB194" s="414"/>
      <c r="ILC194" s="414"/>
      <c r="ILD194" s="413"/>
      <c r="ILE194" s="322"/>
      <c r="ILF194" s="322"/>
      <c r="ILG194" s="322"/>
      <c r="ILH194" s="323"/>
      <c r="ILI194" s="413"/>
      <c r="ILJ194" s="413"/>
      <c r="ILK194" s="413"/>
      <c r="ILL194" s="414"/>
      <c r="ILM194" s="414"/>
      <c r="ILN194" s="414"/>
      <c r="ILO194" s="413"/>
      <c r="ILP194" s="414"/>
      <c r="ILQ194" s="414"/>
      <c r="ILR194" s="414"/>
      <c r="ILS194" s="414"/>
      <c r="ILT194" s="413"/>
      <c r="ILU194" s="322"/>
      <c r="ILV194" s="322"/>
      <c r="ILW194" s="322"/>
      <c r="ILX194" s="323"/>
      <c r="ILY194" s="413"/>
      <c r="ILZ194" s="413"/>
      <c r="IMA194" s="413"/>
      <c r="IMB194" s="414"/>
      <c r="IMC194" s="414"/>
      <c r="IMD194" s="414"/>
      <c r="IME194" s="413"/>
      <c r="IMF194" s="414"/>
      <c r="IMG194" s="414"/>
      <c r="IMH194" s="414"/>
      <c r="IMI194" s="414"/>
      <c r="IMJ194" s="413"/>
      <c r="IMK194" s="322"/>
      <c r="IML194" s="322"/>
      <c r="IMM194" s="322"/>
      <c r="IMN194" s="323"/>
      <c r="IMO194" s="413"/>
      <c r="IMP194" s="413"/>
      <c r="IMQ194" s="413"/>
      <c r="IMR194" s="414"/>
      <c r="IMS194" s="414"/>
      <c r="IMT194" s="414"/>
      <c r="IMU194" s="413"/>
      <c r="IMV194" s="414"/>
      <c r="IMW194" s="414"/>
      <c r="IMX194" s="414"/>
      <c r="IMY194" s="414"/>
      <c r="IMZ194" s="413"/>
      <c r="INA194" s="322"/>
      <c r="INB194" s="322"/>
      <c r="INC194" s="322"/>
      <c r="IND194" s="323"/>
      <c r="INE194" s="413"/>
      <c r="INF194" s="413"/>
      <c r="ING194" s="413"/>
      <c r="INH194" s="414"/>
      <c r="INI194" s="414"/>
      <c r="INJ194" s="414"/>
      <c r="INK194" s="413"/>
      <c r="INL194" s="414"/>
      <c r="INM194" s="414"/>
      <c r="INN194" s="414"/>
      <c r="INO194" s="414"/>
      <c r="INP194" s="413"/>
      <c r="INQ194" s="322"/>
      <c r="INR194" s="322"/>
      <c r="INS194" s="322"/>
      <c r="INT194" s="323"/>
      <c r="INU194" s="413"/>
      <c r="INV194" s="413"/>
      <c r="INW194" s="413"/>
      <c r="INX194" s="414"/>
      <c r="INY194" s="414"/>
      <c r="INZ194" s="414"/>
      <c r="IOA194" s="413"/>
      <c r="IOB194" s="414"/>
      <c r="IOC194" s="414"/>
      <c r="IOD194" s="414"/>
      <c r="IOE194" s="414"/>
      <c r="IOF194" s="413"/>
      <c r="IOG194" s="322"/>
      <c r="IOH194" s="322"/>
      <c r="IOI194" s="322"/>
      <c r="IOJ194" s="323"/>
      <c r="IOK194" s="413"/>
      <c r="IOL194" s="413"/>
      <c r="IOM194" s="413"/>
      <c r="ION194" s="414"/>
      <c r="IOO194" s="414"/>
      <c r="IOP194" s="414"/>
      <c r="IOQ194" s="413"/>
      <c r="IOR194" s="414"/>
      <c r="IOS194" s="414"/>
      <c r="IOT194" s="414"/>
      <c r="IOU194" s="414"/>
      <c r="IOV194" s="413"/>
      <c r="IOW194" s="322"/>
      <c r="IOX194" s="322"/>
      <c r="IOY194" s="322"/>
      <c r="IOZ194" s="323"/>
      <c r="IPA194" s="413"/>
      <c r="IPB194" s="413"/>
      <c r="IPC194" s="413"/>
      <c r="IPD194" s="414"/>
      <c r="IPE194" s="414"/>
      <c r="IPF194" s="414"/>
      <c r="IPG194" s="413"/>
      <c r="IPH194" s="414"/>
      <c r="IPI194" s="414"/>
      <c r="IPJ194" s="414"/>
      <c r="IPK194" s="414"/>
      <c r="IPL194" s="413"/>
      <c r="IPM194" s="322"/>
      <c r="IPN194" s="322"/>
      <c r="IPO194" s="322"/>
      <c r="IPP194" s="323"/>
      <c r="IPQ194" s="413"/>
      <c r="IPR194" s="413"/>
      <c r="IPS194" s="413"/>
      <c r="IPT194" s="414"/>
      <c r="IPU194" s="414"/>
      <c r="IPV194" s="414"/>
      <c r="IPW194" s="413"/>
      <c r="IPX194" s="414"/>
      <c r="IPY194" s="414"/>
      <c r="IPZ194" s="414"/>
      <c r="IQA194" s="414"/>
      <c r="IQB194" s="413"/>
      <c r="IQC194" s="322"/>
      <c r="IQD194" s="322"/>
      <c r="IQE194" s="322"/>
      <c r="IQF194" s="323"/>
      <c r="IQG194" s="413"/>
      <c r="IQH194" s="413"/>
      <c r="IQI194" s="413"/>
      <c r="IQJ194" s="414"/>
      <c r="IQK194" s="414"/>
      <c r="IQL194" s="414"/>
      <c r="IQM194" s="413"/>
      <c r="IQN194" s="414"/>
      <c r="IQO194" s="414"/>
      <c r="IQP194" s="414"/>
      <c r="IQQ194" s="414"/>
      <c r="IQR194" s="413"/>
      <c r="IQS194" s="322"/>
      <c r="IQT194" s="322"/>
      <c r="IQU194" s="322"/>
      <c r="IQV194" s="323"/>
      <c r="IQW194" s="413"/>
      <c r="IQX194" s="413"/>
      <c r="IQY194" s="413"/>
      <c r="IQZ194" s="414"/>
      <c r="IRA194" s="414"/>
      <c r="IRB194" s="414"/>
      <c r="IRC194" s="413"/>
      <c r="IRD194" s="414"/>
      <c r="IRE194" s="414"/>
      <c r="IRF194" s="414"/>
      <c r="IRG194" s="414"/>
      <c r="IRH194" s="413"/>
      <c r="IRI194" s="322"/>
      <c r="IRJ194" s="322"/>
      <c r="IRK194" s="322"/>
      <c r="IRL194" s="323"/>
      <c r="IRM194" s="413"/>
      <c r="IRN194" s="413"/>
      <c r="IRO194" s="413"/>
      <c r="IRP194" s="414"/>
      <c r="IRQ194" s="414"/>
      <c r="IRR194" s="414"/>
      <c r="IRS194" s="413"/>
      <c r="IRT194" s="414"/>
      <c r="IRU194" s="414"/>
      <c r="IRV194" s="414"/>
      <c r="IRW194" s="414"/>
      <c r="IRX194" s="413"/>
      <c r="IRY194" s="322"/>
      <c r="IRZ194" s="322"/>
      <c r="ISA194" s="322"/>
      <c r="ISB194" s="323"/>
      <c r="ISC194" s="413"/>
      <c r="ISD194" s="413"/>
      <c r="ISE194" s="413"/>
      <c r="ISF194" s="414"/>
      <c r="ISG194" s="414"/>
      <c r="ISH194" s="414"/>
      <c r="ISI194" s="413"/>
      <c r="ISJ194" s="414"/>
      <c r="ISK194" s="414"/>
      <c r="ISL194" s="414"/>
      <c r="ISM194" s="414"/>
      <c r="ISN194" s="413"/>
      <c r="ISO194" s="322"/>
      <c r="ISP194" s="322"/>
      <c r="ISQ194" s="322"/>
      <c r="ISR194" s="323"/>
      <c r="ISS194" s="413"/>
      <c r="IST194" s="413"/>
      <c r="ISU194" s="413"/>
      <c r="ISV194" s="414"/>
      <c r="ISW194" s="414"/>
      <c r="ISX194" s="414"/>
      <c r="ISY194" s="413"/>
      <c r="ISZ194" s="414"/>
      <c r="ITA194" s="414"/>
      <c r="ITB194" s="414"/>
      <c r="ITC194" s="414"/>
      <c r="ITD194" s="413"/>
      <c r="ITE194" s="322"/>
      <c r="ITF194" s="322"/>
      <c r="ITG194" s="322"/>
      <c r="ITH194" s="323"/>
      <c r="ITI194" s="413"/>
      <c r="ITJ194" s="413"/>
      <c r="ITK194" s="413"/>
      <c r="ITL194" s="414"/>
      <c r="ITM194" s="414"/>
      <c r="ITN194" s="414"/>
      <c r="ITO194" s="413"/>
      <c r="ITP194" s="414"/>
      <c r="ITQ194" s="414"/>
      <c r="ITR194" s="414"/>
      <c r="ITS194" s="414"/>
      <c r="ITT194" s="413"/>
      <c r="ITU194" s="322"/>
      <c r="ITV194" s="322"/>
      <c r="ITW194" s="322"/>
      <c r="ITX194" s="323"/>
      <c r="ITY194" s="413"/>
      <c r="ITZ194" s="413"/>
      <c r="IUA194" s="413"/>
      <c r="IUB194" s="414"/>
      <c r="IUC194" s="414"/>
      <c r="IUD194" s="414"/>
      <c r="IUE194" s="413"/>
      <c r="IUF194" s="414"/>
      <c r="IUG194" s="414"/>
      <c r="IUH194" s="414"/>
      <c r="IUI194" s="414"/>
      <c r="IUJ194" s="413"/>
      <c r="IUK194" s="322"/>
      <c r="IUL194" s="322"/>
      <c r="IUM194" s="322"/>
      <c r="IUN194" s="323"/>
      <c r="IUO194" s="413"/>
      <c r="IUP194" s="413"/>
      <c r="IUQ194" s="413"/>
      <c r="IUR194" s="414"/>
      <c r="IUS194" s="414"/>
      <c r="IUT194" s="414"/>
      <c r="IUU194" s="413"/>
      <c r="IUV194" s="414"/>
      <c r="IUW194" s="414"/>
      <c r="IUX194" s="414"/>
      <c r="IUY194" s="414"/>
      <c r="IUZ194" s="413"/>
      <c r="IVA194" s="322"/>
      <c r="IVB194" s="322"/>
      <c r="IVC194" s="322"/>
      <c r="IVD194" s="323"/>
      <c r="IVE194" s="413"/>
      <c r="IVF194" s="413"/>
      <c r="IVG194" s="413"/>
      <c r="IVH194" s="414"/>
      <c r="IVI194" s="414"/>
      <c r="IVJ194" s="414"/>
      <c r="IVK194" s="413"/>
      <c r="IVL194" s="414"/>
      <c r="IVM194" s="414"/>
      <c r="IVN194" s="414"/>
      <c r="IVO194" s="414"/>
      <c r="IVP194" s="413"/>
      <c r="IVQ194" s="322"/>
      <c r="IVR194" s="322"/>
      <c r="IVS194" s="322"/>
      <c r="IVT194" s="323"/>
      <c r="IVU194" s="413"/>
      <c r="IVV194" s="413"/>
      <c r="IVW194" s="413"/>
      <c r="IVX194" s="414"/>
      <c r="IVY194" s="414"/>
      <c r="IVZ194" s="414"/>
      <c r="IWA194" s="413"/>
      <c r="IWB194" s="414"/>
      <c r="IWC194" s="414"/>
      <c r="IWD194" s="414"/>
      <c r="IWE194" s="414"/>
      <c r="IWF194" s="413"/>
      <c r="IWG194" s="322"/>
      <c r="IWH194" s="322"/>
      <c r="IWI194" s="322"/>
      <c r="IWJ194" s="323"/>
      <c r="IWK194" s="413"/>
      <c r="IWL194" s="413"/>
      <c r="IWM194" s="413"/>
      <c r="IWN194" s="414"/>
      <c r="IWO194" s="414"/>
      <c r="IWP194" s="414"/>
      <c r="IWQ194" s="413"/>
      <c r="IWR194" s="414"/>
      <c r="IWS194" s="414"/>
      <c r="IWT194" s="414"/>
      <c r="IWU194" s="414"/>
      <c r="IWV194" s="413"/>
      <c r="IWW194" s="322"/>
      <c r="IWX194" s="322"/>
      <c r="IWY194" s="322"/>
      <c r="IWZ194" s="323"/>
      <c r="IXA194" s="413"/>
      <c r="IXB194" s="413"/>
      <c r="IXC194" s="413"/>
      <c r="IXD194" s="414"/>
      <c r="IXE194" s="414"/>
      <c r="IXF194" s="414"/>
      <c r="IXG194" s="413"/>
      <c r="IXH194" s="414"/>
      <c r="IXI194" s="414"/>
      <c r="IXJ194" s="414"/>
      <c r="IXK194" s="414"/>
      <c r="IXL194" s="413"/>
      <c r="IXM194" s="322"/>
      <c r="IXN194" s="322"/>
      <c r="IXO194" s="322"/>
      <c r="IXP194" s="323"/>
      <c r="IXQ194" s="413"/>
      <c r="IXR194" s="413"/>
      <c r="IXS194" s="413"/>
      <c r="IXT194" s="414"/>
      <c r="IXU194" s="414"/>
      <c r="IXV194" s="414"/>
      <c r="IXW194" s="413"/>
      <c r="IXX194" s="414"/>
      <c r="IXY194" s="414"/>
      <c r="IXZ194" s="414"/>
      <c r="IYA194" s="414"/>
      <c r="IYB194" s="413"/>
      <c r="IYC194" s="322"/>
      <c r="IYD194" s="322"/>
      <c r="IYE194" s="322"/>
      <c r="IYF194" s="323"/>
      <c r="IYG194" s="413"/>
      <c r="IYH194" s="413"/>
      <c r="IYI194" s="413"/>
      <c r="IYJ194" s="414"/>
      <c r="IYK194" s="414"/>
      <c r="IYL194" s="414"/>
      <c r="IYM194" s="413"/>
      <c r="IYN194" s="414"/>
      <c r="IYO194" s="414"/>
      <c r="IYP194" s="414"/>
      <c r="IYQ194" s="414"/>
      <c r="IYR194" s="413"/>
      <c r="IYS194" s="322"/>
      <c r="IYT194" s="322"/>
      <c r="IYU194" s="322"/>
      <c r="IYV194" s="323"/>
      <c r="IYW194" s="413"/>
      <c r="IYX194" s="413"/>
      <c r="IYY194" s="413"/>
      <c r="IYZ194" s="414"/>
      <c r="IZA194" s="414"/>
      <c r="IZB194" s="414"/>
      <c r="IZC194" s="413"/>
      <c r="IZD194" s="414"/>
      <c r="IZE194" s="414"/>
      <c r="IZF194" s="414"/>
      <c r="IZG194" s="414"/>
      <c r="IZH194" s="413"/>
      <c r="IZI194" s="322"/>
      <c r="IZJ194" s="322"/>
      <c r="IZK194" s="322"/>
      <c r="IZL194" s="323"/>
      <c r="IZM194" s="413"/>
      <c r="IZN194" s="413"/>
      <c r="IZO194" s="413"/>
      <c r="IZP194" s="414"/>
      <c r="IZQ194" s="414"/>
      <c r="IZR194" s="414"/>
      <c r="IZS194" s="413"/>
      <c r="IZT194" s="414"/>
      <c r="IZU194" s="414"/>
      <c r="IZV194" s="414"/>
      <c r="IZW194" s="414"/>
      <c r="IZX194" s="413"/>
      <c r="IZY194" s="322"/>
      <c r="IZZ194" s="322"/>
      <c r="JAA194" s="322"/>
      <c r="JAB194" s="323"/>
      <c r="JAC194" s="413"/>
      <c r="JAD194" s="413"/>
      <c r="JAE194" s="413"/>
      <c r="JAF194" s="414"/>
      <c r="JAG194" s="414"/>
      <c r="JAH194" s="414"/>
      <c r="JAI194" s="413"/>
      <c r="JAJ194" s="414"/>
      <c r="JAK194" s="414"/>
      <c r="JAL194" s="414"/>
      <c r="JAM194" s="414"/>
      <c r="JAN194" s="413"/>
      <c r="JAO194" s="322"/>
      <c r="JAP194" s="322"/>
      <c r="JAQ194" s="322"/>
      <c r="JAR194" s="323"/>
      <c r="JAS194" s="413"/>
      <c r="JAT194" s="413"/>
      <c r="JAU194" s="413"/>
      <c r="JAV194" s="414"/>
      <c r="JAW194" s="414"/>
      <c r="JAX194" s="414"/>
      <c r="JAY194" s="413"/>
      <c r="JAZ194" s="414"/>
      <c r="JBA194" s="414"/>
      <c r="JBB194" s="414"/>
      <c r="JBC194" s="414"/>
      <c r="JBD194" s="413"/>
      <c r="JBE194" s="322"/>
      <c r="JBF194" s="322"/>
      <c r="JBG194" s="322"/>
      <c r="JBH194" s="323"/>
      <c r="JBI194" s="413"/>
      <c r="JBJ194" s="413"/>
      <c r="JBK194" s="413"/>
      <c r="JBL194" s="414"/>
      <c r="JBM194" s="414"/>
      <c r="JBN194" s="414"/>
      <c r="JBO194" s="413"/>
      <c r="JBP194" s="414"/>
      <c r="JBQ194" s="414"/>
      <c r="JBR194" s="414"/>
      <c r="JBS194" s="414"/>
      <c r="JBT194" s="413"/>
      <c r="JBU194" s="322"/>
      <c r="JBV194" s="322"/>
      <c r="JBW194" s="322"/>
      <c r="JBX194" s="323"/>
      <c r="JBY194" s="413"/>
      <c r="JBZ194" s="413"/>
      <c r="JCA194" s="413"/>
      <c r="JCB194" s="414"/>
      <c r="JCC194" s="414"/>
      <c r="JCD194" s="414"/>
      <c r="JCE194" s="413"/>
      <c r="JCF194" s="414"/>
      <c r="JCG194" s="414"/>
      <c r="JCH194" s="414"/>
      <c r="JCI194" s="414"/>
      <c r="JCJ194" s="413"/>
      <c r="JCK194" s="322"/>
      <c r="JCL194" s="322"/>
      <c r="JCM194" s="322"/>
      <c r="JCN194" s="323"/>
      <c r="JCO194" s="413"/>
      <c r="JCP194" s="413"/>
      <c r="JCQ194" s="413"/>
      <c r="JCR194" s="414"/>
      <c r="JCS194" s="414"/>
      <c r="JCT194" s="414"/>
      <c r="JCU194" s="413"/>
      <c r="JCV194" s="414"/>
      <c r="JCW194" s="414"/>
      <c r="JCX194" s="414"/>
      <c r="JCY194" s="414"/>
      <c r="JCZ194" s="413"/>
      <c r="JDA194" s="322"/>
      <c r="JDB194" s="322"/>
      <c r="JDC194" s="322"/>
      <c r="JDD194" s="323"/>
      <c r="JDE194" s="413"/>
      <c r="JDF194" s="413"/>
      <c r="JDG194" s="413"/>
      <c r="JDH194" s="414"/>
      <c r="JDI194" s="414"/>
      <c r="JDJ194" s="414"/>
      <c r="JDK194" s="413"/>
      <c r="JDL194" s="414"/>
      <c r="JDM194" s="414"/>
      <c r="JDN194" s="414"/>
      <c r="JDO194" s="414"/>
      <c r="JDP194" s="413"/>
      <c r="JDQ194" s="322"/>
      <c r="JDR194" s="322"/>
      <c r="JDS194" s="322"/>
      <c r="JDT194" s="323"/>
      <c r="JDU194" s="413"/>
      <c r="JDV194" s="413"/>
      <c r="JDW194" s="413"/>
      <c r="JDX194" s="414"/>
      <c r="JDY194" s="414"/>
      <c r="JDZ194" s="414"/>
      <c r="JEA194" s="413"/>
      <c r="JEB194" s="414"/>
      <c r="JEC194" s="414"/>
      <c r="JED194" s="414"/>
      <c r="JEE194" s="414"/>
      <c r="JEF194" s="413"/>
      <c r="JEG194" s="322"/>
      <c r="JEH194" s="322"/>
      <c r="JEI194" s="322"/>
      <c r="JEJ194" s="323"/>
      <c r="JEK194" s="413"/>
      <c r="JEL194" s="413"/>
      <c r="JEM194" s="413"/>
      <c r="JEN194" s="414"/>
      <c r="JEO194" s="414"/>
      <c r="JEP194" s="414"/>
      <c r="JEQ194" s="413"/>
      <c r="JER194" s="414"/>
      <c r="JES194" s="414"/>
      <c r="JET194" s="414"/>
      <c r="JEU194" s="414"/>
      <c r="JEV194" s="413"/>
      <c r="JEW194" s="322"/>
      <c r="JEX194" s="322"/>
      <c r="JEY194" s="322"/>
      <c r="JEZ194" s="323"/>
      <c r="JFA194" s="413"/>
      <c r="JFB194" s="413"/>
      <c r="JFC194" s="413"/>
      <c r="JFD194" s="414"/>
      <c r="JFE194" s="414"/>
      <c r="JFF194" s="414"/>
      <c r="JFG194" s="413"/>
      <c r="JFH194" s="414"/>
      <c r="JFI194" s="414"/>
      <c r="JFJ194" s="414"/>
      <c r="JFK194" s="414"/>
      <c r="JFL194" s="413"/>
      <c r="JFM194" s="322"/>
      <c r="JFN194" s="322"/>
      <c r="JFO194" s="322"/>
      <c r="JFP194" s="323"/>
      <c r="JFQ194" s="413"/>
      <c r="JFR194" s="413"/>
      <c r="JFS194" s="413"/>
      <c r="JFT194" s="414"/>
      <c r="JFU194" s="414"/>
      <c r="JFV194" s="414"/>
      <c r="JFW194" s="413"/>
      <c r="JFX194" s="414"/>
      <c r="JFY194" s="414"/>
      <c r="JFZ194" s="414"/>
      <c r="JGA194" s="414"/>
      <c r="JGB194" s="413"/>
      <c r="JGC194" s="322"/>
      <c r="JGD194" s="322"/>
      <c r="JGE194" s="322"/>
      <c r="JGF194" s="323"/>
      <c r="JGG194" s="413"/>
      <c r="JGH194" s="413"/>
      <c r="JGI194" s="413"/>
      <c r="JGJ194" s="414"/>
      <c r="JGK194" s="414"/>
      <c r="JGL194" s="414"/>
      <c r="JGM194" s="413"/>
      <c r="JGN194" s="414"/>
      <c r="JGO194" s="414"/>
      <c r="JGP194" s="414"/>
      <c r="JGQ194" s="414"/>
      <c r="JGR194" s="413"/>
      <c r="JGS194" s="322"/>
      <c r="JGT194" s="322"/>
      <c r="JGU194" s="322"/>
      <c r="JGV194" s="323"/>
      <c r="JGW194" s="413"/>
      <c r="JGX194" s="413"/>
      <c r="JGY194" s="413"/>
      <c r="JGZ194" s="414"/>
      <c r="JHA194" s="414"/>
      <c r="JHB194" s="414"/>
      <c r="JHC194" s="413"/>
      <c r="JHD194" s="414"/>
      <c r="JHE194" s="414"/>
      <c r="JHF194" s="414"/>
      <c r="JHG194" s="414"/>
      <c r="JHH194" s="413"/>
      <c r="JHI194" s="322"/>
      <c r="JHJ194" s="322"/>
      <c r="JHK194" s="322"/>
      <c r="JHL194" s="323"/>
      <c r="JHM194" s="413"/>
      <c r="JHN194" s="413"/>
      <c r="JHO194" s="413"/>
      <c r="JHP194" s="414"/>
      <c r="JHQ194" s="414"/>
      <c r="JHR194" s="414"/>
      <c r="JHS194" s="413"/>
      <c r="JHT194" s="414"/>
      <c r="JHU194" s="414"/>
      <c r="JHV194" s="414"/>
      <c r="JHW194" s="414"/>
      <c r="JHX194" s="413"/>
      <c r="JHY194" s="322"/>
      <c r="JHZ194" s="322"/>
      <c r="JIA194" s="322"/>
      <c r="JIB194" s="323"/>
      <c r="JIC194" s="413"/>
      <c r="JID194" s="413"/>
      <c r="JIE194" s="413"/>
      <c r="JIF194" s="414"/>
      <c r="JIG194" s="414"/>
      <c r="JIH194" s="414"/>
      <c r="JII194" s="413"/>
      <c r="JIJ194" s="414"/>
      <c r="JIK194" s="414"/>
      <c r="JIL194" s="414"/>
      <c r="JIM194" s="414"/>
      <c r="JIN194" s="413"/>
      <c r="JIO194" s="322"/>
      <c r="JIP194" s="322"/>
      <c r="JIQ194" s="322"/>
      <c r="JIR194" s="323"/>
      <c r="JIS194" s="413"/>
      <c r="JIT194" s="413"/>
      <c r="JIU194" s="413"/>
      <c r="JIV194" s="414"/>
      <c r="JIW194" s="414"/>
      <c r="JIX194" s="414"/>
      <c r="JIY194" s="413"/>
      <c r="JIZ194" s="414"/>
      <c r="JJA194" s="414"/>
      <c r="JJB194" s="414"/>
      <c r="JJC194" s="414"/>
      <c r="JJD194" s="413"/>
      <c r="JJE194" s="322"/>
      <c r="JJF194" s="322"/>
      <c r="JJG194" s="322"/>
      <c r="JJH194" s="323"/>
      <c r="JJI194" s="413"/>
      <c r="JJJ194" s="413"/>
      <c r="JJK194" s="413"/>
      <c r="JJL194" s="414"/>
      <c r="JJM194" s="414"/>
      <c r="JJN194" s="414"/>
      <c r="JJO194" s="413"/>
      <c r="JJP194" s="414"/>
      <c r="JJQ194" s="414"/>
      <c r="JJR194" s="414"/>
      <c r="JJS194" s="414"/>
      <c r="JJT194" s="413"/>
      <c r="JJU194" s="322"/>
      <c r="JJV194" s="322"/>
      <c r="JJW194" s="322"/>
      <c r="JJX194" s="323"/>
      <c r="JJY194" s="413"/>
      <c r="JJZ194" s="413"/>
      <c r="JKA194" s="413"/>
      <c r="JKB194" s="414"/>
      <c r="JKC194" s="414"/>
      <c r="JKD194" s="414"/>
      <c r="JKE194" s="413"/>
      <c r="JKF194" s="414"/>
      <c r="JKG194" s="414"/>
      <c r="JKH194" s="414"/>
      <c r="JKI194" s="414"/>
      <c r="JKJ194" s="413"/>
      <c r="JKK194" s="322"/>
      <c r="JKL194" s="322"/>
      <c r="JKM194" s="322"/>
      <c r="JKN194" s="323"/>
      <c r="JKO194" s="413"/>
      <c r="JKP194" s="413"/>
      <c r="JKQ194" s="413"/>
      <c r="JKR194" s="414"/>
      <c r="JKS194" s="414"/>
      <c r="JKT194" s="414"/>
      <c r="JKU194" s="413"/>
      <c r="JKV194" s="414"/>
      <c r="JKW194" s="414"/>
      <c r="JKX194" s="414"/>
      <c r="JKY194" s="414"/>
      <c r="JKZ194" s="413"/>
      <c r="JLA194" s="322"/>
      <c r="JLB194" s="322"/>
      <c r="JLC194" s="322"/>
      <c r="JLD194" s="323"/>
      <c r="JLE194" s="413"/>
      <c r="JLF194" s="413"/>
      <c r="JLG194" s="413"/>
      <c r="JLH194" s="414"/>
      <c r="JLI194" s="414"/>
      <c r="JLJ194" s="414"/>
      <c r="JLK194" s="413"/>
      <c r="JLL194" s="414"/>
      <c r="JLM194" s="414"/>
      <c r="JLN194" s="414"/>
      <c r="JLO194" s="414"/>
      <c r="JLP194" s="413"/>
      <c r="JLQ194" s="322"/>
      <c r="JLR194" s="322"/>
      <c r="JLS194" s="322"/>
      <c r="JLT194" s="323"/>
      <c r="JLU194" s="413"/>
      <c r="JLV194" s="413"/>
      <c r="JLW194" s="413"/>
      <c r="JLX194" s="414"/>
      <c r="JLY194" s="414"/>
      <c r="JLZ194" s="414"/>
      <c r="JMA194" s="413"/>
      <c r="JMB194" s="414"/>
      <c r="JMC194" s="414"/>
      <c r="JMD194" s="414"/>
      <c r="JME194" s="414"/>
      <c r="JMF194" s="413"/>
      <c r="JMG194" s="322"/>
      <c r="JMH194" s="322"/>
      <c r="JMI194" s="322"/>
      <c r="JMJ194" s="323"/>
      <c r="JMK194" s="413"/>
      <c r="JML194" s="413"/>
      <c r="JMM194" s="413"/>
      <c r="JMN194" s="414"/>
      <c r="JMO194" s="414"/>
      <c r="JMP194" s="414"/>
      <c r="JMQ194" s="413"/>
      <c r="JMR194" s="414"/>
      <c r="JMS194" s="414"/>
      <c r="JMT194" s="414"/>
      <c r="JMU194" s="414"/>
      <c r="JMV194" s="413"/>
      <c r="JMW194" s="322"/>
      <c r="JMX194" s="322"/>
      <c r="JMY194" s="322"/>
      <c r="JMZ194" s="323"/>
      <c r="JNA194" s="413"/>
      <c r="JNB194" s="413"/>
      <c r="JNC194" s="413"/>
      <c r="JND194" s="414"/>
      <c r="JNE194" s="414"/>
      <c r="JNF194" s="414"/>
      <c r="JNG194" s="413"/>
      <c r="JNH194" s="414"/>
      <c r="JNI194" s="414"/>
      <c r="JNJ194" s="414"/>
      <c r="JNK194" s="414"/>
      <c r="JNL194" s="413"/>
      <c r="JNM194" s="322"/>
      <c r="JNN194" s="322"/>
      <c r="JNO194" s="322"/>
      <c r="JNP194" s="323"/>
      <c r="JNQ194" s="413"/>
      <c r="JNR194" s="413"/>
      <c r="JNS194" s="413"/>
      <c r="JNT194" s="414"/>
      <c r="JNU194" s="414"/>
      <c r="JNV194" s="414"/>
      <c r="JNW194" s="413"/>
      <c r="JNX194" s="414"/>
      <c r="JNY194" s="414"/>
      <c r="JNZ194" s="414"/>
      <c r="JOA194" s="414"/>
      <c r="JOB194" s="413"/>
      <c r="JOC194" s="322"/>
      <c r="JOD194" s="322"/>
      <c r="JOE194" s="322"/>
      <c r="JOF194" s="323"/>
      <c r="JOG194" s="413"/>
      <c r="JOH194" s="413"/>
      <c r="JOI194" s="413"/>
      <c r="JOJ194" s="414"/>
      <c r="JOK194" s="414"/>
      <c r="JOL194" s="414"/>
      <c r="JOM194" s="413"/>
      <c r="JON194" s="414"/>
      <c r="JOO194" s="414"/>
      <c r="JOP194" s="414"/>
      <c r="JOQ194" s="414"/>
      <c r="JOR194" s="413"/>
      <c r="JOS194" s="322"/>
      <c r="JOT194" s="322"/>
      <c r="JOU194" s="322"/>
      <c r="JOV194" s="323"/>
      <c r="JOW194" s="413"/>
      <c r="JOX194" s="413"/>
      <c r="JOY194" s="413"/>
      <c r="JOZ194" s="414"/>
      <c r="JPA194" s="414"/>
      <c r="JPB194" s="414"/>
      <c r="JPC194" s="413"/>
      <c r="JPD194" s="414"/>
      <c r="JPE194" s="414"/>
      <c r="JPF194" s="414"/>
      <c r="JPG194" s="414"/>
      <c r="JPH194" s="413"/>
      <c r="JPI194" s="322"/>
      <c r="JPJ194" s="322"/>
      <c r="JPK194" s="322"/>
      <c r="JPL194" s="323"/>
      <c r="JPM194" s="413"/>
      <c r="JPN194" s="413"/>
      <c r="JPO194" s="413"/>
      <c r="JPP194" s="414"/>
      <c r="JPQ194" s="414"/>
      <c r="JPR194" s="414"/>
      <c r="JPS194" s="413"/>
      <c r="JPT194" s="414"/>
      <c r="JPU194" s="414"/>
      <c r="JPV194" s="414"/>
      <c r="JPW194" s="414"/>
      <c r="JPX194" s="413"/>
      <c r="JPY194" s="322"/>
      <c r="JPZ194" s="322"/>
      <c r="JQA194" s="322"/>
      <c r="JQB194" s="323"/>
      <c r="JQC194" s="413"/>
      <c r="JQD194" s="413"/>
      <c r="JQE194" s="413"/>
      <c r="JQF194" s="414"/>
      <c r="JQG194" s="414"/>
      <c r="JQH194" s="414"/>
      <c r="JQI194" s="413"/>
      <c r="JQJ194" s="414"/>
      <c r="JQK194" s="414"/>
      <c r="JQL194" s="414"/>
      <c r="JQM194" s="414"/>
      <c r="JQN194" s="413"/>
      <c r="JQO194" s="322"/>
      <c r="JQP194" s="322"/>
      <c r="JQQ194" s="322"/>
      <c r="JQR194" s="323"/>
      <c r="JQS194" s="413"/>
      <c r="JQT194" s="413"/>
      <c r="JQU194" s="413"/>
      <c r="JQV194" s="414"/>
      <c r="JQW194" s="414"/>
      <c r="JQX194" s="414"/>
      <c r="JQY194" s="413"/>
      <c r="JQZ194" s="414"/>
      <c r="JRA194" s="414"/>
      <c r="JRB194" s="414"/>
      <c r="JRC194" s="414"/>
      <c r="JRD194" s="413"/>
      <c r="JRE194" s="322"/>
      <c r="JRF194" s="322"/>
      <c r="JRG194" s="322"/>
      <c r="JRH194" s="323"/>
      <c r="JRI194" s="413"/>
      <c r="JRJ194" s="413"/>
      <c r="JRK194" s="413"/>
      <c r="JRL194" s="414"/>
      <c r="JRM194" s="414"/>
      <c r="JRN194" s="414"/>
      <c r="JRO194" s="413"/>
      <c r="JRP194" s="414"/>
      <c r="JRQ194" s="414"/>
      <c r="JRR194" s="414"/>
      <c r="JRS194" s="414"/>
      <c r="JRT194" s="413"/>
      <c r="JRU194" s="322"/>
      <c r="JRV194" s="322"/>
      <c r="JRW194" s="322"/>
      <c r="JRX194" s="323"/>
      <c r="JRY194" s="413"/>
      <c r="JRZ194" s="413"/>
      <c r="JSA194" s="413"/>
      <c r="JSB194" s="414"/>
      <c r="JSC194" s="414"/>
      <c r="JSD194" s="414"/>
      <c r="JSE194" s="413"/>
      <c r="JSF194" s="414"/>
      <c r="JSG194" s="414"/>
      <c r="JSH194" s="414"/>
      <c r="JSI194" s="414"/>
      <c r="JSJ194" s="413"/>
      <c r="JSK194" s="322"/>
      <c r="JSL194" s="322"/>
      <c r="JSM194" s="322"/>
      <c r="JSN194" s="323"/>
      <c r="JSO194" s="413"/>
      <c r="JSP194" s="413"/>
      <c r="JSQ194" s="413"/>
      <c r="JSR194" s="414"/>
      <c r="JSS194" s="414"/>
      <c r="JST194" s="414"/>
      <c r="JSU194" s="413"/>
      <c r="JSV194" s="414"/>
      <c r="JSW194" s="414"/>
      <c r="JSX194" s="414"/>
      <c r="JSY194" s="414"/>
      <c r="JSZ194" s="413"/>
      <c r="JTA194" s="322"/>
      <c r="JTB194" s="322"/>
      <c r="JTC194" s="322"/>
      <c r="JTD194" s="323"/>
      <c r="JTE194" s="413"/>
      <c r="JTF194" s="413"/>
      <c r="JTG194" s="413"/>
      <c r="JTH194" s="414"/>
      <c r="JTI194" s="414"/>
      <c r="JTJ194" s="414"/>
      <c r="JTK194" s="413"/>
      <c r="JTL194" s="414"/>
      <c r="JTM194" s="414"/>
      <c r="JTN194" s="414"/>
      <c r="JTO194" s="414"/>
      <c r="JTP194" s="413"/>
      <c r="JTQ194" s="322"/>
      <c r="JTR194" s="322"/>
      <c r="JTS194" s="322"/>
      <c r="JTT194" s="323"/>
      <c r="JTU194" s="413"/>
      <c r="JTV194" s="413"/>
      <c r="JTW194" s="413"/>
      <c r="JTX194" s="414"/>
      <c r="JTY194" s="414"/>
      <c r="JTZ194" s="414"/>
      <c r="JUA194" s="413"/>
      <c r="JUB194" s="414"/>
      <c r="JUC194" s="414"/>
      <c r="JUD194" s="414"/>
      <c r="JUE194" s="414"/>
      <c r="JUF194" s="413"/>
      <c r="JUG194" s="322"/>
      <c r="JUH194" s="322"/>
      <c r="JUI194" s="322"/>
      <c r="JUJ194" s="323"/>
      <c r="JUK194" s="413"/>
      <c r="JUL194" s="413"/>
      <c r="JUM194" s="413"/>
      <c r="JUN194" s="414"/>
      <c r="JUO194" s="414"/>
      <c r="JUP194" s="414"/>
      <c r="JUQ194" s="413"/>
      <c r="JUR194" s="414"/>
      <c r="JUS194" s="414"/>
      <c r="JUT194" s="414"/>
      <c r="JUU194" s="414"/>
      <c r="JUV194" s="413"/>
      <c r="JUW194" s="322"/>
      <c r="JUX194" s="322"/>
      <c r="JUY194" s="322"/>
      <c r="JUZ194" s="323"/>
      <c r="JVA194" s="413"/>
      <c r="JVB194" s="413"/>
      <c r="JVC194" s="413"/>
      <c r="JVD194" s="414"/>
      <c r="JVE194" s="414"/>
      <c r="JVF194" s="414"/>
      <c r="JVG194" s="413"/>
      <c r="JVH194" s="414"/>
      <c r="JVI194" s="414"/>
      <c r="JVJ194" s="414"/>
      <c r="JVK194" s="414"/>
      <c r="JVL194" s="413"/>
      <c r="JVM194" s="322"/>
      <c r="JVN194" s="322"/>
      <c r="JVO194" s="322"/>
      <c r="JVP194" s="323"/>
      <c r="JVQ194" s="413"/>
      <c r="JVR194" s="413"/>
      <c r="JVS194" s="413"/>
      <c r="JVT194" s="414"/>
      <c r="JVU194" s="414"/>
      <c r="JVV194" s="414"/>
      <c r="JVW194" s="413"/>
      <c r="JVX194" s="414"/>
      <c r="JVY194" s="414"/>
      <c r="JVZ194" s="414"/>
      <c r="JWA194" s="414"/>
      <c r="JWB194" s="413"/>
      <c r="JWC194" s="322"/>
      <c r="JWD194" s="322"/>
      <c r="JWE194" s="322"/>
      <c r="JWF194" s="323"/>
      <c r="JWG194" s="413"/>
      <c r="JWH194" s="413"/>
      <c r="JWI194" s="413"/>
      <c r="JWJ194" s="414"/>
      <c r="JWK194" s="414"/>
      <c r="JWL194" s="414"/>
      <c r="JWM194" s="413"/>
      <c r="JWN194" s="414"/>
      <c r="JWO194" s="414"/>
      <c r="JWP194" s="414"/>
      <c r="JWQ194" s="414"/>
      <c r="JWR194" s="413"/>
      <c r="JWS194" s="322"/>
      <c r="JWT194" s="322"/>
      <c r="JWU194" s="322"/>
      <c r="JWV194" s="323"/>
      <c r="JWW194" s="413"/>
      <c r="JWX194" s="413"/>
      <c r="JWY194" s="413"/>
      <c r="JWZ194" s="414"/>
      <c r="JXA194" s="414"/>
      <c r="JXB194" s="414"/>
      <c r="JXC194" s="413"/>
      <c r="JXD194" s="414"/>
      <c r="JXE194" s="414"/>
      <c r="JXF194" s="414"/>
      <c r="JXG194" s="414"/>
      <c r="JXH194" s="413"/>
      <c r="JXI194" s="322"/>
      <c r="JXJ194" s="322"/>
      <c r="JXK194" s="322"/>
      <c r="JXL194" s="323"/>
      <c r="JXM194" s="413"/>
      <c r="JXN194" s="413"/>
      <c r="JXO194" s="413"/>
      <c r="JXP194" s="414"/>
      <c r="JXQ194" s="414"/>
      <c r="JXR194" s="414"/>
      <c r="JXS194" s="413"/>
      <c r="JXT194" s="414"/>
      <c r="JXU194" s="414"/>
      <c r="JXV194" s="414"/>
      <c r="JXW194" s="414"/>
      <c r="JXX194" s="413"/>
      <c r="JXY194" s="322"/>
      <c r="JXZ194" s="322"/>
      <c r="JYA194" s="322"/>
      <c r="JYB194" s="323"/>
      <c r="JYC194" s="413"/>
      <c r="JYD194" s="413"/>
      <c r="JYE194" s="413"/>
      <c r="JYF194" s="414"/>
      <c r="JYG194" s="414"/>
      <c r="JYH194" s="414"/>
      <c r="JYI194" s="413"/>
      <c r="JYJ194" s="414"/>
      <c r="JYK194" s="414"/>
      <c r="JYL194" s="414"/>
      <c r="JYM194" s="414"/>
      <c r="JYN194" s="413"/>
      <c r="JYO194" s="322"/>
      <c r="JYP194" s="322"/>
      <c r="JYQ194" s="322"/>
      <c r="JYR194" s="323"/>
      <c r="JYS194" s="413"/>
      <c r="JYT194" s="413"/>
      <c r="JYU194" s="413"/>
      <c r="JYV194" s="414"/>
      <c r="JYW194" s="414"/>
      <c r="JYX194" s="414"/>
      <c r="JYY194" s="413"/>
      <c r="JYZ194" s="414"/>
      <c r="JZA194" s="414"/>
      <c r="JZB194" s="414"/>
      <c r="JZC194" s="414"/>
      <c r="JZD194" s="413"/>
      <c r="JZE194" s="322"/>
      <c r="JZF194" s="322"/>
      <c r="JZG194" s="322"/>
      <c r="JZH194" s="323"/>
      <c r="JZI194" s="413"/>
      <c r="JZJ194" s="413"/>
      <c r="JZK194" s="413"/>
      <c r="JZL194" s="414"/>
      <c r="JZM194" s="414"/>
      <c r="JZN194" s="414"/>
      <c r="JZO194" s="413"/>
      <c r="JZP194" s="414"/>
      <c r="JZQ194" s="414"/>
      <c r="JZR194" s="414"/>
      <c r="JZS194" s="414"/>
      <c r="JZT194" s="413"/>
      <c r="JZU194" s="322"/>
      <c r="JZV194" s="322"/>
      <c r="JZW194" s="322"/>
      <c r="JZX194" s="323"/>
      <c r="JZY194" s="413"/>
      <c r="JZZ194" s="413"/>
      <c r="KAA194" s="413"/>
      <c r="KAB194" s="414"/>
      <c r="KAC194" s="414"/>
      <c r="KAD194" s="414"/>
      <c r="KAE194" s="413"/>
      <c r="KAF194" s="414"/>
      <c r="KAG194" s="414"/>
      <c r="KAH194" s="414"/>
      <c r="KAI194" s="414"/>
      <c r="KAJ194" s="413"/>
      <c r="KAK194" s="322"/>
      <c r="KAL194" s="322"/>
      <c r="KAM194" s="322"/>
      <c r="KAN194" s="323"/>
      <c r="KAO194" s="413"/>
      <c r="KAP194" s="413"/>
      <c r="KAQ194" s="413"/>
      <c r="KAR194" s="414"/>
      <c r="KAS194" s="414"/>
      <c r="KAT194" s="414"/>
      <c r="KAU194" s="413"/>
      <c r="KAV194" s="414"/>
      <c r="KAW194" s="414"/>
      <c r="KAX194" s="414"/>
      <c r="KAY194" s="414"/>
      <c r="KAZ194" s="413"/>
      <c r="KBA194" s="322"/>
      <c r="KBB194" s="322"/>
      <c r="KBC194" s="322"/>
      <c r="KBD194" s="323"/>
      <c r="KBE194" s="413"/>
      <c r="KBF194" s="413"/>
      <c r="KBG194" s="413"/>
      <c r="KBH194" s="414"/>
      <c r="KBI194" s="414"/>
      <c r="KBJ194" s="414"/>
      <c r="KBK194" s="413"/>
      <c r="KBL194" s="414"/>
      <c r="KBM194" s="414"/>
      <c r="KBN194" s="414"/>
      <c r="KBO194" s="414"/>
      <c r="KBP194" s="413"/>
      <c r="KBQ194" s="322"/>
      <c r="KBR194" s="322"/>
      <c r="KBS194" s="322"/>
      <c r="KBT194" s="323"/>
      <c r="KBU194" s="413"/>
      <c r="KBV194" s="413"/>
      <c r="KBW194" s="413"/>
      <c r="KBX194" s="414"/>
      <c r="KBY194" s="414"/>
      <c r="KBZ194" s="414"/>
      <c r="KCA194" s="413"/>
      <c r="KCB194" s="414"/>
      <c r="KCC194" s="414"/>
      <c r="KCD194" s="414"/>
      <c r="KCE194" s="414"/>
      <c r="KCF194" s="413"/>
      <c r="KCG194" s="322"/>
      <c r="KCH194" s="322"/>
      <c r="KCI194" s="322"/>
      <c r="KCJ194" s="323"/>
      <c r="KCK194" s="413"/>
      <c r="KCL194" s="413"/>
      <c r="KCM194" s="413"/>
      <c r="KCN194" s="414"/>
      <c r="KCO194" s="414"/>
      <c r="KCP194" s="414"/>
      <c r="KCQ194" s="413"/>
      <c r="KCR194" s="414"/>
      <c r="KCS194" s="414"/>
      <c r="KCT194" s="414"/>
      <c r="KCU194" s="414"/>
      <c r="KCV194" s="413"/>
      <c r="KCW194" s="322"/>
      <c r="KCX194" s="322"/>
      <c r="KCY194" s="322"/>
      <c r="KCZ194" s="323"/>
      <c r="KDA194" s="413"/>
      <c r="KDB194" s="413"/>
      <c r="KDC194" s="413"/>
      <c r="KDD194" s="414"/>
      <c r="KDE194" s="414"/>
      <c r="KDF194" s="414"/>
      <c r="KDG194" s="413"/>
      <c r="KDH194" s="414"/>
      <c r="KDI194" s="414"/>
      <c r="KDJ194" s="414"/>
      <c r="KDK194" s="414"/>
      <c r="KDL194" s="413"/>
      <c r="KDM194" s="322"/>
      <c r="KDN194" s="322"/>
      <c r="KDO194" s="322"/>
      <c r="KDP194" s="323"/>
      <c r="KDQ194" s="413"/>
      <c r="KDR194" s="413"/>
      <c r="KDS194" s="413"/>
      <c r="KDT194" s="414"/>
      <c r="KDU194" s="414"/>
      <c r="KDV194" s="414"/>
      <c r="KDW194" s="413"/>
      <c r="KDX194" s="414"/>
      <c r="KDY194" s="414"/>
      <c r="KDZ194" s="414"/>
      <c r="KEA194" s="414"/>
      <c r="KEB194" s="413"/>
      <c r="KEC194" s="322"/>
      <c r="KED194" s="322"/>
      <c r="KEE194" s="322"/>
      <c r="KEF194" s="323"/>
      <c r="KEG194" s="413"/>
      <c r="KEH194" s="413"/>
      <c r="KEI194" s="413"/>
      <c r="KEJ194" s="414"/>
      <c r="KEK194" s="414"/>
      <c r="KEL194" s="414"/>
      <c r="KEM194" s="413"/>
      <c r="KEN194" s="414"/>
      <c r="KEO194" s="414"/>
      <c r="KEP194" s="414"/>
      <c r="KEQ194" s="414"/>
      <c r="KER194" s="413"/>
      <c r="KES194" s="322"/>
      <c r="KET194" s="322"/>
      <c r="KEU194" s="322"/>
      <c r="KEV194" s="323"/>
      <c r="KEW194" s="413"/>
      <c r="KEX194" s="413"/>
      <c r="KEY194" s="413"/>
      <c r="KEZ194" s="414"/>
      <c r="KFA194" s="414"/>
      <c r="KFB194" s="414"/>
      <c r="KFC194" s="413"/>
      <c r="KFD194" s="414"/>
      <c r="KFE194" s="414"/>
      <c r="KFF194" s="414"/>
      <c r="KFG194" s="414"/>
      <c r="KFH194" s="413"/>
      <c r="KFI194" s="322"/>
      <c r="KFJ194" s="322"/>
      <c r="KFK194" s="322"/>
      <c r="KFL194" s="323"/>
      <c r="KFM194" s="413"/>
      <c r="KFN194" s="413"/>
      <c r="KFO194" s="413"/>
      <c r="KFP194" s="414"/>
      <c r="KFQ194" s="414"/>
      <c r="KFR194" s="414"/>
      <c r="KFS194" s="413"/>
      <c r="KFT194" s="414"/>
      <c r="KFU194" s="414"/>
      <c r="KFV194" s="414"/>
      <c r="KFW194" s="414"/>
      <c r="KFX194" s="413"/>
      <c r="KFY194" s="322"/>
      <c r="KFZ194" s="322"/>
      <c r="KGA194" s="322"/>
      <c r="KGB194" s="323"/>
      <c r="KGC194" s="413"/>
      <c r="KGD194" s="413"/>
      <c r="KGE194" s="413"/>
      <c r="KGF194" s="414"/>
      <c r="KGG194" s="414"/>
      <c r="KGH194" s="414"/>
      <c r="KGI194" s="413"/>
      <c r="KGJ194" s="414"/>
      <c r="KGK194" s="414"/>
      <c r="KGL194" s="414"/>
      <c r="KGM194" s="414"/>
      <c r="KGN194" s="413"/>
      <c r="KGO194" s="322"/>
      <c r="KGP194" s="322"/>
      <c r="KGQ194" s="322"/>
      <c r="KGR194" s="323"/>
      <c r="KGS194" s="413"/>
      <c r="KGT194" s="413"/>
      <c r="KGU194" s="413"/>
      <c r="KGV194" s="414"/>
      <c r="KGW194" s="414"/>
      <c r="KGX194" s="414"/>
      <c r="KGY194" s="413"/>
      <c r="KGZ194" s="414"/>
      <c r="KHA194" s="414"/>
      <c r="KHB194" s="414"/>
      <c r="KHC194" s="414"/>
      <c r="KHD194" s="413"/>
      <c r="KHE194" s="322"/>
      <c r="KHF194" s="322"/>
      <c r="KHG194" s="322"/>
      <c r="KHH194" s="323"/>
      <c r="KHI194" s="413"/>
      <c r="KHJ194" s="413"/>
      <c r="KHK194" s="413"/>
      <c r="KHL194" s="414"/>
      <c r="KHM194" s="414"/>
      <c r="KHN194" s="414"/>
      <c r="KHO194" s="413"/>
      <c r="KHP194" s="414"/>
      <c r="KHQ194" s="414"/>
      <c r="KHR194" s="414"/>
      <c r="KHS194" s="414"/>
      <c r="KHT194" s="413"/>
      <c r="KHU194" s="322"/>
      <c r="KHV194" s="322"/>
      <c r="KHW194" s="322"/>
      <c r="KHX194" s="323"/>
      <c r="KHY194" s="413"/>
      <c r="KHZ194" s="413"/>
      <c r="KIA194" s="413"/>
      <c r="KIB194" s="414"/>
      <c r="KIC194" s="414"/>
      <c r="KID194" s="414"/>
      <c r="KIE194" s="413"/>
      <c r="KIF194" s="414"/>
      <c r="KIG194" s="414"/>
      <c r="KIH194" s="414"/>
      <c r="KII194" s="414"/>
      <c r="KIJ194" s="413"/>
      <c r="KIK194" s="322"/>
      <c r="KIL194" s="322"/>
      <c r="KIM194" s="322"/>
      <c r="KIN194" s="323"/>
      <c r="KIO194" s="413"/>
      <c r="KIP194" s="413"/>
      <c r="KIQ194" s="413"/>
      <c r="KIR194" s="414"/>
      <c r="KIS194" s="414"/>
      <c r="KIT194" s="414"/>
      <c r="KIU194" s="413"/>
      <c r="KIV194" s="414"/>
      <c r="KIW194" s="414"/>
      <c r="KIX194" s="414"/>
      <c r="KIY194" s="414"/>
      <c r="KIZ194" s="413"/>
      <c r="KJA194" s="322"/>
      <c r="KJB194" s="322"/>
      <c r="KJC194" s="322"/>
      <c r="KJD194" s="323"/>
      <c r="KJE194" s="413"/>
      <c r="KJF194" s="413"/>
      <c r="KJG194" s="413"/>
      <c r="KJH194" s="414"/>
      <c r="KJI194" s="414"/>
      <c r="KJJ194" s="414"/>
      <c r="KJK194" s="413"/>
      <c r="KJL194" s="414"/>
      <c r="KJM194" s="414"/>
      <c r="KJN194" s="414"/>
      <c r="KJO194" s="414"/>
      <c r="KJP194" s="413"/>
      <c r="KJQ194" s="322"/>
      <c r="KJR194" s="322"/>
      <c r="KJS194" s="322"/>
      <c r="KJT194" s="323"/>
      <c r="KJU194" s="413"/>
      <c r="KJV194" s="413"/>
      <c r="KJW194" s="413"/>
      <c r="KJX194" s="414"/>
      <c r="KJY194" s="414"/>
      <c r="KJZ194" s="414"/>
      <c r="KKA194" s="413"/>
      <c r="KKB194" s="414"/>
      <c r="KKC194" s="414"/>
      <c r="KKD194" s="414"/>
      <c r="KKE194" s="414"/>
      <c r="KKF194" s="413"/>
      <c r="KKG194" s="322"/>
      <c r="KKH194" s="322"/>
      <c r="KKI194" s="322"/>
      <c r="KKJ194" s="323"/>
      <c r="KKK194" s="413"/>
      <c r="KKL194" s="413"/>
      <c r="KKM194" s="413"/>
      <c r="KKN194" s="414"/>
      <c r="KKO194" s="414"/>
      <c r="KKP194" s="414"/>
      <c r="KKQ194" s="413"/>
      <c r="KKR194" s="414"/>
      <c r="KKS194" s="414"/>
      <c r="KKT194" s="414"/>
      <c r="KKU194" s="414"/>
      <c r="KKV194" s="413"/>
      <c r="KKW194" s="322"/>
      <c r="KKX194" s="322"/>
      <c r="KKY194" s="322"/>
      <c r="KKZ194" s="323"/>
      <c r="KLA194" s="413"/>
      <c r="KLB194" s="413"/>
      <c r="KLC194" s="413"/>
      <c r="KLD194" s="414"/>
      <c r="KLE194" s="414"/>
      <c r="KLF194" s="414"/>
      <c r="KLG194" s="413"/>
      <c r="KLH194" s="414"/>
      <c r="KLI194" s="414"/>
      <c r="KLJ194" s="414"/>
      <c r="KLK194" s="414"/>
      <c r="KLL194" s="413"/>
      <c r="KLM194" s="322"/>
      <c r="KLN194" s="322"/>
      <c r="KLO194" s="322"/>
      <c r="KLP194" s="323"/>
      <c r="KLQ194" s="413"/>
      <c r="KLR194" s="413"/>
      <c r="KLS194" s="413"/>
      <c r="KLT194" s="414"/>
      <c r="KLU194" s="414"/>
      <c r="KLV194" s="414"/>
      <c r="KLW194" s="413"/>
      <c r="KLX194" s="414"/>
      <c r="KLY194" s="414"/>
      <c r="KLZ194" s="414"/>
      <c r="KMA194" s="414"/>
      <c r="KMB194" s="413"/>
      <c r="KMC194" s="322"/>
      <c r="KMD194" s="322"/>
      <c r="KME194" s="322"/>
      <c r="KMF194" s="323"/>
      <c r="KMG194" s="413"/>
      <c r="KMH194" s="413"/>
      <c r="KMI194" s="413"/>
      <c r="KMJ194" s="414"/>
      <c r="KMK194" s="414"/>
      <c r="KML194" s="414"/>
      <c r="KMM194" s="413"/>
      <c r="KMN194" s="414"/>
      <c r="KMO194" s="414"/>
      <c r="KMP194" s="414"/>
      <c r="KMQ194" s="414"/>
      <c r="KMR194" s="413"/>
      <c r="KMS194" s="322"/>
      <c r="KMT194" s="322"/>
      <c r="KMU194" s="322"/>
      <c r="KMV194" s="323"/>
      <c r="KMW194" s="413"/>
      <c r="KMX194" s="413"/>
      <c r="KMY194" s="413"/>
      <c r="KMZ194" s="414"/>
      <c r="KNA194" s="414"/>
      <c r="KNB194" s="414"/>
      <c r="KNC194" s="413"/>
      <c r="KND194" s="414"/>
      <c r="KNE194" s="414"/>
      <c r="KNF194" s="414"/>
      <c r="KNG194" s="414"/>
      <c r="KNH194" s="413"/>
      <c r="KNI194" s="322"/>
      <c r="KNJ194" s="322"/>
      <c r="KNK194" s="322"/>
      <c r="KNL194" s="323"/>
      <c r="KNM194" s="413"/>
      <c r="KNN194" s="413"/>
      <c r="KNO194" s="413"/>
      <c r="KNP194" s="414"/>
      <c r="KNQ194" s="414"/>
      <c r="KNR194" s="414"/>
      <c r="KNS194" s="413"/>
      <c r="KNT194" s="414"/>
      <c r="KNU194" s="414"/>
      <c r="KNV194" s="414"/>
      <c r="KNW194" s="414"/>
      <c r="KNX194" s="413"/>
      <c r="KNY194" s="322"/>
      <c r="KNZ194" s="322"/>
      <c r="KOA194" s="322"/>
      <c r="KOB194" s="323"/>
      <c r="KOC194" s="413"/>
      <c r="KOD194" s="413"/>
      <c r="KOE194" s="413"/>
      <c r="KOF194" s="414"/>
      <c r="KOG194" s="414"/>
      <c r="KOH194" s="414"/>
      <c r="KOI194" s="413"/>
      <c r="KOJ194" s="414"/>
      <c r="KOK194" s="414"/>
      <c r="KOL194" s="414"/>
      <c r="KOM194" s="414"/>
      <c r="KON194" s="413"/>
      <c r="KOO194" s="322"/>
      <c r="KOP194" s="322"/>
      <c r="KOQ194" s="322"/>
      <c r="KOR194" s="323"/>
      <c r="KOS194" s="413"/>
      <c r="KOT194" s="413"/>
      <c r="KOU194" s="413"/>
      <c r="KOV194" s="414"/>
      <c r="KOW194" s="414"/>
      <c r="KOX194" s="414"/>
      <c r="KOY194" s="413"/>
      <c r="KOZ194" s="414"/>
      <c r="KPA194" s="414"/>
      <c r="KPB194" s="414"/>
      <c r="KPC194" s="414"/>
      <c r="KPD194" s="413"/>
      <c r="KPE194" s="322"/>
      <c r="KPF194" s="322"/>
      <c r="KPG194" s="322"/>
      <c r="KPH194" s="323"/>
      <c r="KPI194" s="413"/>
      <c r="KPJ194" s="413"/>
      <c r="KPK194" s="413"/>
      <c r="KPL194" s="414"/>
      <c r="KPM194" s="414"/>
      <c r="KPN194" s="414"/>
      <c r="KPO194" s="413"/>
      <c r="KPP194" s="414"/>
      <c r="KPQ194" s="414"/>
      <c r="KPR194" s="414"/>
      <c r="KPS194" s="414"/>
      <c r="KPT194" s="413"/>
      <c r="KPU194" s="322"/>
      <c r="KPV194" s="322"/>
      <c r="KPW194" s="322"/>
      <c r="KPX194" s="323"/>
      <c r="KPY194" s="413"/>
      <c r="KPZ194" s="413"/>
      <c r="KQA194" s="413"/>
      <c r="KQB194" s="414"/>
      <c r="KQC194" s="414"/>
      <c r="KQD194" s="414"/>
      <c r="KQE194" s="413"/>
      <c r="KQF194" s="414"/>
      <c r="KQG194" s="414"/>
      <c r="KQH194" s="414"/>
      <c r="KQI194" s="414"/>
      <c r="KQJ194" s="413"/>
      <c r="KQK194" s="322"/>
      <c r="KQL194" s="322"/>
      <c r="KQM194" s="322"/>
      <c r="KQN194" s="323"/>
      <c r="KQO194" s="413"/>
      <c r="KQP194" s="413"/>
      <c r="KQQ194" s="413"/>
      <c r="KQR194" s="414"/>
      <c r="KQS194" s="414"/>
      <c r="KQT194" s="414"/>
      <c r="KQU194" s="413"/>
      <c r="KQV194" s="414"/>
      <c r="KQW194" s="414"/>
      <c r="KQX194" s="414"/>
      <c r="KQY194" s="414"/>
      <c r="KQZ194" s="413"/>
      <c r="KRA194" s="322"/>
      <c r="KRB194" s="322"/>
      <c r="KRC194" s="322"/>
      <c r="KRD194" s="323"/>
      <c r="KRE194" s="413"/>
      <c r="KRF194" s="413"/>
      <c r="KRG194" s="413"/>
      <c r="KRH194" s="414"/>
      <c r="KRI194" s="414"/>
      <c r="KRJ194" s="414"/>
      <c r="KRK194" s="413"/>
      <c r="KRL194" s="414"/>
      <c r="KRM194" s="414"/>
      <c r="KRN194" s="414"/>
      <c r="KRO194" s="414"/>
      <c r="KRP194" s="413"/>
      <c r="KRQ194" s="322"/>
      <c r="KRR194" s="322"/>
      <c r="KRS194" s="322"/>
      <c r="KRT194" s="323"/>
      <c r="KRU194" s="413"/>
      <c r="KRV194" s="413"/>
      <c r="KRW194" s="413"/>
      <c r="KRX194" s="414"/>
      <c r="KRY194" s="414"/>
      <c r="KRZ194" s="414"/>
      <c r="KSA194" s="413"/>
      <c r="KSB194" s="414"/>
      <c r="KSC194" s="414"/>
      <c r="KSD194" s="414"/>
      <c r="KSE194" s="414"/>
      <c r="KSF194" s="413"/>
      <c r="KSG194" s="322"/>
      <c r="KSH194" s="322"/>
      <c r="KSI194" s="322"/>
      <c r="KSJ194" s="323"/>
      <c r="KSK194" s="413"/>
      <c r="KSL194" s="413"/>
      <c r="KSM194" s="413"/>
      <c r="KSN194" s="414"/>
      <c r="KSO194" s="414"/>
      <c r="KSP194" s="414"/>
      <c r="KSQ194" s="413"/>
      <c r="KSR194" s="414"/>
      <c r="KSS194" s="414"/>
      <c r="KST194" s="414"/>
      <c r="KSU194" s="414"/>
      <c r="KSV194" s="413"/>
      <c r="KSW194" s="322"/>
      <c r="KSX194" s="322"/>
      <c r="KSY194" s="322"/>
      <c r="KSZ194" s="323"/>
      <c r="KTA194" s="413"/>
      <c r="KTB194" s="413"/>
      <c r="KTC194" s="413"/>
      <c r="KTD194" s="414"/>
      <c r="KTE194" s="414"/>
      <c r="KTF194" s="414"/>
      <c r="KTG194" s="413"/>
      <c r="KTH194" s="414"/>
      <c r="KTI194" s="414"/>
      <c r="KTJ194" s="414"/>
      <c r="KTK194" s="414"/>
      <c r="KTL194" s="413"/>
      <c r="KTM194" s="322"/>
      <c r="KTN194" s="322"/>
      <c r="KTO194" s="322"/>
      <c r="KTP194" s="323"/>
      <c r="KTQ194" s="413"/>
      <c r="KTR194" s="413"/>
      <c r="KTS194" s="413"/>
      <c r="KTT194" s="414"/>
      <c r="KTU194" s="414"/>
      <c r="KTV194" s="414"/>
      <c r="KTW194" s="413"/>
      <c r="KTX194" s="414"/>
      <c r="KTY194" s="414"/>
      <c r="KTZ194" s="414"/>
      <c r="KUA194" s="414"/>
      <c r="KUB194" s="413"/>
      <c r="KUC194" s="322"/>
      <c r="KUD194" s="322"/>
      <c r="KUE194" s="322"/>
      <c r="KUF194" s="323"/>
      <c r="KUG194" s="413"/>
      <c r="KUH194" s="413"/>
      <c r="KUI194" s="413"/>
      <c r="KUJ194" s="414"/>
      <c r="KUK194" s="414"/>
      <c r="KUL194" s="414"/>
      <c r="KUM194" s="413"/>
      <c r="KUN194" s="414"/>
      <c r="KUO194" s="414"/>
      <c r="KUP194" s="414"/>
      <c r="KUQ194" s="414"/>
      <c r="KUR194" s="413"/>
      <c r="KUS194" s="322"/>
      <c r="KUT194" s="322"/>
      <c r="KUU194" s="322"/>
      <c r="KUV194" s="323"/>
      <c r="KUW194" s="413"/>
      <c r="KUX194" s="413"/>
      <c r="KUY194" s="413"/>
      <c r="KUZ194" s="414"/>
      <c r="KVA194" s="414"/>
      <c r="KVB194" s="414"/>
      <c r="KVC194" s="413"/>
      <c r="KVD194" s="414"/>
      <c r="KVE194" s="414"/>
      <c r="KVF194" s="414"/>
      <c r="KVG194" s="414"/>
      <c r="KVH194" s="413"/>
      <c r="KVI194" s="322"/>
      <c r="KVJ194" s="322"/>
      <c r="KVK194" s="322"/>
      <c r="KVL194" s="323"/>
      <c r="KVM194" s="413"/>
      <c r="KVN194" s="413"/>
      <c r="KVO194" s="413"/>
      <c r="KVP194" s="414"/>
      <c r="KVQ194" s="414"/>
      <c r="KVR194" s="414"/>
      <c r="KVS194" s="413"/>
      <c r="KVT194" s="414"/>
      <c r="KVU194" s="414"/>
      <c r="KVV194" s="414"/>
      <c r="KVW194" s="414"/>
      <c r="KVX194" s="413"/>
      <c r="KVY194" s="322"/>
      <c r="KVZ194" s="322"/>
      <c r="KWA194" s="322"/>
      <c r="KWB194" s="323"/>
      <c r="KWC194" s="413"/>
      <c r="KWD194" s="413"/>
      <c r="KWE194" s="413"/>
      <c r="KWF194" s="414"/>
      <c r="KWG194" s="414"/>
      <c r="KWH194" s="414"/>
      <c r="KWI194" s="413"/>
      <c r="KWJ194" s="414"/>
      <c r="KWK194" s="414"/>
      <c r="KWL194" s="414"/>
      <c r="KWM194" s="414"/>
      <c r="KWN194" s="413"/>
      <c r="KWO194" s="322"/>
      <c r="KWP194" s="322"/>
      <c r="KWQ194" s="322"/>
      <c r="KWR194" s="323"/>
      <c r="KWS194" s="413"/>
      <c r="KWT194" s="413"/>
      <c r="KWU194" s="413"/>
      <c r="KWV194" s="414"/>
      <c r="KWW194" s="414"/>
      <c r="KWX194" s="414"/>
      <c r="KWY194" s="413"/>
      <c r="KWZ194" s="414"/>
      <c r="KXA194" s="414"/>
      <c r="KXB194" s="414"/>
      <c r="KXC194" s="414"/>
      <c r="KXD194" s="413"/>
      <c r="KXE194" s="322"/>
      <c r="KXF194" s="322"/>
      <c r="KXG194" s="322"/>
      <c r="KXH194" s="323"/>
      <c r="KXI194" s="413"/>
      <c r="KXJ194" s="413"/>
      <c r="KXK194" s="413"/>
      <c r="KXL194" s="414"/>
      <c r="KXM194" s="414"/>
      <c r="KXN194" s="414"/>
      <c r="KXO194" s="413"/>
      <c r="KXP194" s="414"/>
      <c r="KXQ194" s="414"/>
      <c r="KXR194" s="414"/>
      <c r="KXS194" s="414"/>
      <c r="KXT194" s="413"/>
      <c r="KXU194" s="322"/>
      <c r="KXV194" s="322"/>
      <c r="KXW194" s="322"/>
      <c r="KXX194" s="323"/>
      <c r="KXY194" s="413"/>
      <c r="KXZ194" s="413"/>
      <c r="KYA194" s="413"/>
      <c r="KYB194" s="414"/>
      <c r="KYC194" s="414"/>
      <c r="KYD194" s="414"/>
      <c r="KYE194" s="413"/>
      <c r="KYF194" s="414"/>
      <c r="KYG194" s="414"/>
      <c r="KYH194" s="414"/>
      <c r="KYI194" s="414"/>
      <c r="KYJ194" s="413"/>
      <c r="KYK194" s="322"/>
      <c r="KYL194" s="322"/>
      <c r="KYM194" s="322"/>
      <c r="KYN194" s="323"/>
      <c r="KYO194" s="413"/>
      <c r="KYP194" s="413"/>
      <c r="KYQ194" s="413"/>
      <c r="KYR194" s="414"/>
      <c r="KYS194" s="414"/>
      <c r="KYT194" s="414"/>
      <c r="KYU194" s="413"/>
      <c r="KYV194" s="414"/>
      <c r="KYW194" s="414"/>
      <c r="KYX194" s="414"/>
      <c r="KYY194" s="414"/>
      <c r="KYZ194" s="413"/>
      <c r="KZA194" s="322"/>
      <c r="KZB194" s="322"/>
      <c r="KZC194" s="322"/>
      <c r="KZD194" s="323"/>
      <c r="KZE194" s="413"/>
      <c r="KZF194" s="413"/>
      <c r="KZG194" s="413"/>
      <c r="KZH194" s="414"/>
      <c r="KZI194" s="414"/>
      <c r="KZJ194" s="414"/>
      <c r="KZK194" s="413"/>
      <c r="KZL194" s="414"/>
      <c r="KZM194" s="414"/>
      <c r="KZN194" s="414"/>
      <c r="KZO194" s="414"/>
      <c r="KZP194" s="413"/>
      <c r="KZQ194" s="322"/>
      <c r="KZR194" s="322"/>
      <c r="KZS194" s="322"/>
      <c r="KZT194" s="323"/>
      <c r="KZU194" s="413"/>
      <c r="KZV194" s="413"/>
      <c r="KZW194" s="413"/>
      <c r="KZX194" s="414"/>
      <c r="KZY194" s="414"/>
      <c r="KZZ194" s="414"/>
      <c r="LAA194" s="413"/>
      <c r="LAB194" s="414"/>
      <c r="LAC194" s="414"/>
      <c r="LAD194" s="414"/>
      <c r="LAE194" s="414"/>
      <c r="LAF194" s="413"/>
      <c r="LAG194" s="322"/>
      <c r="LAH194" s="322"/>
      <c r="LAI194" s="322"/>
      <c r="LAJ194" s="323"/>
      <c r="LAK194" s="413"/>
      <c r="LAL194" s="413"/>
      <c r="LAM194" s="413"/>
      <c r="LAN194" s="414"/>
      <c r="LAO194" s="414"/>
      <c r="LAP194" s="414"/>
      <c r="LAQ194" s="413"/>
      <c r="LAR194" s="414"/>
      <c r="LAS194" s="414"/>
      <c r="LAT194" s="414"/>
      <c r="LAU194" s="414"/>
      <c r="LAV194" s="413"/>
      <c r="LAW194" s="322"/>
      <c r="LAX194" s="322"/>
      <c r="LAY194" s="322"/>
      <c r="LAZ194" s="323"/>
      <c r="LBA194" s="413"/>
      <c r="LBB194" s="413"/>
      <c r="LBC194" s="413"/>
      <c r="LBD194" s="414"/>
      <c r="LBE194" s="414"/>
      <c r="LBF194" s="414"/>
      <c r="LBG194" s="413"/>
      <c r="LBH194" s="414"/>
      <c r="LBI194" s="414"/>
      <c r="LBJ194" s="414"/>
      <c r="LBK194" s="414"/>
      <c r="LBL194" s="413"/>
      <c r="LBM194" s="322"/>
      <c r="LBN194" s="322"/>
      <c r="LBO194" s="322"/>
      <c r="LBP194" s="323"/>
      <c r="LBQ194" s="413"/>
      <c r="LBR194" s="413"/>
      <c r="LBS194" s="413"/>
      <c r="LBT194" s="414"/>
      <c r="LBU194" s="414"/>
      <c r="LBV194" s="414"/>
      <c r="LBW194" s="413"/>
      <c r="LBX194" s="414"/>
      <c r="LBY194" s="414"/>
      <c r="LBZ194" s="414"/>
      <c r="LCA194" s="414"/>
      <c r="LCB194" s="413"/>
      <c r="LCC194" s="322"/>
      <c r="LCD194" s="322"/>
      <c r="LCE194" s="322"/>
      <c r="LCF194" s="323"/>
      <c r="LCG194" s="413"/>
      <c r="LCH194" s="413"/>
      <c r="LCI194" s="413"/>
      <c r="LCJ194" s="414"/>
      <c r="LCK194" s="414"/>
      <c r="LCL194" s="414"/>
      <c r="LCM194" s="413"/>
      <c r="LCN194" s="414"/>
      <c r="LCO194" s="414"/>
      <c r="LCP194" s="414"/>
      <c r="LCQ194" s="414"/>
      <c r="LCR194" s="413"/>
      <c r="LCS194" s="322"/>
      <c r="LCT194" s="322"/>
      <c r="LCU194" s="322"/>
      <c r="LCV194" s="323"/>
      <c r="LCW194" s="413"/>
      <c r="LCX194" s="413"/>
      <c r="LCY194" s="413"/>
      <c r="LCZ194" s="414"/>
      <c r="LDA194" s="414"/>
      <c r="LDB194" s="414"/>
      <c r="LDC194" s="413"/>
      <c r="LDD194" s="414"/>
      <c r="LDE194" s="414"/>
      <c r="LDF194" s="414"/>
      <c r="LDG194" s="414"/>
      <c r="LDH194" s="413"/>
      <c r="LDI194" s="322"/>
      <c r="LDJ194" s="322"/>
      <c r="LDK194" s="322"/>
      <c r="LDL194" s="323"/>
      <c r="LDM194" s="413"/>
      <c r="LDN194" s="413"/>
      <c r="LDO194" s="413"/>
      <c r="LDP194" s="414"/>
      <c r="LDQ194" s="414"/>
      <c r="LDR194" s="414"/>
      <c r="LDS194" s="413"/>
      <c r="LDT194" s="414"/>
      <c r="LDU194" s="414"/>
      <c r="LDV194" s="414"/>
      <c r="LDW194" s="414"/>
      <c r="LDX194" s="413"/>
      <c r="LDY194" s="322"/>
      <c r="LDZ194" s="322"/>
      <c r="LEA194" s="322"/>
      <c r="LEB194" s="323"/>
      <c r="LEC194" s="413"/>
      <c r="LED194" s="413"/>
      <c r="LEE194" s="413"/>
      <c r="LEF194" s="414"/>
      <c r="LEG194" s="414"/>
      <c r="LEH194" s="414"/>
      <c r="LEI194" s="413"/>
      <c r="LEJ194" s="414"/>
      <c r="LEK194" s="414"/>
      <c r="LEL194" s="414"/>
      <c r="LEM194" s="414"/>
      <c r="LEN194" s="413"/>
      <c r="LEO194" s="322"/>
      <c r="LEP194" s="322"/>
      <c r="LEQ194" s="322"/>
      <c r="LER194" s="323"/>
      <c r="LES194" s="413"/>
      <c r="LET194" s="413"/>
      <c r="LEU194" s="413"/>
      <c r="LEV194" s="414"/>
      <c r="LEW194" s="414"/>
      <c r="LEX194" s="414"/>
      <c r="LEY194" s="413"/>
      <c r="LEZ194" s="414"/>
      <c r="LFA194" s="414"/>
      <c r="LFB194" s="414"/>
      <c r="LFC194" s="414"/>
      <c r="LFD194" s="413"/>
      <c r="LFE194" s="322"/>
      <c r="LFF194" s="322"/>
      <c r="LFG194" s="322"/>
      <c r="LFH194" s="323"/>
      <c r="LFI194" s="413"/>
      <c r="LFJ194" s="413"/>
      <c r="LFK194" s="413"/>
      <c r="LFL194" s="414"/>
      <c r="LFM194" s="414"/>
      <c r="LFN194" s="414"/>
      <c r="LFO194" s="413"/>
      <c r="LFP194" s="414"/>
      <c r="LFQ194" s="414"/>
      <c r="LFR194" s="414"/>
      <c r="LFS194" s="414"/>
      <c r="LFT194" s="413"/>
      <c r="LFU194" s="322"/>
      <c r="LFV194" s="322"/>
      <c r="LFW194" s="322"/>
      <c r="LFX194" s="323"/>
      <c r="LFY194" s="413"/>
      <c r="LFZ194" s="413"/>
      <c r="LGA194" s="413"/>
      <c r="LGB194" s="414"/>
      <c r="LGC194" s="414"/>
      <c r="LGD194" s="414"/>
      <c r="LGE194" s="413"/>
      <c r="LGF194" s="414"/>
      <c r="LGG194" s="414"/>
      <c r="LGH194" s="414"/>
      <c r="LGI194" s="414"/>
      <c r="LGJ194" s="413"/>
      <c r="LGK194" s="322"/>
      <c r="LGL194" s="322"/>
      <c r="LGM194" s="322"/>
      <c r="LGN194" s="323"/>
      <c r="LGO194" s="413"/>
      <c r="LGP194" s="413"/>
      <c r="LGQ194" s="413"/>
      <c r="LGR194" s="414"/>
      <c r="LGS194" s="414"/>
      <c r="LGT194" s="414"/>
      <c r="LGU194" s="413"/>
      <c r="LGV194" s="414"/>
      <c r="LGW194" s="414"/>
      <c r="LGX194" s="414"/>
      <c r="LGY194" s="414"/>
      <c r="LGZ194" s="413"/>
      <c r="LHA194" s="322"/>
      <c r="LHB194" s="322"/>
      <c r="LHC194" s="322"/>
      <c r="LHD194" s="323"/>
      <c r="LHE194" s="413"/>
      <c r="LHF194" s="413"/>
      <c r="LHG194" s="413"/>
      <c r="LHH194" s="414"/>
      <c r="LHI194" s="414"/>
      <c r="LHJ194" s="414"/>
      <c r="LHK194" s="413"/>
      <c r="LHL194" s="414"/>
      <c r="LHM194" s="414"/>
      <c r="LHN194" s="414"/>
      <c r="LHO194" s="414"/>
      <c r="LHP194" s="413"/>
      <c r="LHQ194" s="322"/>
      <c r="LHR194" s="322"/>
      <c r="LHS194" s="322"/>
      <c r="LHT194" s="323"/>
      <c r="LHU194" s="413"/>
      <c r="LHV194" s="413"/>
      <c r="LHW194" s="413"/>
      <c r="LHX194" s="414"/>
      <c r="LHY194" s="414"/>
      <c r="LHZ194" s="414"/>
      <c r="LIA194" s="413"/>
      <c r="LIB194" s="414"/>
      <c r="LIC194" s="414"/>
      <c r="LID194" s="414"/>
      <c r="LIE194" s="414"/>
      <c r="LIF194" s="413"/>
      <c r="LIG194" s="322"/>
      <c r="LIH194" s="322"/>
      <c r="LII194" s="322"/>
      <c r="LIJ194" s="323"/>
      <c r="LIK194" s="413"/>
      <c r="LIL194" s="413"/>
      <c r="LIM194" s="413"/>
      <c r="LIN194" s="414"/>
      <c r="LIO194" s="414"/>
      <c r="LIP194" s="414"/>
      <c r="LIQ194" s="413"/>
      <c r="LIR194" s="414"/>
      <c r="LIS194" s="414"/>
      <c r="LIT194" s="414"/>
      <c r="LIU194" s="414"/>
      <c r="LIV194" s="413"/>
      <c r="LIW194" s="322"/>
      <c r="LIX194" s="322"/>
      <c r="LIY194" s="322"/>
      <c r="LIZ194" s="323"/>
      <c r="LJA194" s="413"/>
      <c r="LJB194" s="413"/>
      <c r="LJC194" s="413"/>
      <c r="LJD194" s="414"/>
      <c r="LJE194" s="414"/>
      <c r="LJF194" s="414"/>
      <c r="LJG194" s="413"/>
      <c r="LJH194" s="414"/>
      <c r="LJI194" s="414"/>
      <c r="LJJ194" s="414"/>
      <c r="LJK194" s="414"/>
      <c r="LJL194" s="413"/>
      <c r="LJM194" s="322"/>
      <c r="LJN194" s="322"/>
      <c r="LJO194" s="322"/>
      <c r="LJP194" s="323"/>
      <c r="LJQ194" s="413"/>
      <c r="LJR194" s="413"/>
      <c r="LJS194" s="413"/>
      <c r="LJT194" s="414"/>
      <c r="LJU194" s="414"/>
      <c r="LJV194" s="414"/>
      <c r="LJW194" s="413"/>
      <c r="LJX194" s="414"/>
      <c r="LJY194" s="414"/>
      <c r="LJZ194" s="414"/>
      <c r="LKA194" s="414"/>
      <c r="LKB194" s="413"/>
      <c r="LKC194" s="322"/>
      <c r="LKD194" s="322"/>
      <c r="LKE194" s="322"/>
      <c r="LKF194" s="323"/>
      <c r="LKG194" s="413"/>
      <c r="LKH194" s="413"/>
      <c r="LKI194" s="413"/>
      <c r="LKJ194" s="414"/>
      <c r="LKK194" s="414"/>
      <c r="LKL194" s="414"/>
      <c r="LKM194" s="413"/>
      <c r="LKN194" s="414"/>
      <c r="LKO194" s="414"/>
      <c r="LKP194" s="414"/>
      <c r="LKQ194" s="414"/>
      <c r="LKR194" s="413"/>
      <c r="LKS194" s="322"/>
      <c r="LKT194" s="322"/>
      <c r="LKU194" s="322"/>
      <c r="LKV194" s="323"/>
      <c r="LKW194" s="413"/>
      <c r="LKX194" s="413"/>
      <c r="LKY194" s="413"/>
      <c r="LKZ194" s="414"/>
      <c r="LLA194" s="414"/>
      <c r="LLB194" s="414"/>
      <c r="LLC194" s="413"/>
      <c r="LLD194" s="414"/>
      <c r="LLE194" s="414"/>
      <c r="LLF194" s="414"/>
      <c r="LLG194" s="414"/>
      <c r="LLH194" s="413"/>
      <c r="LLI194" s="322"/>
      <c r="LLJ194" s="322"/>
      <c r="LLK194" s="322"/>
      <c r="LLL194" s="323"/>
      <c r="LLM194" s="413"/>
      <c r="LLN194" s="413"/>
      <c r="LLO194" s="413"/>
      <c r="LLP194" s="414"/>
      <c r="LLQ194" s="414"/>
      <c r="LLR194" s="414"/>
      <c r="LLS194" s="413"/>
      <c r="LLT194" s="414"/>
      <c r="LLU194" s="414"/>
      <c r="LLV194" s="414"/>
      <c r="LLW194" s="414"/>
      <c r="LLX194" s="413"/>
      <c r="LLY194" s="322"/>
      <c r="LLZ194" s="322"/>
      <c r="LMA194" s="322"/>
      <c r="LMB194" s="323"/>
      <c r="LMC194" s="413"/>
      <c r="LMD194" s="413"/>
      <c r="LME194" s="413"/>
      <c r="LMF194" s="414"/>
      <c r="LMG194" s="414"/>
      <c r="LMH194" s="414"/>
      <c r="LMI194" s="413"/>
      <c r="LMJ194" s="414"/>
      <c r="LMK194" s="414"/>
      <c r="LML194" s="414"/>
      <c r="LMM194" s="414"/>
      <c r="LMN194" s="413"/>
      <c r="LMO194" s="322"/>
      <c r="LMP194" s="322"/>
      <c r="LMQ194" s="322"/>
      <c r="LMR194" s="323"/>
      <c r="LMS194" s="413"/>
      <c r="LMT194" s="413"/>
      <c r="LMU194" s="413"/>
      <c r="LMV194" s="414"/>
      <c r="LMW194" s="414"/>
      <c r="LMX194" s="414"/>
      <c r="LMY194" s="413"/>
      <c r="LMZ194" s="414"/>
      <c r="LNA194" s="414"/>
      <c r="LNB194" s="414"/>
      <c r="LNC194" s="414"/>
      <c r="LND194" s="413"/>
      <c r="LNE194" s="322"/>
      <c r="LNF194" s="322"/>
      <c r="LNG194" s="322"/>
      <c r="LNH194" s="323"/>
      <c r="LNI194" s="413"/>
      <c r="LNJ194" s="413"/>
      <c r="LNK194" s="413"/>
      <c r="LNL194" s="414"/>
      <c r="LNM194" s="414"/>
      <c r="LNN194" s="414"/>
      <c r="LNO194" s="413"/>
      <c r="LNP194" s="414"/>
      <c r="LNQ194" s="414"/>
      <c r="LNR194" s="414"/>
      <c r="LNS194" s="414"/>
      <c r="LNT194" s="413"/>
      <c r="LNU194" s="322"/>
      <c r="LNV194" s="322"/>
      <c r="LNW194" s="322"/>
      <c r="LNX194" s="323"/>
      <c r="LNY194" s="413"/>
      <c r="LNZ194" s="413"/>
      <c r="LOA194" s="413"/>
      <c r="LOB194" s="414"/>
      <c r="LOC194" s="414"/>
      <c r="LOD194" s="414"/>
      <c r="LOE194" s="413"/>
      <c r="LOF194" s="414"/>
      <c r="LOG194" s="414"/>
      <c r="LOH194" s="414"/>
      <c r="LOI194" s="414"/>
      <c r="LOJ194" s="413"/>
      <c r="LOK194" s="322"/>
      <c r="LOL194" s="322"/>
      <c r="LOM194" s="322"/>
      <c r="LON194" s="323"/>
      <c r="LOO194" s="413"/>
      <c r="LOP194" s="413"/>
      <c r="LOQ194" s="413"/>
      <c r="LOR194" s="414"/>
      <c r="LOS194" s="414"/>
      <c r="LOT194" s="414"/>
      <c r="LOU194" s="413"/>
      <c r="LOV194" s="414"/>
      <c r="LOW194" s="414"/>
      <c r="LOX194" s="414"/>
      <c r="LOY194" s="414"/>
      <c r="LOZ194" s="413"/>
      <c r="LPA194" s="322"/>
      <c r="LPB194" s="322"/>
      <c r="LPC194" s="322"/>
      <c r="LPD194" s="323"/>
      <c r="LPE194" s="413"/>
      <c r="LPF194" s="413"/>
      <c r="LPG194" s="413"/>
      <c r="LPH194" s="414"/>
      <c r="LPI194" s="414"/>
      <c r="LPJ194" s="414"/>
      <c r="LPK194" s="413"/>
      <c r="LPL194" s="414"/>
      <c r="LPM194" s="414"/>
      <c r="LPN194" s="414"/>
      <c r="LPO194" s="414"/>
      <c r="LPP194" s="413"/>
      <c r="LPQ194" s="322"/>
      <c r="LPR194" s="322"/>
      <c r="LPS194" s="322"/>
      <c r="LPT194" s="323"/>
      <c r="LPU194" s="413"/>
      <c r="LPV194" s="413"/>
      <c r="LPW194" s="413"/>
      <c r="LPX194" s="414"/>
      <c r="LPY194" s="414"/>
      <c r="LPZ194" s="414"/>
      <c r="LQA194" s="413"/>
      <c r="LQB194" s="414"/>
      <c r="LQC194" s="414"/>
      <c r="LQD194" s="414"/>
      <c r="LQE194" s="414"/>
      <c r="LQF194" s="413"/>
      <c r="LQG194" s="322"/>
      <c r="LQH194" s="322"/>
      <c r="LQI194" s="322"/>
      <c r="LQJ194" s="323"/>
      <c r="LQK194" s="413"/>
      <c r="LQL194" s="413"/>
      <c r="LQM194" s="413"/>
      <c r="LQN194" s="414"/>
      <c r="LQO194" s="414"/>
      <c r="LQP194" s="414"/>
      <c r="LQQ194" s="413"/>
      <c r="LQR194" s="414"/>
      <c r="LQS194" s="414"/>
      <c r="LQT194" s="414"/>
      <c r="LQU194" s="414"/>
      <c r="LQV194" s="413"/>
      <c r="LQW194" s="322"/>
      <c r="LQX194" s="322"/>
      <c r="LQY194" s="322"/>
      <c r="LQZ194" s="323"/>
      <c r="LRA194" s="413"/>
      <c r="LRB194" s="413"/>
      <c r="LRC194" s="413"/>
      <c r="LRD194" s="414"/>
      <c r="LRE194" s="414"/>
      <c r="LRF194" s="414"/>
      <c r="LRG194" s="413"/>
      <c r="LRH194" s="414"/>
      <c r="LRI194" s="414"/>
      <c r="LRJ194" s="414"/>
      <c r="LRK194" s="414"/>
      <c r="LRL194" s="413"/>
      <c r="LRM194" s="322"/>
      <c r="LRN194" s="322"/>
      <c r="LRO194" s="322"/>
      <c r="LRP194" s="323"/>
      <c r="LRQ194" s="413"/>
      <c r="LRR194" s="413"/>
      <c r="LRS194" s="413"/>
      <c r="LRT194" s="414"/>
      <c r="LRU194" s="414"/>
      <c r="LRV194" s="414"/>
      <c r="LRW194" s="413"/>
      <c r="LRX194" s="414"/>
      <c r="LRY194" s="414"/>
      <c r="LRZ194" s="414"/>
      <c r="LSA194" s="414"/>
      <c r="LSB194" s="413"/>
      <c r="LSC194" s="322"/>
      <c r="LSD194" s="322"/>
      <c r="LSE194" s="322"/>
      <c r="LSF194" s="323"/>
      <c r="LSG194" s="413"/>
      <c r="LSH194" s="413"/>
      <c r="LSI194" s="413"/>
      <c r="LSJ194" s="414"/>
      <c r="LSK194" s="414"/>
      <c r="LSL194" s="414"/>
      <c r="LSM194" s="413"/>
      <c r="LSN194" s="414"/>
      <c r="LSO194" s="414"/>
      <c r="LSP194" s="414"/>
      <c r="LSQ194" s="414"/>
      <c r="LSR194" s="413"/>
      <c r="LSS194" s="322"/>
      <c r="LST194" s="322"/>
      <c r="LSU194" s="322"/>
      <c r="LSV194" s="323"/>
      <c r="LSW194" s="413"/>
      <c r="LSX194" s="413"/>
      <c r="LSY194" s="413"/>
      <c r="LSZ194" s="414"/>
      <c r="LTA194" s="414"/>
      <c r="LTB194" s="414"/>
      <c r="LTC194" s="413"/>
      <c r="LTD194" s="414"/>
      <c r="LTE194" s="414"/>
      <c r="LTF194" s="414"/>
      <c r="LTG194" s="414"/>
      <c r="LTH194" s="413"/>
      <c r="LTI194" s="322"/>
      <c r="LTJ194" s="322"/>
      <c r="LTK194" s="322"/>
      <c r="LTL194" s="323"/>
      <c r="LTM194" s="413"/>
      <c r="LTN194" s="413"/>
      <c r="LTO194" s="413"/>
      <c r="LTP194" s="414"/>
      <c r="LTQ194" s="414"/>
      <c r="LTR194" s="414"/>
      <c r="LTS194" s="413"/>
      <c r="LTT194" s="414"/>
      <c r="LTU194" s="414"/>
      <c r="LTV194" s="414"/>
      <c r="LTW194" s="414"/>
      <c r="LTX194" s="413"/>
      <c r="LTY194" s="322"/>
      <c r="LTZ194" s="322"/>
      <c r="LUA194" s="322"/>
      <c r="LUB194" s="323"/>
      <c r="LUC194" s="413"/>
      <c r="LUD194" s="413"/>
      <c r="LUE194" s="413"/>
      <c r="LUF194" s="414"/>
      <c r="LUG194" s="414"/>
      <c r="LUH194" s="414"/>
      <c r="LUI194" s="413"/>
      <c r="LUJ194" s="414"/>
      <c r="LUK194" s="414"/>
      <c r="LUL194" s="414"/>
      <c r="LUM194" s="414"/>
      <c r="LUN194" s="413"/>
      <c r="LUO194" s="322"/>
      <c r="LUP194" s="322"/>
      <c r="LUQ194" s="322"/>
      <c r="LUR194" s="323"/>
      <c r="LUS194" s="413"/>
      <c r="LUT194" s="413"/>
      <c r="LUU194" s="413"/>
      <c r="LUV194" s="414"/>
      <c r="LUW194" s="414"/>
      <c r="LUX194" s="414"/>
      <c r="LUY194" s="413"/>
      <c r="LUZ194" s="414"/>
      <c r="LVA194" s="414"/>
      <c r="LVB194" s="414"/>
      <c r="LVC194" s="414"/>
      <c r="LVD194" s="413"/>
      <c r="LVE194" s="322"/>
      <c r="LVF194" s="322"/>
      <c r="LVG194" s="322"/>
      <c r="LVH194" s="323"/>
      <c r="LVI194" s="413"/>
      <c r="LVJ194" s="413"/>
      <c r="LVK194" s="413"/>
      <c r="LVL194" s="414"/>
      <c r="LVM194" s="414"/>
      <c r="LVN194" s="414"/>
      <c r="LVO194" s="413"/>
      <c r="LVP194" s="414"/>
      <c r="LVQ194" s="414"/>
      <c r="LVR194" s="414"/>
      <c r="LVS194" s="414"/>
      <c r="LVT194" s="413"/>
      <c r="LVU194" s="322"/>
      <c r="LVV194" s="322"/>
      <c r="LVW194" s="322"/>
      <c r="LVX194" s="323"/>
      <c r="LVY194" s="413"/>
      <c r="LVZ194" s="413"/>
      <c r="LWA194" s="413"/>
      <c r="LWB194" s="414"/>
      <c r="LWC194" s="414"/>
      <c r="LWD194" s="414"/>
      <c r="LWE194" s="413"/>
      <c r="LWF194" s="414"/>
      <c r="LWG194" s="414"/>
      <c r="LWH194" s="414"/>
      <c r="LWI194" s="414"/>
      <c r="LWJ194" s="413"/>
      <c r="LWK194" s="322"/>
      <c r="LWL194" s="322"/>
      <c r="LWM194" s="322"/>
      <c r="LWN194" s="323"/>
      <c r="LWO194" s="413"/>
      <c r="LWP194" s="413"/>
      <c r="LWQ194" s="413"/>
      <c r="LWR194" s="414"/>
      <c r="LWS194" s="414"/>
      <c r="LWT194" s="414"/>
      <c r="LWU194" s="413"/>
      <c r="LWV194" s="414"/>
      <c r="LWW194" s="414"/>
      <c r="LWX194" s="414"/>
      <c r="LWY194" s="414"/>
      <c r="LWZ194" s="413"/>
      <c r="LXA194" s="322"/>
      <c r="LXB194" s="322"/>
      <c r="LXC194" s="322"/>
      <c r="LXD194" s="323"/>
      <c r="LXE194" s="413"/>
      <c r="LXF194" s="413"/>
      <c r="LXG194" s="413"/>
      <c r="LXH194" s="414"/>
      <c r="LXI194" s="414"/>
      <c r="LXJ194" s="414"/>
      <c r="LXK194" s="413"/>
      <c r="LXL194" s="414"/>
      <c r="LXM194" s="414"/>
      <c r="LXN194" s="414"/>
      <c r="LXO194" s="414"/>
      <c r="LXP194" s="413"/>
      <c r="LXQ194" s="322"/>
      <c r="LXR194" s="322"/>
      <c r="LXS194" s="322"/>
      <c r="LXT194" s="323"/>
      <c r="LXU194" s="413"/>
      <c r="LXV194" s="413"/>
      <c r="LXW194" s="413"/>
      <c r="LXX194" s="414"/>
      <c r="LXY194" s="414"/>
      <c r="LXZ194" s="414"/>
      <c r="LYA194" s="413"/>
      <c r="LYB194" s="414"/>
      <c r="LYC194" s="414"/>
      <c r="LYD194" s="414"/>
      <c r="LYE194" s="414"/>
      <c r="LYF194" s="413"/>
      <c r="LYG194" s="322"/>
      <c r="LYH194" s="322"/>
      <c r="LYI194" s="322"/>
      <c r="LYJ194" s="323"/>
      <c r="LYK194" s="413"/>
      <c r="LYL194" s="413"/>
      <c r="LYM194" s="413"/>
      <c r="LYN194" s="414"/>
      <c r="LYO194" s="414"/>
      <c r="LYP194" s="414"/>
      <c r="LYQ194" s="413"/>
      <c r="LYR194" s="414"/>
      <c r="LYS194" s="414"/>
      <c r="LYT194" s="414"/>
      <c r="LYU194" s="414"/>
      <c r="LYV194" s="413"/>
      <c r="LYW194" s="322"/>
      <c r="LYX194" s="322"/>
      <c r="LYY194" s="322"/>
      <c r="LYZ194" s="323"/>
      <c r="LZA194" s="413"/>
      <c r="LZB194" s="413"/>
      <c r="LZC194" s="413"/>
      <c r="LZD194" s="414"/>
      <c r="LZE194" s="414"/>
      <c r="LZF194" s="414"/>
      <c r="LZG194" s="413"/>
      <c r="LZH194" s="414"/>
      <c r="LZI194" s="414"/>
      <c r="LZJ194" s="414"/>
      <c r="LZK194" s="414"/>
      <c r="LZL194" s="413"/>
      <c r="LZM194" s="322"/>
      <c r="LZN194" s="322"/>
      <c r="LZO194" s="322"/>
      <c r="LZP194" s="323"/>
      <c r="LZQ194" s="413"/>
      <c r="LZR194" s="413"/>
      <c r="LZS194" s="413"/>
      <c r="LZT194" s="414"/>
      <c r="LZU194" s="414"/>
      <c r="LZV194" s="414"/>
      <c r="LZW194" s="413"/>
      <c r="LZX194" s="414"/>
      <c r="LZY194" s="414"/>
      <c r="LZZ194" s="414"/>
      <c r="MAA194" s="414"/>
      <c r="MAB194" s="413"/>
      <c r="MAC194" s="322"/>
      <c r="MAD194" s="322"/>
      <c r="MAE194" s="322"/>
      <c r="MAF194" s="323"/>
      <c r="MAG194" s="413"/>
      <c r="MAH194" s="413"/>
      <c r="MAI194" s="413"/>
      <c r="MAJ194" s="414"/>
      <c r="MAK194" s="414"/>
      <c r="MAL194" s="414"/>
      <c r="MAM194" s="413"/>
      <c r="MAN194" s="414"/>
      <c r="MAO194" s="414"/>
      <c r="MAP194" s="414"/>
      <c r="MAQ194" s="414"/>
      <c r="MAR194" s="413"/>
      <c r="MAS194" s="322"/>
      <c r="MAT194" s="322"/>
      <c r="MAU194" s="322"/>
      <c r="MAV194" s="323"/>
      <c r="MAW194" s="413"/>
      <c r="MAX194" s="413"/>
      <c r="MAY194" s="413"/>
      <c r="MAZ194" s="414"/>
      <c r="MBA194" s="414"/>
      <c r="MBB194" s="414"/>
      <c r="MBC194" s="413"/>
      <c r="MBD194" s="414"/>
      <c r="MBE194" s="414"/>
      <c r="MBF194" s="414"/>
      <c r="MBG194" s="414"/>
      <c r="MBH194" s="413"/>
      <c r="MBI194" s="322"/>
      <c r="MBJ194" s="322"/>
      <c r="MBK194" s="322"/>
      <c r="MBL194" s="323"/>
      <c r="MBM194" s="413"/>
      <c r="MBN194" s="413"/>
      <c r="MBO194" s="413"/>
      <c r="MBP194" s="414"/>
      <c r="MBQ194" s="414"/>
      <c r="MBR194" s="414"/>
      <c r="MBS194" s="413"/>
      <c r="MBT194" s="414"/>
      <c r="MBU194" s="414"/>
      <c r="MBV194" s="414"/>
      <c r="MBW194" s="414"/>
      <c r="MBX194" s="413"/>
      <c r="MBY194" s="322"/>
      <c r="MBZ194" s="322"/>
      <c r="MCA194" s="322"/>
      <c r="MCB194" s="323"/>
      <c r="MCC194" s="413"/>
      <c r="MCD194" s="413"/>
      <c r="MCE194" s="413"/>
      <c r="MCF194" s="414"/>
      <c r="MCG194" s="414"/>
      <c r="MCH194" s="414"/>
      <c r="MCI194" s="413"/>
      <c r="MCJ194" s="414"/>
      <c r="MCK194" s="414"/>
      <c r="MCL194" s="414"/>
      <c r="MCM194" s="414"/>
      <c r="MCN194" s="413"/>
      <c r="MCO194" s="322"/>
      <c r="MCP194" s="322"/>
      <c r="MCQ194" s="322"/>
      <c r="MCR194" s="323"/>
      <c r="MCS194" s="413"/>
      <c r="MCT194" s="413"/>
      <c r="MCU194" s="413"/>
      <c r="MCV194" s="414"/>
      <c r="MCW194" s="414"/>
      <c r="MCX194" s="414"/>
      <c r="MCY194" s="413"/>
      <c r="MCZ194" s="414"/>
      <c r="MDA194" s="414"/>
      <c r="MDB194" s="414"/>
      <c r="MDC194" s="414"/>
      <c r="MDD194" s="413"/>
      <c r="MDE194" s="322"/>
      <c r="MDF194" s="322"/>
      <c r="MDG194" s="322"/>
      <c r="MDH194" s="323"/>
      <c r="MDI194" s="413"/>
      <c r="MDJ194" s="413"/>
      <c r="MDK194" s="413"/>
      <c r="MDL194" s="414"/>
      <c r="MDM194" s="414"/>
      <c r="MDN194" s="414"/>
      <c r="MDO194" s="413"/>
      <c r="MDP194" s="414"/>
      <c r="MDQ194" s="414"/>
      <c r="MDR194" s="414"/>
      <c r="MDS194" s="414"/>
      <c r="MDT194" s="413"/>
      <c r="MDU194" s="322"/>
      <c r="MDV194" s="322"/>
      <c r="MDW194" s="322"/>
      <c r="MDX194" s="323"/>
      <c r="MDY194" s="413"/>
      <c r="MDZ194" s="413"/>
      <c r="MEA194" s="413"/>
      <c r="MEB194" s="414"/>
      <c r="MEC194" s="414"/>
      <c r="MED194" s="414"/>
      <c r="MEE194" s="413"/>
      <c r="MEF194" s="414"/>
      <c r="MEG194" s="414"/>
      <c r="MEH194" s="414"/>
      <c r="MEI194" s="414"/>
      <c r="MEJ194" s="413"/>
      <c r="MEK194" s="322"/>
      <c r="MEL194" s="322"/>
      <c r="MEM194" s="322"/>
      <c r="MEN194" s="323"/>
      <c r="MEO194" s="413"/>
      <c r="MEP194" s="413"/>
      <c r="MEQ194" s="413"/>
      <c r="MER194" s="414"/>
      <c r="MES194" s="414"/>
      <c r="MET194" s="414"/>
      <c r="MEU194" s="413"/>
      <c r="MEV194" s="414"/>
      <c r="MEW194" s="414"/>
      <c r="MEX194" s="414"/>
      <c r="MEY194" s="414"/>
      <c r="MEZ194" s="413"/>
      <c r="MFA194" s="322"/>
      <c r="MFB194" s="322"/>
      <c r="MFC194" s="322"/>
      <c r="MFD194" s="323"/>
      <c r="MFE194" s="413"/>
      <c r="MFF194" s="413"/>
      <c r="MFG194" s="413"/>
      <c r="MFH194" s="414"/>
      <c r="MFI194" s="414"/>
      <c r="MFJ194" s="414"/>
      <c r="MFK194" s="413"/>
      <c r="MFL194" s="414"/>
      <c r="MFM194" s="414"/>
      <c r="MFN194" s="414"/>
      <c r="MFO194" s="414"/>
      <c r="MFP194" s="413"/>
      <c r="MFQ194" s="322"/>
      <c r="MFR194" s="322"/>
      <c r="MFS194" s="322"/>
      <c r="MFT194" s="323"/>
      <c r="MFU194" s="413"/>
      <c r="MFV194" s="413"/>
      <c r="MFW194" s="413"/>
      <c r="MFX194" s="414"/>
      <c r="MFY194" s="414"/>
      <c r="MFZ194" s="414"/>
      <c r="MGA194" s="413"/>
      <c r="MGB194" s="414"/>
      <c r="MGC194" s="414"/>
      <c r="MGD194" s="414"/>
      <c r="MGE194" s="414"/>
      <c r="MGF194" s="413"/>
      <c r="MGG194" s="322"/>
      <c r="MGH194" s="322"/>
      <c r="MGI194" s="322"/>
      <c r="MGJ194" s="323"/>
      <c r="MGK194" s="413"/>
      <c r="MGL194" s="413"/>
      <c r="MGM194" s="413"/>
      <c r="MGN194" s="414"/>
      <c r="MGO194" s="414"/>
      <c r="MGP194" s="414"/>
      <c r="MGQ194" s="413"/>
      <c r="MGR194" s="414"/>
      <c r="MGS194" s="414"/>
      <c r="MGT194" s="414"/>
      <c r="MGU194" s="414"/>
      <c r="MGV194" s="413"/>
      <c r="MGW194" s="322"/>
      <c r="MGX194" s="322"/>
      <c r="MGY194" s="322"/>
      <c r="MGZ194" s="323"/>
      <c r="MHA194" s="413"/>
      <c r="MHB194" s="413"/>
      <c r="MHC194" s="413"/>
      <c r="MHD194" s="414"/>
      <c r="MHE194" s="414"/>
      <c r="MHF194" s="414"/>
      <c r="MHG194" s="413"/>
      <c r="MHH194" s="414"/>
      <c r="MHI194" s="414"/>
      <c r="MHJ194" s="414"/>
      <c r="MHK194" s="414"/>
      <c r="MHL194" s="413"/>
      <c r="MHM194" s="322"/>
      <c r="MHN194" s="322"/>
      <c r="MHO194" s="322"/>
      <c r="MHP194" s="323"/>
      <c r="MHQ194" s="413"/>
      <c r="MHR194" s="413"/>
      <c r="MHS194" s="413"/>
      <c r="MHT194" s="414"/>
      <c r="MHU194" s="414"/>
      <c r="MHV194" s="414"/>
      <c r="MHW194" s="413"/>
      <c r="MHX194" s="414"/>
      <c r="MHY194" s="414"/>
      <c r="MHZ194" s="414"/>
      <c r="MIA194" s="414"/>
      <c r="MIB194" s="413"/>
      <c r="MIC194" s="322"/>
      <c r="MID194" s="322"/>
      <c r="MIE194" s="322"/>
      <c r="MIF194" s="323"/>
      <c r="MIG194" s="413"/>
      <c r="MIH194" s="413"/>
      <c r="MII194" s="413"/>
      <c r="MIJ194" s="414"/>
      <c r="MIK194" s="414"/>
      <c r="MIL194" s="414"/>
      <c r="MIM194" s="413"/>
      <c r="MIN194" s="414"/>
      <c r="MIO194" s="414"/>
      <c r="MIP194" s="414"/>
      <c r="MIQ194" s="414"/>
      <c r="MIR194" s="413"/>
      <c r="MIS194" s="322"/>
      <c r="MIT194" s="322"/>
      <c r="MIU194" s="322"/>
      <c r="MIV194" s="323"/>
      <c r="MIW194" s="413"/>
      <c r="MIX194" s="413"/>
      <c r="MIY194" s="413"/>
      <c r="MIZ194" s="414"/>
      <c r="MJA194" s="414"/>
      <c r="MJB194" s="414"/>
      <c r="MJC194" s="413"/>
      <c r="MJD194" s="414"/>
      <c r="MJE194" s="414"/>
      <c r="MJF194" s="414"/>
      <c r="MJG194" s="414"/>
      <c r="MJH194" s="413"/>
      <c r="MJI194" s="322"/>
      <c r="MJJ194" s="322"/>
      <c r="MJK194" s="322"/>
      <c r="MJL194" s="323"/>
      <c r="MJM194" s="413"/>
      <c r="MJN194" s="413"/>
      <c r="MJO194" s="413"/>
      <c r="MJP194" s="414"/>
      <c r="MJQ194" s="414"/>
      <c r="MJR194" s="414"/>
      <c r="MJS194" s="413"/>
      <c r="MJT194" s="414"/>
      <c r="MJU194" s="414"/>
      <c r="MJV194" s="414"/>
      <c r="MJW194" s="414"/>
      <c r="MJX194" s="413"/>
      <c r="MJY194" s="322"/>
      <c r="MJZ194" s="322"/>
      <c r="MKA194" s="322"/>
      <c r="MKB194" s="323"/>
      <c r="MKC194" s="413"/>
      <c r="MKD194" s="413"/>
      <c r="MKE194" s="413"/>
      <c r="MKF194" s="414"/>
      <c r="MKG194" s="414"/>
      <c r="MKH194" s="414"/>
      <c r="MKI194" s="413"/>
      <c r="MKJ194" s="414"/>
      <c r="MKK194" s="414"/>
      <c r="MKL194" s="414"/>
      <c r="MKM194" s="414"/>
      <c r="MKN194" s="413"/>
      <c r="MKO194" s="322"/>
      <c r="MKP194" s="322"/>
      <c r="MKQ194" s="322"/>
      <c r="MKR194" s="323"/>
      <c r="MKS194" s="413"/>
      <c r="MKT194" s="413"/>
      <c r="MKU194" s="413"/>
      <c r="MKV194" s="414"/>
      <c r="MKW194" s="414"/>
      <c r="MKX194" s="414"/>
      <c r="MKY194" s="413"/>
      <c r="MKZ194" s="414"/>
      <c r="MLA194" s="414"/>
      <c r="MLB194" s="414"/>
      <c r="MLC194" s="414"/>
      <c r="MLD194" s="413"/>
      <c r="MLE194" s="322"/>
      <c r="MLF194" s="322"/>
      <c r="MLG194" s="322"/>
      <c r="MLH194" s="323"/>
      <c r="MLI194" s="413"/>
      <c r="MLJ194" s="413"/>
      <c r="MLK194" s="413"/>
      <c r="MLL194" s="414"/>
      <c r="MLM194" s="414"/>
      <c r="MLN194" s="414"/>
      <c r="MLO194" s="413"/>
      <c r="MLP194" s="414"/>
      <c r="MLQ194" s="414"/>
      <c r="MLR194" s="414"/>
      <c r="MLS194" s="414"/>
      <c r="MLT194" s="413"/>
      <c r="MLU194" s="322"/>
      <c r="MLV194" s="322"/>
      <c r="MLW194" s="322"/>
      <c r="MLX194" s="323"/>
      <c r="MLY194" s="413"/>
      <c r="MLZ194" s="413"/>
      <c r="MMA194" s="413"/>
      <c r="MMB194" s="414"/>
      <c r="MMC194" s="414"/>
      <c r="MMD194" s="414"/>
      <c r="MME194" s="413"/>
      <c r="MMF194" s="414"/>
      <c r="MMG194" s="414"/>
      <c r="MMH194" s="414"/>
      <c r="MMI194" s="414"/>
      <c r="MMJ194" s="413"/>
      <c r="MMK194" s="322"/>
      <c r="MML194" s="322"/>
      <c r="MMM194" s="322"/>
      <c r="MMN194" s="323"/>
      <c r="MMO194" s="413"/>
      <c r="MMP194" s="413"/>
      <c r="MMQ194" s="413"/>
      <c r="MMR194" s="414"/>
      <c r="MMS194" s="414"/>
      <c r="MMT194" s="414"/>
      <c r="MMU194" s="413"/>
      <c r="MMV194" s="414"/>
      <c r="MMW194" s="414"/>
      <c r="MMX194" s="414"/>
      <c r="MMY194" s="414"/>
      <c r="MMZ194" s="413"/>
      <c r="MNA194" s="322"/>
      <c r="MNB194" s="322"/>
      <c r="MNC194" s="322"/>
      <c r="MND194" s="323"/>
      <c r="MNE194" s="413"/>
      <c r="MNF194" s="413"/>
      <c r="MNG194" s="413"/>
      <c r="MNH194" s="414"/>
      <c r="MNI194" s="414"/>
      <c r="MNJ194" s="414"/>
      <c r="MNK194" s="413"/>
      <c r="MNL194" s="414"/>
      <c r="MNM194" s="414"/>
      <c r="MNN194" s="414"/>
      <c r="MNO194" s="414"/>
      <c r="MNP194" s="413"/>
      <c r="MNQ194" s="322"/>
      <c r="MNR194" s="322"/>
      <c r="MNS194" s="322"/>
      <c r="MNT194" s="323"/>
      <c r="MNU194" s="413"/>
      <c r="MNV194" s="413"/>
      <c r="MNW194" s="413"/>
      <c r="MNX194" s="414"/>
      <c r="MNY194" s="414"/>
      <c r="MNZ194" s="414"/>
      <c r="MOA194" s="413"/>
      <c r="MOB194" s="414"/>
      <c r="MOC194" s="414"/>
      <c r="MOD194" s="414"/>
      <c r="MOE194" s="414"/>
      <c r="MOF194" s="413"/>
      <c r="MOG194" s="322"/>
      <c r="MOH194" s="322"/>
      <c r="MOI194" s="322"/>
      <c r="MOJ194" s="323"/>
      <c r="MOK194" s="413"/>
      <c r="MOL194" s="413"/>
      <c r="MOM194" s="413"/>
      <c r="MON194" s="414"/>
      <c r="MOO194" s="414"/>
      <c r="MOP194" s="414"/>
      <c r="MOQ194" s="413"/>
      <c r="MOR194" s="414"/>
      <c r="MOS194" s="414"/>
      <c r="MOT194" s="414"/>
      <c r="MOU194" s="414"/>
      <c r="MOV194" s="413"/>
      <c r="MOW194" s="322"/>
      <c r="MOX194" s="322"/>
      <c r="MOY194" s="322"/>
      <c r="MOZ194" s="323"/>
      <c r="MPA194" s="413"/>
      <c r="MPB194" s="413"/>
      <c r="MPC194" s="413"/>
      <c r="MPD194" s="414"/>
      <c r="MPE194" s="414"/>
      <c r="MPF194" s="414"/>
      <c r="MPG194" s="413"/>
      <c r="MPH194" s="414"/>
      <c r="MPI194" s="414"/>
      <c r="MPJ194" s="414"/>
      <c r="MPK194" s="414"/>
      <c r="MPL194" s="413"/>
      <c r="MPM194" s="322"/>
      <c r="MPN194" s="322"/>
      <c r="MPO194" s="322"/>
      <c r="MPP194" s="323"/>
      <c r="MPQ194" s="413"/>
      <c r="MPR194" s="413"/>
      <c r="MPS194" s="413"/>
      <c r="MPT194" s="414"/>
      <c r="MPU194" s="414"/>
      <c r="MPV194" s="414"/>
      <c r="MPW194" s="413"/>
      <c r="MPX194" s="414"/>
      <c r="MPY194" s="414"/>
      <c r="MPZ194" s="414"/>
      <c r="MQA194" s="414"/>
      <c r="MQB194" s="413"/>
      <c r="MQC194" s="322"/>
      <c r="MQD194" s="322"/>
      <c r="MQE194" s="322"/>
      <c r="MQF194" s="323"/>
      <c r="MQG194" s="413"/>
      <c r="MQH194" s="413"/>
      <c r="MQI194" s="413"/>
      <c r="MQJ194" s="414"/>
      <c r="MQK194" s="414"/>
      <c r="MQL194" s="414"/>
      <c r="MQM194" s="413"/>
      <c r="MQN194" s="414"/>
      <c r="MQO194" s="414"/>
      <c r="MQP194" s="414"/>
      <c r="MQQ194" s="414"/>
      <c r="MQR194" s="413"/>
      <c r="MQS194" s="322"/>
      <c r="MQT194" s="322"/>
      <c r="MQU194" s="322"/>
      <c r="MQV194" s="323"/>
      <c r="MQW194" s="413"/>
      <c r="MQX194" s="413"/>
      <c r="MQY194" s="413"/>
      <c r="MQZ194" s="414"/>
      <c r="MRA194" s="414"/>
      <c r="MRB194" s="414"/>
      <c r="MRC194" s="413"/>
      <c r="MRD194" s="414"/>
      <c r="MRE194" s="414"/>
      <c r="MRF194" s="414"/>
      <c r="MRG194" s="414"/>
      <c r="MRH194" s="413"/>
      <c r="MRI194" s="322"/>
      <c r="MRJ194" s="322"/>
      <c r="MRK194" s="322"/>
      <c r="MRL194" s="323"/>
      <c r="MRM194" s="413"/>
      <c r="MRN194" s="413"/>
      <c r="MRO194" s="413"/>
      <c r="MRP194" s="414"/>
      <c r="MRQ194" s="414"/>
      <c r="MRR194" s="414"/>
      <c r="MRS194" s="413"/>
      <c r="MRT194" s="414"/>
      <c r="MRU194" s="414"/>
      <c r="MRV194" s="414"/>
      <c r="MRW194" s="414"/>
      <c r="MRX194" s="413"/>
      <c r="MRY194" s="322"/>
      <c r="MRZ194" s="322"/>
      <c r="MSA194" s="322"/>
      <c r="MSB194" s="323"/>
      <c r="MSC194" s="413"/>
      <c r="MSD194" s="413"/>
      <c r="MSE194" s="413"/>
      <c r="MSF194" s="414"/>
      <c r="MSG194" s="414"/>
      <c r="MSH194" s="414"/>
      <c r="MSI194" s="413"/>
      <c r="MSJ194" s="414"/>
      <c r="MSK194" s="414"/>
      <c r="MSL194" s="414"/>
      <c r="MSM194" s="414"/>
      <c r="MSN194" s="413"/>
      <c r="MSO194" s="322"/>
      <c r="MSP194" s="322"/>
      <c r="MSQ194" s="322"/>
      <c r="MSR194" s="323"/>
      <c r="MSS194" s="413"/>
      <c r="MST194" s="413"/>
      <c r="MSU194" s="413"/>
      <c r="MSV194" s="414"/>
      <c r="MSW194" s="414"/>
      <c r="MSX194" s="414"/>
      <c r="MSY194" s="413"/>
      <c r="MSZ194" s="414"/>
      <c r="MTA194" s="414"/>
      <c r="MTB194" s="414"/>
      <c r="MTC194" s="414"/>
      <c r="MTD194" s="413"/>
      <c r="MTE194" s="322"/>
      <c r="MTF194" s="322"/>
      <c r="MTG194" s="322"/>
      <c r="MTH194" s="323"/>
      <c r="MTI194" s="413"/>
      <c r="MTJ194" s="413"/>
      <c r="MTK194" s="413"/>
      <c r="MTL194" s="414"/>
      <c r="MTM194" s="414"/>
      <c r="MTN194" s="414"/>
      <c r="MTO194" s="413"/>
      <c r="MTP194" s="414"/>
      <c r="MTQ194" s="414"/>
      <c r="MTR194" s="414"/>
      <c r="MTS194" s="414"/>
      <c r="MTT194" s="413"/>
      <c r="MTU194" s="322"/>
      <c r="MTV194" s="322"/>
      <c r="MTW194" s="322"/>
      <c r="MTX194" s="323"/>
      <c r="MTY194" s="413"/>
      <c r="MTZ194" s="413"/>
      <c r="MUA194" s="413"/>
      <c r="MUB194" s="414"/>
      <c r="MUC194" s="414"/>
      <c r="MUD194" s="414"/>
      <c r="MUE194" s="413"/>
      <c r="MUF194" s="414"/>
      <c r="MUG194" s="414"/>
      <c r="MUH194" s="414"/>
      <c r="MUI194" s="414"/>
      <c r="MUJ194" s="413"/>
      <c r="MUK194" s="322"/>
      <c r="MUL194" s="322"/>
      <c r="MUM194" s="322"/>
      <c r="MUN194" s="323"/>
      <c r="MUO194" s="413"/>
      <c r="MUP194" s="413"/>
      <c r="MUQ194" s="413"/>
      <c r="MUR194" s="414"/>
      <c r="MUS194" s="414"/>
      <c r="MUT194" s="414"/>
      <c r="MUU194" s="413"/>
      <c r="MUV194" s="414"/>
      <c r="MUW194" s="414"/>
      <c r="MUX194" s="414"/>
      <c r="MUY194" s="414"/>
      <c r="MUZ194" s="413"/>
      <c r="MVA194" s="322"/>
      <c r="MVB194" s="322"/>
      <c r="MVC194" s="322"/>
      <c r="MVD194" s="323"/>
      <c r="MVE194" s="413"/>
      <c r="MVF194" s="413"/>
      <c r="MVG194" s="413"/>
      <c r="MVH194" s="414"/>
      <c r="MVI194" s="414"/>
      <c r="MVJ194" s="414"/>
      <c r="MVK194" s="413"/>
      <c r="MVL194" s="414"/>
      <c r="MVM194" s="414"/>
      <c r="MVN194" s="414"/>
      <c r="MVO194" s="414"/>
      <c r="MVP194" s="413"/>
      <c r="MVQ194" s="322"/>
      <c r="MVR194" s="322"/>
      <c r="MVS194" s="322"/>
      <c r="MVT194" s="323"/>
      <c r="MVU194" s="413"/>
      <c r="MVV194" s="413"/>
      <c r="MVW194" s="413"/>
      <c r="MVX194" s="414"/>
      <c r="MVY194" s="414"/>
      <c r="MVZ194" s="414"/>
      <c r="MWA194" s="413"/>
      <c r="MWB194" s="414"/>
      <c r="MWC194" s="414"/>
      <c r="MWD194" s="414"/>
      <c r="MWE194" s="414"/>
      <c r="MWF194" s="413"/>
      <c r="MWG194" s="322"/>
      <c r="MWH194" s="322"/>
      <c r="MWI194" s="322"/>
      <c r="MWJ194" s="323"/>
      <c r="MWK194" s="413"/>
      <c r="MWL194" s="413"/>
      <c r="MWM194" s="413"/>
      <c r="MWN194" s="414"/>
      <c r="MWO194" s="414"/>
      <c r="MWP194" s="414"/>
      <c r="MWQ194" s="413"/>
      <c r="MWR194" s="414"/>
      <c r="MWS194" s="414"/>
      <c r="MWT194" s="414"/>
      <c r="MWU194" s="414"/>
      <c r="MWV194" s="413"/>
      <c r="MWW194" s="322"/>
      <c r="MWX194" s="322"/>
      <c r="MWY194" s="322"/>
      <c r="MWZ194" s="323"/>
      <c r="MXA194" s="413"/>
      <c r="MXB194" s="413"/>
      <c r="MXC194" s="413"/>
      <c r="MXD194" s="414"/>
      <c r="MXE194" s="414"/>
      <c r="MXF194" s="414"/>
      <c r="MXG194" s="413"/>
      <c r="MXH194" s="414"/>
      <c r="MXI194" s="414"/>
      <c r="MXJ194" s="414"/>
      <c r="MXK194" s="414"/>
      <c r="MXL194" s="413"/>
      <c r="MXM194" s="322"/>
      <c r="MXN194" s="322"/>
      <c r="MXO194" s="322"/>
      <c r="MXP194" s="323"/>
      <c r="MXQ194" s="413"/>
      <c r="MXR194" s="413"/>
      <c r="MXS194" s="413"/>
      <c r="MXT194" s="414"/>
      <c r="MXU194" s="414"/>
      <c r="MXV194" s="414"/>
      <c r="MXW194" s="413"/>
      <c r="MXX194" s="414"/>
      <c r="MXY194" s="414"/>
      <c r="MXZ194" s="414"/>
      <c r="MYA194" s="414"/>
      <c r="MYB194" s="413"/>
      <c r="MYC194" s="322"/>
      <c r="MYD194" s="322"/>
      <c r="MYE194" s="322"/>
      <c r="MYF194" s="323"/>
      <c r="MYG194" s="413"/>
      <c r="MYH194" s="413"/>
      <c r="MYI194" s="413"/>
      <c r="MYJ194" s="414"/>
      <c r="MYK194" s="414"/>
      <c r="MYL194" s="414"/>
      <c r="MYM194" s="413"/>
      <c r="MYN194" s="414"/>
      <c r="MYO194" s="414"/>
      <c r="MYP194" s="414"/>
      <c r="MYQ194" s="414"/>
      <c r="MYR194" s="413"/>
      <c r="MYS194" s="322"/>
      <c r="MYT194" s="322"/>
      <c r="MYU194" s="322"/>
      <c r="MYV194" s="323"/>
      <c r="MYW194" s="413"/>
      <c r="MYX194" s="413"/>
      <c r="MYY194" s="413"/>
      <c r="MYZ194" s="414"/>
      <c r="MZA194" s="414"/>
      <c r="MZB194" s="414"/>
      <c r="MZC194" s="413"/>
      <c r="MZD194" s="414"/>
      <c r="MZE194" s="414"/>
      <c r="MZF194" s="414"/>
      <c r="MZG194" s="414"/>
      <c r="MZH194" s="413"/>
      <c r="MZI194" s="322"/>
      <c r="MZJ194" s="322"/>
      <c r="MZK194" s="322"/>
      <c r="MZL194" s="323"/>
      <c r="MZM194" s="413"/>
      <c r="MZN194" s="413"/>
      <c r="MZO194" s="413"/>
      <c r="MZP194" s="414"/>
      <c r="MZQ194" s="414"/>
      <c r="MZR194" s="414"/>
      <c r="MZS194" s="413"/>
      <c r="MZT194" s="414"/>
      <c r="MZU194" s="414"/>
      <c r="MZV194" s="414"/>
      <c r="MZW194" s="414"/>
      <c r="MZX194" s="413"/>
      <c r="MZY194" s="322"/>
      <c r="MZZ194" s="322"/>
      <c r="NAA194" s="322"/>
      <c r="NAB194" s="323"/>
      <c r="NAC194" s="413"/>
      <c r="NAD194" s="413"/>
      <c r="NAE194" s="413"/>
      <c r="NAF194" s="414"/>
      <c r="NAG194" s="414"/>
      <c r="NAH194" s="414"/>
      <c r="NAI194" s="413"/>
      <c r="NAJ194" s="414"/>
      <c r="NAK194" s="414"/>
      <c r="NAL194" s="414"/>
      <c r="NAM194" s="414"/>
      <c r="NAN194" s="413"/>
      <c r="NAO194" s="322"/>
      <c r="NAP194" s="322"/>
      <c r="NAQ194" s="322"/>
      <c r="NAR194" s="323"/>
      <c r="NAS194" s="413"/>
      <c r="NAT194" s="413"/>
      <c r="NAU194" s="413"/>
      <c r="NAV194" s="414"/>
      <c r="NAW194" s="414"/>
      <c r="NAX194" s="414"/>
      <c r="NAY194" s="413"/>
      <c r="NAZ194" s="414"/>
      <c r="NBA194" s="414"/>
      <c r="NBB194" s="414"/>
      <c r="NBC194" s="414"/>
      <c r="NBD194" s="413"/>
      <c r="NBE194" s="322"/>
      <c r="NBF194" s="322"/>
      <c r="NBG194" s="322"/>
      <c r="NBH194" s="323"/>
      <c r="NBI194" s="413"/>
      <c r="NBJ194" s="413"/>
      <c r="NBK194" s="413"/>
      <c r="NBL194" s="414"/>
      <c r="NBM194" s="414"/>
      <c r="NBN194" s="414"/>
      <c r="NBO194" s="413"/>
      <c r="NBP194" s="414"/>
      <c r="NBQ194" s="414"/>
      <c r="NBR194" s="414"/>
      <c r="NBS194" s="414"/>
      <c r="NBT194" s="413"/>
      <c r="NBU194" s="322"/>
      <c r="NBV194" s="322"/>
      <c r="NBW194" s="322"/>
      <c r="NBX194" s="323"/>
      <c r="NBY194" s="413"/>
      <c r="NBZ194" s="413"/>
      <c r="NCA194" s="413"/>
      <c r="NCB194" s="414"/>
      <c r="NCC194" s="414"/>
      <c r="NCD194" s="414"/>
      <c r="NCE194" s="413"/>
      <c r="NCF194" s="414"/>
      <c r="NCG194" s="414"/>
      <c r="NCH194" s="414"/>
      <c r="NCI194" s="414"/>
      <c r="NCJ194" s="413"/>
      <c r="NCK194" s="322"/>
      <c r="NCL194" s="322"/>
      <c r="NCM194" s="322"/>
      <c r="NCN194" s="323"/>
      <c r="NCO194" s="413"/>
      <c r="NCP194" s="413"/>
      <c r="NCQ194" s="413"/>
      <c r="NCR194" s="414"/>
      <c r="NCS194" s="414"/>
      <c r="NCT194" s="414"/>
      <c r="NCU194" s="413"/>
      <c r="NCV194" s="414"/>
      <c r="NCW194" s="414"/>
      <c r="NCX194" s="414"/>
      <c r="NCY194" s="414"/>
      <c r="NCZ194" s="413"/>
      <c r="NDA194" s="322"/>
      <c r="NDB194" s="322"/>
      <c r="NDC194" s="322"/>
      <c r="NDD194" s="323"/>
      <c r="NDE194" s="413"/>
      <c r="NDF194" s="413"/>
      <c r="NDG194" s="413"/>
      <c r="NDH194" s="414"/>
      <c r="NDI194" s="414"/>
      <c r="NDJ194" s="414"/>
      <c r="NDK194" s="413"/>
      <c r="NDL194" s="414"/>
      <c r="NDM194" s="414"/>
      <c r="NDN194" s="414"/>
      <c r="NDO194" s="414"/>
      <c r="NDP194" s="413"/>
      <c r="NDQ194" s="322"/>
      <c r="NDR194" s="322"/>
      <c r="NDS194" s="322"/>
      <c r="NDT194" s="323"/>
      <c r="NDU194" s="413"/>
      <c r="NDV194" s="413"/>
      <c r="NDW194" s="413"/>
      <c r="NDX194" s="414"/>
      <c r="NDY194" s="414"/>
      <c r="NDZ194" s="414"/>
      <c r="NEA194" s="413"/>
      <c r="NEB194" s="414"/>
      <c r="NEC194" s="414"/>
      <c r="NED194" s="414"/>
      <c r="NEE194" s="414"/>
      <c r="NEF194" s="413"/>
      <c r="NEG194" s="322"/>
      <c r="NEH194" s="322"/>
      <c r="NEI194" s="322"/>
      <c r="NEJ194" s="323"/>
      <c r="NEK194" s="413"/>
      <c r="NEL194" s="413"/>
      <c r="NEM194" s="413"/>
      <c r="NEN194" s="414"/>
      <c r="NEO194" s="414"/>
      <c r="NEP194" s="414"/>
      <c r="NEQ194" s="413"/>
      <c r="NER194" s="414"/>
      <c r="NES194" s="414"/>
      <c r="NET194" s="414"/>
      <c r="NEU194" s="414"/>
      <c r="NEV194" s="413"/>
      <c r="NEW194" s="322"/>
      <c r="NEX194" s="322"/>
      <c r="NEY194" s="322"/>
      <c r="NEZ194" s="323"/>
      <c r="NFA194" s="413"/>
      <c r="NFB194" s="413"/>
      <c r="NFC194" s="413"/>
      <c r="NFD194" s="414"/>
      <c r="NFE194" s="414"/>
      <c r="NFF194" s="414"/>
      <c r="NFG194" s="413"/>
      <c r="NFH194" s="414"/>
      <c r="NFI194" s="414"/>
      <c r="NFJ194" s="414"/>
      <c r="NFK194" s="414"/>
      <c r="NFL194" s="413"/>
      <c r="NFM194" s="322"/>
      <c r="NFN194" s="322"/>
      <c r="NFO194" s="322"/>
      <c r="NFP194" s="323"/>
      <c r="NFQ194" s="413"/>
      <c r="NFR194" s="413"/>
      <c r="NFS194" s="413"/>
      <c r="NFT194" s="414"/>
      <c r="NFU194" s="414"/>
      <c r="NFV194" s="414"/>
      <c r="NFW194" s="413"/>
      <c r="NFX194" s="414"/>
      <c r="NFY194" s="414"/>
      <c r="NFZ194" s="414"/>
      <c r="NGA194" s="414"/>
      <c r="NGB194" s="413"/>
      <c r="NGC194" s="322"/>
      <c r="NGD194" s="322"/>
      <c r="NGE194" s="322"/>
      <c r="NGF194" s="323"/>
      <c r="NGG194" s="413"/>
      <c r="NGH194" s="413"/>
      <c r="NGI194" s="413"/>
      <c r="NGJ194" s="414"/>
      <c r="NGK194" s="414"/>
      <c r="NGL194" s="414"/>
      <c r="NGM194" s="413"/>
      <c r="NGN194" s="414"/>
      <c r="NGO194" s="414"/>
      <c r="NGP194" s="414"/>
      <c r="NGQ194" s="414"/>
      <c r="NGR194" s="413"/>
      <c r="NGS194" s="322"/>
      <c r="NGT194" s="322"/>
      <c r="NGU194" s="322"/>
      <c r="NGV194" s="323"/>
      <c r="NGW194" s="413"/>
      <c r="NGX194" s="413"/>
      <c r="NGY194" s="413"/>
      <c r="NGZ194" s="414"/>
      <c r="NHA194" s="414"/>
      <c r="NHB194" s="414"/>
      <c r="NHC194" s="413"/>
      <c r="NHD194" s="414"/>
      <c r="NHE194" s="414"/>
      <c r="NHF194" s="414"/>
      <c r="NHG194" s="414"/>
      <c r="NHH194" s="413"/>
      <c r="NHI194" s="322"/>
      <c r="NHJ194" s="322"/>
      <c r="NHK194" s="322"/>
      <c r="NHL194" s="323"/>
      <c r="NHM194" s="413"/>
      <c r="NHN194" s="413"/>
      <c r="NHO194" s="413"/>
      <c r="NHP194" s="414"/>
      <c r="NHQ194" s="414"/>
      <c r="NHR194" s="414"/>
      <c r="NHS194" s="413"/>
      <c r="NHT194" s="414"/>
      <c r="NHU194" s="414"/>
      <c r="NHV194" s="414"/>
      <c r="NHW194" s="414"/>
      <c r="NHX194" s="413"/>
      <c r="NHY194" s="322"/>
      <c r="NHZ194" s="322"/>
      <c r="NIA194" s="322"/>
      <c r="NIB194" s="323"/>
      <c r="NIC194" s="413"/>
      <c r="NID194" s="413"/>
      <c r="NIE194" s="413"/>
      <c r="NIF194" s="414"/>
      <c r="NIG194" s="414"/>
      <c r="NIH194" s="414"/>
      <c r="NII194" s="413"/>
      <c r="NIJ194" s="414"/>
      <c r="NIK194" s="414"/>
      <c r="NIL194" s="414"/>
      <c r="NIM194" s="414"/>
      <c r="NIN194" s="413"/>
      <c r="NIO194" s="322"/>
      <c r="NIP194" s="322"/>
      <c r="NIQ194" s="322"/>
      <c r="NIR194" s="323"/>
      <c r="NIS194" s="413"/>
      <c r="NIT194" s="413"/>
      <c r="NIU194" s="413"/>
      <c r="NIV194" s="414"/>
      <c r="NIW194" s="414"/>
      <c r="NIX194" s="414"/>
      <c r="NIY194" s="413"/>
      <c r="NIZ194" s="414"/>
      <c r="NJA194" s="414"/>
      <c r="NJB194" s="414"/>
      <c r="NJC194" s="414"/>
      <c r="NJD194" s="413"/>
      <c r="NJE194" s="322"/>
      <c r="NJF194" s="322"/>
      <c r="NJG194" s="322"/>
      <c r="NJH194" s="323"/>
      <c r="NJI194" s="413"/>
      <c r="NJJ194" s="413"/>
      <c r="NJK194" s="413"/>
      <c r="NJL194" s="414"/>
      <c r="NJM194" s="414"/>
      <c r="NJN194" s="414"/>
      <c r="NJO194" s="413"/>
      <c r="NJP194" s="414"/>
      <c r="NJQ194" s="414"/>
      <c r="NJR194" s="414"/>
      <c r="NJS194" s="414"/>
      <c r="NJT194" s="413"/>
      <c r="NJU194" s="322"/>
      <c r="NJV194" s="322"/>
      <c r="NJW194" s="322"/>
      <c r="NJX194" s="323"/>
      <c r="NJY194" s="413"/>
      <c r="NJZ194" s="413"/>
      <c r="NKA194" s="413"/>
      <c r="NKB194" s="414"/>
      <c r="NKC194" s="414"/>
      <c r="NKD194" s="414"/>
      <c r="NKE194" s="413"/>
      <c r="NKF194" s="414"/>
      <c r="NKG194" s="414"/>
      <c r="NKH194" s="414"/>
      <c r="NKI194" s="414"/>
      <c r="NKJ194" s="413"/>
      <c r="NKK194" s="322"/>
      <c r="NKL194" s="322"/>
      <c r="NKM194" s="322"/>
      <c r="NKN194" s="323"/>
      <c r="NKO194" s="413"/>
      <c r="NKP194" s="413"/>
      <c r="NKQ194" s="413"/>
      <c r="NKR194" s="414"/>
      <c r="NKS194" s="414"/>
      <c r="NKT194" s="414"/>
      <c r="NKU194" s="413"/>
      <c r="NKV194" s="414"/>
      <c r="NKW194" s="414"/>
      <c r="NKX194" s="414"/>
      <c r="NKY194" s="414"/>
      <c r="NKZ194" s="413"/>
      <c r="NLA194" s="322"/>
      <c r="NLB194" s="322"/>
      <c r="NLC194" s="322"/>
      <c r="NLD194" s="323"/>
      <c r="NLE194" s="413"/>
      <c r="NLF194" s="413"/>
      <c r="NLG194" s="413"/>
      <c r="NLH194" s="414"/>
      <c r="NLI194" s="414"/>
      <c r="NLJ194" s="414"/>
      <c r="NLK194" s="413"/>
      <c r="NLL194" s="414"/>
      <c r="NLM194" s="414"/>
      <c r="NLN194" s="414"/>
      <c r="NLO194" s="414"/>
      <c r="NLP194" s="413"/>
      <c r="NLQ194" s="322"/>
      <c r="NLR194" s="322"/>
      <c r="NLS194" s="322"/>
      <c r="NLT194" s="323"/>
      <c r="NLU194" s="413"/>
      <c r="NLV194" s="413"/>
      <c r="NLW194" s="413"/>
      <c r="NLX194" s="414"/>
      <c r="NLY194" s="414"/>
      <c r="NLZ194" s="414"/>
      <c r="NMA194" s="413"/>
      <c r="NMB194" s="414"/>
      <c r="NMC194" s="414"/>
      <c r="NMD194" s="414"/>
      <c r="NME194" s="414"/>
      <c r="NMF194" s="413"/>
      <c r="NMG194" s="322"/>
      <c r="NMH194" s="322"/>
      <c r="NMI194" s="322"/>
      <c r="NMJ194" s="323"/>
      <c r="NMK194" s="413"/>
      <c r="NML194" s="413"/>
      <c r="NMM194" s="413"/>
      <c r="NMN194" s="414"/>
      <c r="NMO194" s="414"/>
      <c r="NMP194" s="414"/>
      <c r="NMQ194" s="413"/>
      <c r="NMR194" s="414"/>
      <c r="NMS194" s="414"/>
      <c r="NMT194" s="414"/>
      <c r="NMU194" s="414"/>
      <c r="NMV194" s="413"/>
      <c r="NMW194" s="322"/>
      <c r="NMX194" s="322"/>
      <c r="NMY194" s="322"/>
      <c r="NMZ194" s="323"/>
      <c r="NNA194" s="413"/>
      <c r="NNB194" s="413"/>
      <c r="NNC194" s="413"/>
      <c r="NND194" s="414"/>
      <c r="NNE194" s="414"/>
      <c r="NNF194" s="414"/>
      <c r="NNG194" s="413"/>
      <c r="NNH194" s="414"/>
      <c r="NNI194" s="414"/>
      <c r="NNJ194" s="414"/>
      <c r="NNK194" s="414"/>
      <c r="NNL194" s="413"/>
      <c r="NNM194" s="322"/>
      <c r="NNN194" s="322"/>
      <c r="NNO194" s="322"/>
      <c r="NNP194" s="323"/>
      <c r="NNQ194" s="413"/>
      <c r="NNR194" s="413"/>
      <c r="NNS194" s="413"/>
      <c r="NNT194" s="414"/>
      <c r="NNU194" s="414"/>
      <c r="NNV194" s="414"/>
      <c r="NNW194" s="413"/>
      <c r="NNX194" s="414"/>
      <c r="NNY194" s="414"/>
      <c r="NNZ194" s="414"/>
      <c r="NOA194" s="414"/>
      <c r="NOB194" s="413"/>
      <c r="NOC194" s="322"/>
      <c r="NOD194" s="322"/>
      <c r="NOE194" s="322"/>
      <c r="NOF194" s="323"/>
      <c r="NOG194" s="413"/>
      <c r="NOH194" s="413"/>
      <c r="NOI194" s="413"/>
      <c r="NOJ194" s="414"/>
      <c r="NOK194" s="414"/>
      <c r="NOL194" s="414"/>
      <c r="NOM194" s="413"/>
      <c r="NON194" s="414"/>
      <c r="NOO194" s="414"/>
      <c r="NOP194" s="414"/>
      <c r="NOQ194" s="414"/>
      <c r="NOR194" s="413"/>
      <c r="NOS194" s="322"/>
      <c r="NOT194" s="322"/>
      <c r="NOU194" s="322"/>
      <c r="NOV194" s="323"/>
      <c r="NOW194" s="413"/>
      <c r="NOX194" s="413"/>
      <c r="NOY194" s="413"/>
      <c r="NOZ194" s="414"/>
      <c r="NPA194" s="414"/>
      <c r="NPB194" s="414"/>
      <c r="NPC194" s="413"/>
      <c r="NPD194" s="414"/>
      <c r="NPE194" s="414"/>
      <c r="NPF194" s="414"/>
      <c r="NPG194" s="414"/>
      <c r="NPH194" s="413"/>
      <c r="NPI194" s="322"/>
      <c r="NPJ194" s="322"/>
      <c r="NPK194" s="322"/>
      <c r="NPL194" s="323"/>
      <c r="NPM194" s="413"/>
      <c r="NPN194" s="413"/>
      <c r="NPO194" s="413"/>
      <c r="NPP194" s="414"/>
      <c r="NPQ194" s="414"/>
      <c r="NPR194" s="414"/>
      <c r="NPS194" s="413"/>
      <c r="NPT194" s="414"/>
      <c r="NPU194" s="414"/>
      <c r="NPV194" s="414"/>
      <c r="NPW194" s="414"/>
      <c r="NPX194" s="413"/>
      <c r="NPY194" s="322"/>
      <c r="NPZ194" s="322"/>
      <c r="NQA194" s="322"/>
      <c r="NQB194" s="323"/>
      <c r="NQC194" s="413"/>
      <c r="NQD194" s="413"/>
      <c r="NQE194" s="413"/>
      <c r="NQF194" s="414"/>
      <c r="NQG194" s="414"/>
      <c r="NQH194" s="414"/>
      <c r="NQI194" s="413"/>
      <c r="NQJ194" s="414"/>
      <c r="NQK194" s="414"/>
      <c r="NQL194" s="414"/>
      <c r="NQM194" s="414"/>
      <c r="NQN194" s="413"/>
      <c r="NQO194" s="322"/>
      <c r="NQP194" s="322"/>
      <c r="NQQ194" s="322"/>
      <c r="NQR194" s="323"/>
      <c r="NQS194" s="413"/>
      <c r="NQT194" s="413"/>
      <c r="NQU194" s="413"/>
      <c r="NQV194" s="414"/>
      <c r="NQW194" s="414"/>
      <c r="NQX194" s="414"/>
      <c r="NQY194" s="413"/>
      <c r="NQZ194" s="414"/>
      <c r="NRA194" s="414"/>
      <c r="NRB194" s="414"/>
      <c r="NRC194" s="414"/>
      <c r="NRD194" s="413"/>
      <c r="NRE194" s="322"/>
      <c r="NRF194" s="322"/>
      <c r="NRG194" s="322"/>
      <c r="NRH194" s="323"/>
      <c r="NRI194" s="413"/>
      <c r="NRJ194" s="413"/>
      <c r="NRK194" s="413"/>
      <c r="NRL194" s="414"/>
      <c r="NRM194" s="414"/>
      <c r="NRN194" s="414"/>
      <c r="NRO194" s="413"/>
      <c r="NRP194" s="414"/>
      <c r="NRQ194" s="414"/>
      <c r="NRR194" s="414"/>
      <c r="NRS194" s="414"/>
      <c r="NRT194" s="413"/>
      <c r="NRU194" s="322"/>
      <c r="NRV194" s="322"/>
      <c r="NRW194" s="322"/>
      <c r="NRX194" s="323"/>
      <c r="NRY194" s="413"/>
      <c r="NRZ194" s="413"/>
      <c r="NSA194" s="413"/>
      <c r="NSB194" s="414"/>
      <c r="NSC194" s="414"/>
      <c r="NSD194" s="414"/>
      <c r="NSE194" s="413"/>
      <c r="NSF194" s="414"/>
      <c r="NSG194" s="414"/>
      <c r="NSH194" s="414"/>
      <c r="NSI194" s="414"/>
      <c r="NSJ194" s="413"/>
      <c r="NSK194" s="322"/>
      <c r="NSL194" s="322"/>
      <c r="NSM194" s="322"/>
      <c r="NSN194" s="323"/>
      <c r="NSO194" s="413"/>
      <c r="NSP194" s="413"/>
      <c r="NSQ194" s="413"/>
      <c r="NSR194" s="414"/>
      <c r="NSS194" s="414"/>
      <c r="NST194" s="414"/>
      <c r="NSU194" s="413"/>
      <c r="NSV194" s="414"/>
      <c r="NSW194" s="414"/>
      <c r="NSX194" s="414"/>
      <c r="NSY194" s="414"/>
      <c r="NSZ194" s="413"/>
      <c r="NTA194" s="322"/>
      <c r="NTB194" s="322"/>
      <c r="NTC194" s="322"/>
      <c r="NTD194" s="323"/>
      <c r="NTE194" s="413"/>
      <c r="NTF194" s="413"/>
      <c r="NTG194" s="413"/>
      <c r="NTH194" s="414"/>
      <c r="NTI194" s="414"/>
      <c r="NTJ194" s="414"/>
      <c r="NTK194" s="413"/>
      <c r="NTL194" s="414"/>
      <c r="NTM194" s="414"/>
      <c r="NTN194" s="414"/>
      <c r="NTO194" s="414"/>
      <c r="NTP194" s="413"/>
      <c r="NTQ194" s="322"/>
      <c r="NTR194" s="322"/>
      <c r="NTS194" s="322"/>
      <c r="NTT194" s="323"/>
      <c r="NTU194" s="413"/>
      <c r="NTV194" s="413"/>
      <c r="NTW194" s="413"/>
      <c r="NTX194" s="414"/>
      <c r="NTY194" s="414"/>
      <c r="NTZ194" s="414"/>
      <c r="NUA194" s="413"/>
      <c r="NUB194" s="414"/>
      <c r="NUC194" s="414"/>
      <c r="NUD194" s="414"/>
      <c r="NUE194" s="414"/>
      <c r="NUF194" s="413"/>
      <c r="NUG194" s="322"/>
      <c r="NUH194" s="322"/>
      <c r="NUI194" s="322"/>
      <c r="NUJ194" s="323"/>
      <c r="NUK194" s="413"/>
      <c r="NUL194" s="413"/>
      <c r="NUM194" s="413"/>
      <c r="NUN194" s="414"/>
      <c r="NUO194" s="414"/>
      <c r="NUP194" s="414"/>
      <c r="NUQ194" s="413"/>
      <c r="NUR194" s="414"/>
      <c r="NUS194" s="414"/>
      <c r="NUT194" s="414"/>
      <c r="NUU194" s="414"/>
      <c r="NUV194" s="413"/>
      <c r="NUW194" s="322"/>
      <c r="NUX194" s="322"/>
      <c r="NUY194" s="322"/>
      <c r="NUZ194" s="323"/>
      <c r="NVA194" s="413"/>
      <c r="NVB194" s="413"/>
      <c r="NVC194" s="413"/>
      <c r="NVD194" s="414"/>
      <c r="NVE194" s="414"/>
      <c r="NVF194" s="414"/>
      <c r="NVG194" s="413"/>
      <c r="NVH194" s="414"/>
      <c r="NVI194" s="414"/>
      <c r="NVJ194" s="414"/>
      <c r="NVK194" s="414"/>
      <c r="NVL194" s="413"/>
      <c r="NVM194" s="322"/>
      <c r="NVN194" s="322"/>
      <c r="NVO194" s="322"/>
      <c r="NVP194" s="323"/>
      <c r="NVQ194" s="413"/>
      <c r="NVR194" s="413"/>
      <c r="NVS194" s="413"/>
      <c r="NVT194" s="414"/>
      <c r="NVU194" s="414"/>
      <c r="NVV194" s="414"/>
      <c r="NVW194" s="413"/>
      <c r="NVX194" s="414"/>
      <c r="NVY194" s="414"/>
      <c r="NVZ194" s="414"/>
      <c r="NWA194" s="414"/>
      <c r="NWB194" s="413"/>
      <c r="NWC194" s="322"/>
      <c r="NWD194" s="322"/>
      <c r="NWE194" s="322"/>
      <c r="NWF194" s="323"/>
      <c r="NWG194" s="413"/>
      <c r="NWH194" s="413"/>
      <c r="NWI194" s="413"/>
      <c r="NWJ194" s="414"/>
      <c r="NWK194" s="414"/>
      <c r="NWL194" s="414"/>
      <c r="NWM194" s="413"/>
      <c r="NWN194" s="414"/>
      <c r="NWO194" s="414"/>
      <c r="NWP194" s="414"/>
      <c r="NWQ194" s="414"/>
      <c r="NWR194" s="413"/>
      <c r="NWS194" s="322"/>
      <c r="NWT194" s="322"/>
      <c r="NWU194" s="322"/>
      <c r="NWV194" s="323"/>
      <c r="NWW194" s="413"/>
      <c r="NWX194" s="413"/>
      <c r="NWY194" s="413"/>
      <c r="NWZ194" s="414"/>
      <c r="NXA194" s="414"/>
      <c r="NXB194" s="414"/>
      <c r="NXC194" s="413"/>
      <c r="NXD194" s="414"/>
      <c r="NXE194" s="414"/>
      <c r="NXF194" s="414"/>
      <c r="NXG194" s="414"/>
      <c r="NXH194" s="413"/>
      <c r="NXI194" s="322"/>
      <c r="NXJ194" s="322"/>
      <c r="NXK194" s="322"/>
      <c r="NXL194" s="323"/>
      <c r="NXM194" s="413"/>
      <c r="NXN194" s="413"/>
      <c r="NXO194" s="413"/>
      <c r="NXP194" s="414"/>
      <c r="NXQ194" s="414"/>
      <c r="NXR194" s="414"/>
      <c r="NXS194" s="413"/>
      <c r="NXT194" s="414"/>
      <c r="NXU194" s="414"/>
      <c r="NXV194" s="414"/>
      <c r="NXW194" s="414"/>
      <c r="NXX194" s="413"/>
      <c r="NXY194" s="322"/>
      <c r="NXZ194" s="322"/>
      <c r="NYA194" s="322"/>
      <c r="NYB194" s="323"/>
      <c r="NYC194" s="413"/>
      <c r="NYD194" s="413"/>
      <c r="NYE194" s="413"/>
      <c r="NYF194" s="414"/>
      <c r="NYG194" s="414"/>
      <c r="NYH194" s="414"/>
      <c r="NYI194" s="413"/>
      <c r="NYJ194" s="414"/>
      <c r="NYK194" s="414"/>
      <c r="NYL194" s="414"/>
      <c r="NYM194" s="414"/>
      <c r="NYN194" s="413"/>
      <c r="NYO194" s="322"/>
      <c r="NYP194" s="322"/>
      <c r="NYQ194" s="322"/>
      <c r="NYR194" s="323"/>
      <c r="NYS194" s="413"/>
      <c r="NYT194" s="413"/>
      <c r="NYU194" s="413"/>
      <c r="NYV194" s="414"/>
      <c r="NYW194" s="414"/>
      <c r="NYX194" s="414"/>
      <c r="NYY194" s="413"/>
      <c r="NYZ194" s="414"/>
      <c r="NZA194" s="414"/>
      <c r="NZB194" s="414"/>
      <c r="NZC194" s="414"/>
      <c r="NZD194" s="413"/>
      <c r="NZE194" s="322"/>
      <c r="NZF194" s="322"/>
      <c r="NZG194" s="322"/>
      <c r="NZH194" s="323"/>
      <c r="NZI194" s="413"/>
      <c r="NZJ194" s="413"/>
      <c r="NZK194" s="413"/>
      <c r="NZL194" s="414"/>
      <c r="NZM194" s="414"/>
      <c r="NZN194" s="414"/>
      <c r="NZO194" s="413"/>
      <c r="NZP194" s="414"/>
      <c r="NZQ194" s="414"/>
      <c r="NZR194" s="414"/>
      <c r="NZS194" s="414"/>
      <c r="NZT194" s="413"/>
      <c r="NZU194" s="322"/>
      <c r="NZV194" s="322"/>
      <c r="NZW194" s="322"/>
      <c r="NZX194" s="323"/>
      <c r="NZY194" s="413"/>
      <c r="NZZ194" s="413"/>
      <c r="OAA194" s="413"/>
      <c r="OAB194" s="414"/>
      <c r="OAC194" s="414"/>
      <c r="OAD194" s="414"/>
      <c r="OAE194" s="413"/>
      <c r="OAF194" s="414"/>
      <c r="OAG194" s="414"/>
      <c r="OAH194" s="414"/>
      <c r="OAI194" s="414"/>
      <c r="OAJ194" s="413"/>
      <c r="OAK194" s="322"/>
      <c r="OAL194" s="322"/>
      <c r="OAM194" s="322"/>
      <c r="OAN194" s="323"/>
      <c r="OAO194" s="413"/>
      <c r="OAP194" s="413"/>
      <c r="OAQ194" s="413"/>
      <c r="OAR194" s="414"/>
      <c r="OAS194" s="414"/>
      <c r="OAT194" s="414"/>
      <c r="OAU194" s="413"/>
      <c r="OAV194" s="414"/>
      <c r="OAW194" s="414"/>
      <c r="OAX194" s="414"/>
      <c r="OAY194" s="414"/>
      <c r="OAZ194" s="413"/>
      <c r="OBA194" s="322"/>
      <c r="OBB194" s="322"/>
      <c r="OBC194" s="322"/>
      <c r="OBD194" s="323"/>
      <c r="OBE194" s="413"/>
      <c r="OBF194" s="413"/>
      <c r="OBG194" s="413"/>
      <c r="OBH194" s="414"/>
      <c r="OBI194" s="414"/>
      <c r="OBJ194" s="414"/>
      <c r="OBK194" s="413"/>
      <c r="OBL194" s="414"/>
      <c r="OBM194" s="414"/>
      <c r="OBN194" s="414"/>
      <c r="OBO194" s="414"/>
      <c r="OBP194" s="413"/>
      <c r="OBQ194" s="322"/>
      <c r="OBR194" s="322"/>
      <c r="OBS194" s="322"/>
      <c r="OBT194" s="323"/>
      <c r="OBU194" s="413"/>
      <c r="OBV194" s="413"/>
      <c r="OBW194" s="413"/>
      <c r="OBX194" s="414"/>
      <c r="OBY194" s="414"/>
      <c r="OBZ194" s="414"/>
      <c r="OCA194" s="413"/>
      <c r="OCB194" s="414"/>
      <c r="OCC194" s="414"/>
      <c r="OCD194" s="414"/>
      <c r="OCE194" s="414"/>
      <c r="OCF194" s="413"/>
      <c r="OCG194" s="322"/>
      <c r="OCH194" s="322"/>
      <c r="OCI194" s="322"/>
      <c r="OCJ194" s="323"/>
      <c r="OCK194" s="413"/>
      <c r="OCL194" s="413"/>
      <c r="OCM194" s="413"/>
      <c r="OCN194" s="414"/>
      <c r="OCO194" s="414"/>
      <c r="OCP194" s="414"/>
      <c r="OCQ194" s="413"/>
      <c r="OCR194" s="414"/>
      <c r="OCS194" s="414"/>
      <c r="OCT194" s="414"/>
      <c r="OCU194" s="414"/>
      <c r="OCV194" s="413"/>
      <c r="OCW194" s="322"/>
      <c r="OCX194" s="322"/>
      <c r="OCY194" s="322"/>
      <c r="OCZ194" s="323"/>
      <c r="ODA194" s="413"/>
      <c r="ODB194" s="413"/>
      <c r="ODC194" s="413"/>
      <c r="ODD194" s="414"/>
      <c r="ODE194" s="414"/>
      <c r="ODF194" s="414"/>
      <c r="ODG194" s="413"/>
      <c r="ODH194" s="414"/>
      <c r="ODI194" s="414"/>
      <c r="ODJ194" s="414"/>
      <c r="ODK194" s="414"/>
      <c r="ODL194" s="413"/>
      <c r="ODM194" s="322"/>
      <c r="ODN194" s="322"/>
      <c r="ODO194" s="322"/>
      <c r="ODP194" s="323"/>
      <c r="ODQ194" s="413"/>
      <c r="ODR194" s="413"/>
      <c r="ODS194" s="413"/>
      <c r="ODT194" s="414"/>
      <c r="ODU194" s="414"/>
      <c r="ODV194" s="414"/>
      <c r="ODW194" s="413"/>
      <c r="ODX194" s="414"/>
      <c r="ODY194" s="414"/>
      <c r="ODZ194" s="414"/>
      <c r="OEA194" s="414"/>
      <c r="OEB194" s="413"/>
      <c r="OEC194" s="322"/>
      <c r="OED194" s="322"/>
      <c r="OEE194" s="322"/>
      <c r="OEF194" s="323"/>
      <c r="OEG194" s="413"/>
      <c r="OEH194" s="413"/>
      <c r="OEI194" s="413"/>
      <c r="OEJ194" s="414"/>
      <c r="OEK194" s="414"/>
      <c r="OEL194" s="414"/>
      <c r="OEM194" s="413"/>
      <c r="OEN194" s="414"/>
      <c r="OEO194" s="414"/>
      <c r="OEP194" s="414"/>
      <c r="OEQ194" s="414"/>
      <c r="OER194" s="413"/>
      <c r="OES194" s="322"/>
      <c r="OET194" s="322"/>
      <c r="OEU194" s="322"/>
      <c r="OEV194" s="323"/>
      <c r="OEW194" s="413"/>
      <c r="OEX194" s="413"/>
      <c r="OEY194" s="413"/>
      <c r="OEZ194" s="414"/>
      <c r="OFA194" s="414"/>
      <c r="OFB194" s="414"/>
      <c r="OFC194" s="413"/>
      <c r="OFD194" s="414"/>
      <c r="OFE194" s="414"/>
      <c r="OFF194" s="414"/>
      <c r="OFG194" s="414"/>
      <c r="OFH194" s="413"/>
      <c r="OFI194" s="322"/>
      <c r="OFJ194" s="322"/>
      <c r="OFK194" s="322"/>
      <c r="OFL194" s="323"/>
      <c r="OFM194" s="413"/>
      <c r="OFN194" s="413"/>
      <c r="OFO194" s="413"/>
      <c r="OFP194" s="414"/>
      <c r="OFQ194" s="414"/>
      <c r="OFR194" s="414"/>
      <c r="OFS194" s="413"/>
      <c r="OFT194" s="414"/>
      <c r="OFU194" s="414"/>
      <c r="OFV194" s="414"/>
      <c r="OFW194" s="414"/>
      <c r="OFX194" s="413"/>
      <c r="OFY194" s="322"/>
      <c r="OFZ194" s="322"/>
      <c r="OGA194" s="322"/>
      <c r="OGB194" s="323"/>
      <c r="OGC194" s="413"/>
      <c r="OGD194" s="413"/>
      <c r="OGE194" s="413"/>
      <c r="OGF194" s="414"/>
      <c r="OGG194" s="414"/>
      <c r="OGH194" s="414"/>
      <c r="OGI194" s="413"/>
      <c r="OGJ194" s="414"/>
      <c r="OGK194" s="414"/>
      <c r="OGL194" s="414"/>
      <c r="OGM194" s="414"/>
      <c r="OGN194" s="413"/>
      <c r="OGO194" s="322"/>
      <c r="OGP194" s="322"/>
      <c r="OGQ194" s="322"/>
      <c r="OGR194" s="323"/>
      <c r="OGS194" s="413"/>
      <c r="OGT194" s="413"/>
      <c r="OGU194" s="413"/>
      <c r="OGV194" s="414"/>
      <c r="OGW194" s="414"/>
      <c r="OGX194" s="414"/>
      <c r="OGY194" s="413"/>
      <c r="OGZ194" s="414"/>
      <c r="OHA194" s="414"/>
      <c r="OHB194" s="414"/>
      <c r="OHC194" s="414"/>
      <c r="OHD194" s="413"/>
      <c r="OHE194" s="322"/>
      <c r="OHF194" s="322"/>
      <c r="OHG194" s="322"/>
      <c r="OHH194" s="323"/>
      <c r="OHI194" s="413"/>
      <c r="OHJ194" s="413"/>
      <c r="OHK194" s="413"/>
      <c r="OHL194" s="414"/>
      <c r="OHM194" s="414"/>
      <c r="OHN194" s="414"/>
      <c r="OHO194" s="413"/>
      <c r="OHP194" s="414"/>
      <c r="OHQ194" s="414"/>
      <c r="OHR194" s="414"/>
      <c r="OHS194" s="414"/>
      <c r="OHT194" s="413"/>
      <c r="OHU194" s="322"/>
      <c r="OHV194" s="322"/>
      <c r="OHW194" s="322"/>
      <c r="OHX194" s="323"/>
      <c r="OHY194" s="413"/>
      <c r="OHZ194" s="413"/>
      <c r="OIA194" s="413"/>
      <c r="OIB194" s="414"/>
      <c r="OIC194" s="414"/>
      <c r="OID194" s="414"/>
      <c r="OIE194" s="413"/>
      <c r="OIF194" s="414"/>
      <c r="OIG194" s="414"/>
      <c r="OIH194" s="414"/>
      <c r="OII194" s="414"/>
      <c r="OIJ194" s="413"/>
      <c r="OIK194" s="322"/>
      <c r="OIL194" s="322"/>
      <c r="OIM194" s="322"/>
      <c r="OIN194" s="323"/>
      <c r="OIO194" s="413"/>
      <c r="OIP194" s="413"/>
      <c r="OIQ194" s="413"/>
      <c r="OIR194" s="414"/>
      <c r="OIS194" s="414"/>
      <c r="OIT194" s="414"/>
      <c r="OIU194" s="413"/>
      <c r="OIV194" s="414"/>
      <c r="OIW194" s="414"/>
      <c r="OIX194" s="414"/>
      <c r="OIY194" s="414"/>
      <c r="OIZ194" s="413"/>
      <c r="OJA194" s="322"/>
      <c r="OJB194" s="322"/>
      <c r="OJC194" s="322"/>
      <c r="OJD194" s="323"/>
      <c r="OJE194" s="413"/>
      <c r="OJF194" s="413"/>
      <c r="OJG194" s="413"/>
      <c r="OJH194" s="414"/>
      <c r="OJI194" s="414"/>
      <c r="OJJ194" s="414"/>
      <c r="OJK194" s="413"/>
      <c r="OJL194" s="414"/>
      <c r="OJM194" s="414"/>
      <c r="OJN194" s="414"/>
      <c r="OJO194" s="414"/>
      <c r="OJP194" s="413"/>
      <c r="OJQ194" s="322"/>
      <c r="OJR194" s="322"/>
      <c r="OJS194" s="322"/>
      <c r="OJT194" s="323"/>
      <c r="OJU194" s="413"/>
      <c r="OJV194" s="413"/>
      <c r="OJW194" s="413"/>
      <c r="OJX194" s="414"/>
      <c r="OJY194" s="414"/>
      <c r="OJZ194" s="414"/>
      <c r="OKA194" s="413"/>
      <c r="OKB194" s="414"/>
      <c r="OKC194" s="414"/>
      <c r="OKD194" s="414"/>
      <c r="OKE194" s="414"/>
      <c r="OKF194" s="413"/>
      <c r="OKG194" s="322"/>
      <c r="OKH194" s="322"/>
      <c r="OKI194" s="322"/>
      <c r="OKJ194" s="323"/>
      <c r="OKK194" s="413"/>
      <c r="OKL194" s="413"/>
      <c r="OKM194" s="413"/>
      <c r="OKN194" s="414"/>
      <c r="OKO194" s="414"/>
      <c r="OKP194" s="414"/>
      <c r="OKQ194" s="413"/>
      <c r="OKR194" s="414"/>
      <c r="OKS194" s="414"/>
      <c r="OKT194" s="414"/>
      <c r="OKU194" s="414"/>
      <c r="OKV194" s="413"/>
      <c r="OKW194" s="322"/>
      <c r="OKX194" s="322"/>
      <c r="OKY194" s="322"/>
      <c r="OKZ194" s="323"/>
      <c r="OLA194" s="413"/>
      <c r="OLB194" s="413"/>
      <c r="OLC194" s="413"/>
      <c r="OLD194" s="414"/>
      <c r="OLE194" s="414"/>
      <c r="OLF194" s="414"/>
      <c r="OLG194" s="413"/>
      <c r="OLH194" s="414"/>
      <c r="OLI194" s="414"/>
      <c r="OLJ194" s="414"/>
      <c r="OLK194" s="414"/>
      <c r="OLL194" s="413"/>
      <c r="OLM194" s="322"/>
      <c r="OLN194" s="322"/>
      <c r="OLO194" s="322"/>
      <c r="OLP194" s="323"/>
      <c r="OLQ194" s="413"/>
      <c r="OLR194" s="413"/>
      <c r="OLS194" s="413"/>
      <c r="OLT194" s="414"/>
      <c r="OLU194" s="414"/>
      <c r="OLV194" s="414"/>
      <c r="OLW194" s="413"/>
      <c r="OLX194" s="414"/>
      <c r="OLY194" s="414"/>
      <c r="OLZ194" s="414"/>
      <c r="OMA194" s="414"/>
      <c r="OMB194" s="413"/>
      <c r="OMC194" s="322"/>
      <c r="OMD194" s="322"/>
      <c r="OME194" s="322"/>
      <c r="OMF194" s="323"/>
      <c r="OMG194" s="413"/>
      <c r="OMH194" s="413"/>
      <c r="OMI194" s="413"/>
      <c r="OMJ194" s="414"/>
      <c r="OMK194" s="414"/>
      <c r="OML194" s="414"/>
      <c r="OMM194" s="413"/>
      <c r="OMN194" s="414"/>
      <c r="OMO194" s="414"/>
      <c r="OMP194" s="414"/>
      <c r="OMQ194" s="414"/>
      <c r="OMR194" s="413"/>
      <c r="OMS194" s="322"/>
      <c r="OMT194" s="322"/>
      <c r="OMU194" s="322"/>
      <c r="OMV194" s="323"/>
      <c r="OMW194" s="413"/>
      <c r="OMX194" s="413"/>
      <c r="OMY194" s="413"/>
      <c r="OMZ194" s="414"/>
      <c r="ONA194" s="414"/>
      <c r="ONB194" s="414"/>
      <c r="ONC194" s="413"/>
      <c r="OND194" s="414"/>
      <c r="ONE194" s="414"/>
      <c r="ONF194" s="414"/>
      <c r="ONG194" s="414"/>
      <c r="ONH194" s="413"/>
      <c r="ONI194" s="322"/>
      <c r="ONJ194" s="322"/>
      <c r="ONK194" s="322"/>
      <c r="ONL194" s="323"/>
      <c r="ONM194" s="413"/>
      <c r="ONN194" s="413"/>
      <c r="ONO194" s="413"/>
      <c r="ONP194" s="414"/>
      <c r="ONQ194" s="414"/>
      <c r="ONR194" s="414"/>
      <c r="ONS194" s="413"/>
      <c r="ONT194" s="414"/>
      <c r="ONU194" s="414"/>
      <c r="ONV194" s="414"/>
      <c r="ONW194" s="414"/>
      <c r="ONX194" s="413"/>
      <c r="ONY194" s="322"/>
      <c r="ONZ194" s="322"/>
      <c r="OOA194" s="322"/>
      <c r="OOB194" s="323"/>
      <c r="OOC194" s="413"/>
      <c r="OOD194" s="413"/>
      <c r="OOE194" s="413"/>
      <c r="OOF194" s="414"/>
      <c r="OOG194" s="414"/>
      <c r="OOH194" s="414"/>
      <c r="OOI194" s="413"/>
      <c r="OOJ194" s="414"/>
      <c r="OOK194" s="414"/>
      <c r="OOL194" s="414"/>
      <c r="OOM194" s="414"/>
      <c r="OON194" s="413"/>
      <c r="OOO194" s="322"/>
      <c r="OOP194" s="322"/>
      <c r="OOQ194" s="322"/>
      <c r="OOR194" s="323"/>
      <c r="OOS194" s="413"/>
      <c r="OOT194" s="413"/>
      <c r="OOU194" s="413"/>
      <c r="OOV194" s="414"/>
      <c r="OOW194" s="414"/>
      <c r="OOX194" s="414"/>
      <c r="OOY194" s="413"/>
      <c r="OOZ194" s="414"/>
      <c r="OPA194" s="414"/>
      <c r="OPB194" s="414"/>
      <c r="OPC194" s="414"/>
      <c r="OPD194" s="413"/>
      <c r="OPE194" s="322"/>
      <c r="OPF194" s="322"/>
      <c r="OPG194" s="322"/>
      <c r="OPH194" s="323"/>
      <c r="OPI194" s="413"/>
      <c r="OPJ194" s="413"/>
      <c r="OPK194" s="413"/>
      <c r="OPL194" s="414"/>
      <c r="OPM194" s="414"/>
      <c r="OPN194" s="414"/>
      <c r="OPO194" s="413"/>
      <c r="OPP194" s="414"/>
      <c r="OPQ194" s="414"/>
      <c r="OPR194" s="414"/>
      <c r="OPS194" s="414"/>
      <c r="OPT194" s="413"/>
      <c r="OPU194" s="322"/>
      <c r="OPV194" s="322"/>
      <c r="OPW194" s="322"/>
      <c r="OPX194" s="323"/>
      <c r="OPY194" s="413"/>
      <c r="OPZ194" s="413"/>
      <c r="OQA194" s="413"/>
      <c r="OQB194" s="414"/>
      <c r="OQC194" s="414"/>
      <c r="OQD194" s="414"/>
      <c r="OQE194" s="413"/>
      <c r="OQF194" s="414"/>
      <c r="OQG194" s="414"/>
      <c r="OQH194" s="414"/>
      <c r="OQI194" s="414"/>
      <c r="OQJ194" s="413"/>
      <c r="OQK194" s="322"/>
      <c r="OQL194" s="322"/>
      <c r="OQM194" s="322"/>
      <c r="OQN194" s="323"/>
      <c r="OQO194" s="413"/>
      <c r="OQP194" s="413"/>
      <c r="OQQ194" s="413"/>
      <c r="OQR194" s="414"/>
      <c r="OQS194" s="414"/>
      <c r="OQT194" s="414"/>
      <c r="OQU194" s="413"/>
      <c r="OQV194" s="414"/>
      <c r="OQW194" s="414"/>
      <c r="OQX194" s="414"/>
      <c r="OQY194" s="414"/>
      <c r="OQZ194" s="413"/>
      <c r="ORA194" s="322"/>
      <c r="ORB194" s="322"/>
      <c r="ORC194" s="322"/>
      <c r="ORD194" s="323"/>
      <c r="ORE194" s="413"/>
      <c r="ORF194" s="413"/>
      <c r="ORG194" s="413"/>
      <c r="ORH194" s="414"/>
      <c r="ORI194" s="414"/>
      <c r="ORJ194" s="414"/>
      <c r="ORK194" s="413"/>
      <c r="ORL194" s="414"/>
      <c r="ORM194" s="414"/>
      <c r="ORN194" s="414"/>
      <c r="ORO194" s="414"/>
      <c r="ORP194" s="413"/>
      <c r="ORQ194" s="322"/>
      <c r="ORR194" s="322"/>
      <c r="ORS194" s="322"/>
      <c r="ORT194" s="323"/>
      <c r="ORU194" s="413"/>
      <c r="ORV194" s="413"/>
      <c r="ORW194" s="413"/>
      <c r="ORX194" s="414"/>
      <c r="ORY194" s="414"/>
      <c r="ORZ194" s="414"/>
      <c r="OSA194" s="413"/>
      <c r="OSB194" s="414"/>
      <c r="OSC194" s="414"/>
      <c r="OSD194" s="414"/>
      <c r="OSE194" s="414"/>
      <c r="OSF194" s="413"/>
      <c r="OSG194" s="322"/>
      <c r="OSH194" s="322"/>
      <c r="OSI194" s="322"/>
      <c r="OSJ194" s="323"/>
      <c r="OSK194" s="413"/>
      <c r="OSL194" s="413"/>
      <c r="OSM194" s="413"/>
      <c r="OSN194" s="414"/>
      <c r="OSO194" s="414"/>
      <c r="OSP194" s="414"/>
      <c r="OSQ194" s="413"/>
      <c r="OSR194" s="414"/>
      <c r="OSS194" s="414"/>
      <c r="OST194" s="414"/>
      <c r="OSU194" s="414"/>
      <c r="OSV194" s="413"/>
      <c r="OSW194" s="322"/>
      <c r="OSX194" s="322"/>
      <c r="OSY194" s="322"/>
      <c r="OSZ194" s="323"/>
      <c r="OTA194" s="413"/>
      <c r="OTB194" s="413"/>
      <c r="OTC194" s="413"/>
      <c r="OTD194" s="414"/>
      <c r="OTE194" s="414"/>
      <c r="OTF194" s="414"/>
      <c r="OTG194" s="413"/>
      <c r="OTH194" s="414"/>
      <c r="OTI194" s="414"/>
      <c r="OTJ194" s="414"/>
      <c r="OTK194" s="414"/>
      <c r="OTL194" s="413"/>
      <c r="OTM194" s="322"/>
      <c r="OTN194" s="322"/>
      <c r="OTO194" s="322"/>
      <c r="OTP194" s="323"/>
      <c r="OTQ194" s="413"/>
      <c r="OTR194" s="413"/>
      <c r="OTS194" s="413"/>
      <c r="OTT194" s="414"/>
      <c r="OTU194" s="414"/>
      <c r="OTV194" s="414"/>
      <c r="OTW194" s="413"/>
      <c r="OTX194" s="414"/>
      <c r="OTY194" s="414"/>
      <c r="OTZ194" s="414"/>
      <c r="OUA194" s="414"/>
      <c r="OUB194" s="413"/>
      <c r="OUC194" s="322"/>
      <c r="OUD194" s="322"/>
      <c r="OUE194" s="322"/>
      <c r="OUF194" s="323"/>
      <c r="OUG194" s="413"/>
      <c r="OUH194" s="413"/>
      <c r="OUI194" s="413"/>
      <c r="OUJ194" s="414"/>
      <c r="OUK194" s="414"/>
      <c r="OUL194" s="414"/>
      <c r="OUM194" s="413"/>
      <c r="OUN194" s="414"/>
      <c r="OUO194" s="414"/>
      <c r="OUP194" s="414"/>
      <c r="OUQ194" s="414"/>
      <c r="OUR194" s="413"/>
      <c r="OUS194" s="322"/>
      <c r="OUT194" s="322"/>
      <c r="OUU194" s="322"/>
      <c r="OUV194" s="323"/>
      <c r="OUW194" s="413"/>
      <c r="OUX194" s="413"/>
      <c r="OUY194" s="413"/>
      <c r="OUZ194" s="414"/>
      <c r="OVA194" s="414"/>
      <c r="OVB194" s="414"/>
      <c r="OVC194" s="413"/>
      <c r="OVD194" s="414"/>
      <c r="OVE194" s="414"/>
      <c r="OVF194" s="414"/>
      <c r="OVG194" s="414"/>
      <c r="OVH194" s="413"/>
      <c r="OVI194" s="322"/>
      <c r="OVJ194" s="322"/>
      <c r="OVK194" s="322"/>
      <c r="OVL194" s="323"/>
      <c r="OVM194" s="413"/>
      <c r="OVN194" s="413"/>
      <c r="OVO194" s="413"/>
      <c r="OVP194" s="414"/>
      <c r="OVQ194" s="414"/>
      <c r="OVR194" s="414"/>
      <c r="OVS194" s="413"/>
      <c r="OVT194" s="414"/>
      <c r="OVU194" s="414"/>
      <c r="OVV194" s="414"/>
      <c r="OVW194" s="414"/>
      <c r="OVX194" s="413"/>
      <c r="OVY194" s="322"/>
      <c r="OVZ194" s="322"/>
      <c r="OWA194" s="322"/>
      <c r="OWB194" s="323"/>
      <c r="OWC194" s="413"/>
      <c r="OWD194" s="413"/>
      <c r="OWE194" s="413"/>
      <c r="OWF194" s="414"/>
      <c r="OWG194" s="414"/>
      <c r="OWH194" s="414"/>
      <c r="OWI194" s="413"/>
      <c r="OWJ194" s="414"/>
      <c r="OWK194" s="414"/>
      <c r="OWL194" s="414"/>
      <c r="OWM194" s="414"/>
      <c r="OWN194" s="413"/>
      <c r="OWO194" s="322"/>
      <c r="OWP194" s="322"/>
      <c r="OWQ194" s="322"/>
      <c r="OWR194" s="323"/>
      <c r="OWS194" s="413"/>
      <c r="OWT194" s="413"/>
      <c r="OWU194" s="413"/>
      <c r="OWV194" s="414"/>
      <c r="OWW194" s="414"/>
      <c r="OWX194" s="414"/>
      <c r="OWY194" s="413"/>
      <c r="OWZ194" s="414"/>
      <c r="OXA194" s="414"/>
      <c r="OXB194" s="414"/>
      <c r="OXC194" s="414"/>
      <c r="OXD194" s="413"/>
      <c r="OXE194" s="322"/>
      <c r="OXF194" s="322"/>
      <c r="OXG194" s="322"/>
      <c r="OXH194" s="323"/>
      <c r="OXI194" s="413"/>
      <c r="OXJ194" s="413"/>
      <c r="OXK194" s="413"/>
      <c r="OXL194" s="414"/>
      <c r="OXM194" s="414"/>
      <c r="OXN194" s="414"/>
      <c r="OXO194" s="413"/>
      <c r="OXP194" s="414"/>
      <c r="OXQ194" s="414"/>
      <c r="OXR194" s="414"/>
      <c r="OXS194" s="414"/>
      <c r="OXT194" s="413"/>
      <c r="OXU194" s="322"/>
      <c r="OXV194" s="322"/>
      <c r="OXW194" s="322"/>
      <c r="OXX194" s="323"/>
      <c r="OXY194" s="413"/>
      <c r="OXZ194" s="413"/>
      <c r="OYA194" s="413"/>
      <c r="OYB194" s="414"/>
      <c r="OYC194" s="414"/>
      <c r="OYD194" s="414"/>
      <c r="OYE194" s="413"/>
      <c r="OYF194" s="414"/>
      <c r="OYG194" s="414"/>
      <c r="OYH194" s="414"/>
      <c r="OYI194" s="414"/>
      <c r="OYJ194" s="413"/>
      <c r="OYK194" s="322"/>
      <c r="OYL194" s="322"/>
      <c r="OYM194" s="322"/>
      <c r="OYN194" s="323"/>
      <c r="OYO194" s="413"/>
      <c r="OYP194" s="413"/>
      <c r="OYQ194" s="413"/>
      <c r="OYR194" s="414"/>
      <c r="OYS194" s="414"/>
      <c r="OYT194" s="414"/>
      <c r="OYU194" s="413"/>
      <c r="OYV194" s="414"/>
      <c r="OYW194" s="414"/>
      <c r="OYX194" s="414"/>
      <c r="OYY194" s="414"/>
      <c r="OYZ194" s="413"/>
      <c r="OZA194" s="322"/>
      <c r="OZB194" s="322"/>
      <c r="OZC194" s="322"/>
      <c r="OZD194" s="323"/>
      <c r="OZE194" s="413"/>
      <c r="OZF194" s="413"/>
      <c r="OZG194" s="413"/>
      <c r="OZH194" s="414"/>
      <c r="OZI194" s="414"/>
      <c r="OZJ194" s="414"/>
      <c r="OZK194" s="413"/>
      <c r="OZL194" s="414"/>
      <c r="OZM194" s="414"/>
      <c r="OZN194" s="414"/>
      <c r="OZO194" s="414"/>
      <c r="OZP194" s="413"/>
      <c r="OZQ194" s="322"/>
      <c r="OZR194" s="322"/>
      <c r="OZS194" s="322"/>
      <c r="OZT194" s="323"/>
      <c r="OZU194" s="413"/>
      <c r="OZV194" s="413"/>
      <c r="OZW194" s="413"/>
      <c r="OZX194" s="414"/>
      <c r="OZY194" s="414"/>
      <c r="OZZ194" s="414"/>
      <c r="PAA194" s="413"/>
      <c r="PAB194" s="414"/>
      <c r="PAC194" s="414"/>
      <c r="PAD194" s="414"/>
      <c r="PAE194" s="414"/>
      <c r="PAF194" s="413"/>
      <c r="PAG194" s="322"/>
      <c r="PAH194" s="322"/>
      <c r="PAI194" s="322"/>
      <c r="PAJ194" s="323"/>
      <c r="PAK194" s="413"/>
      <c r="PAL194" s="413"/>
      <c r="PAM194" s="413"/>
      <c r="PAN194" s="414"/>
      <c r="PAO194" s="414"/>
      <c r="PAP194" s="414"/>
      <c r="PAQ194" s="413"/>
      <c r="PAR194" s="414"/>
      <c r="PAS194" s="414"/>
      <c r="PAT194" s="414"/>
      <c r="PAU194" s="414"/>
      <c r="PAV194" s="413"/>
      <c r="PAW194" s="322"/>
      <c r="PAX194" s="322"/>
      <c r="PAY194" s="322"/>
      <c r="PAZ194" s="323"/>
      <c r="PBA194" s="413"/>
      <c r="PBB194" s="413"/>
      <c r="PBC194" s="413"/>
      <c r="PBD194" s="414"/>
      <c r="PBE194" s="414"/>
      <c r="PBF194" s="414"/>
      <c r="PBG194" s="413"/>
      <c r="PBH194" s="414"/>
      <c r="PBI194" s="414"/>
      <c r="PBJ194" s="414"/>
      <c r="PBK194" s="414"/>
      <c r="PBL194" s="413"/>
      <c r="PBM194" s="322"/>
      <c r="PBN194" s="322"/>
      <c r="PBO194" s="322"/>
      <c r="PBP194" s="323"/>
      <c r="PBQ194" s="413"/>
      <c r="PBR194" s="413"/>
      <c r="PBS194" s="413"/>
      <c r="PBT194" s="414"/>
      <c r="PBU194" s="414"/>
      <c r="PBV194" s="414"/>
      <c r="PBW194" s="413"/>
      <c r="PBX194" s="414"/>
      <c r="PBY194" s="414"/>
      <c r="PBZ194" s="414"/>
      <c r="PCA194" s="414"/>
      <c r="PCB194" s="413"/>
      <c r="PCC194" s="322"/>
      <c r="PCD194" s="322"/>
      <c r="PCE194" s="322"/>
      <c r="PCF194" s="323"/>
      <c r="PCG194" s="413"/>
      <c r="PCH194" s="413"/>
      <c r="PCI194" s="413"/>
      <c r="PCJ194" s="414"/>
      <c r="PCK194" s="414"/>
      <c r="PCL194" s="414"/>
      <c r="PCM194" s="413"/>
      <c r="PCN194" s="414"/>
      <c r="PCO194" s="414"/>
      <c r="PCP194" s="414"/>
      <c r="PCQ194" s="414"/>
      <c r="PCR194" s="413"/>
      <c r="PCS194" s="322"/>
      <c r="PCT194" s="322"/>
      <c r="PCU194" s="322"/>
      <c r="PCV194" s="323"/>
      <c r="PCW194" s="413"/>
      <c r="PCX194" s="413"/>
      <c r="PCY194" s="413"/>
      <c r="PCZ194" s="414"/>
      <c r="PDA194" s="414"/>
      <c r="PDB194" s="414"/>
      <c r="PDC194" s="413"/>
      <c r="PDD194" s="414"/>
      <c r="PDE194" s="414"/>
      <c r="PDF194" s="414"/>
      <c r="PDG194" s="414"/>
      <c r="PDH194" s="413"/>
      <c r="PDI194" s="322"/>
      <c r="PDJ194" s="322"/>
      <c r="PDK194" s="322"/>
      <c r="PDL194" s="323"/>
      <c r="PDM194" s="413"/>
      <c r="PDN194" s="413"/>
      <c r="PDO194" s="413"/>
      <c r="PDP194" s="414"/>
      <c r="PDQ194" s="414"/>
      <c r="PDR194" s="414"/>
      <c r="PDS194" s="413"/>
      <c r="PDT194" s="414"/>
      <c r="PDU194" s="414"/>
      <c r="PDV194" s="414"/>
      <c r="PDW194" s="414"/>
      <c r="PDX194" s="413"/>
      <c r="PDY194" s="322"/>
      <c r="PDZ194" s="322"/>
      <c r="PEA194" s="322"/>
      <c r="PEB194" s="323"/>
      <c r="PEC194" s="413"/>
      <c r="PED194" s="413"/>
      <c r="PEE194" s="413"/>
      <c r="PEF194" s="414"/>
      <c r="PEG194" s="414"/>
      <c r="PEH194" s="414"/>
      <c r="PEI194" s="413"/>
      <c r="PEJ194" s="414"/>
      <c r="PEK194" s="414"/>
      <c r="PEL194" s="414"/>
      <c r="PEM194" s="414"/>
      <c r="PEN194" s="413"/>
      <c r="PEO194" s="322"/>
      <c r="PEP194" s="322"/>
      <c r="PEQ194" s="322"/>
      <c r="PER194" s="323"/>
      <c r="PES194" s="413"/>
      <c r="PET194" s="413"/>
      <c r="PEU194" s="413"/>
      <c r="PEV194" s="414"/>
      <c r="PEW194" s="414"/>
      <c r="PEX194" s="414"/>
      <c r="PEY194" s="413"/>
      <c r="PEZ194" s="414"/>
      <c r="PFA194" s="414"/>
      <c r="PFB194" s="414"/>
      <c r="PFC194" s="414"/>
      <c r="PFD194" s="413"/>
      <c r="PFE194" s="322"/>
      <c r="PFF194" s="322"/>
      <c r="PFG194" s="322"/>
      <c r="PFH194" s="323"/>
      <c r="PFI194" s="413"/>
      <c r="PFJ194" s="413"/>
      <c r="PFK194" s="413"/>
      <c r="PFL194" s="414"/>
      <c r="PFM194" s="414"/>
      <c r="PFN194" s="414"/>
      <c r="PFO194" s="413"/>
      <c r="PFP194" s="414"/>
      <c r="PFQ194" s="414"/>
      <c r="PFR194" s="414"/>
      <c r="PFS194" s="414"/>
      <c r="PFT194" s="413"/>
      <c r="PFU194" s="322"/>
      <c r="PFV194" s="322"/>
      <c r="PFW194" s="322"/>
      <c r="PFX194" s="323"/>
      <c r="PFY194" s="413"/>
      <c r="PFZ194" s="413"/>
      <c r="PGA194" s="413"/>
      <c r="PGB194" s="414"/>
      <c r="PGC194" s="414"/>
      <c r="PGD194" s="414"/>
      <c r="PGE194" s="413"/>
      <c r="PGF194" s="414"/>
      <c r="PGG194" s="414"/>
      <c r="PGH194" s="414"/>
      <c r="PGI194" s="414"/>
      <c r="PGJ194" s="413"/>
      <c r="PGK194" s="322"/>
      <c r="PGL194" s="322"/>
      <c r="PGM194" s="322"/>
      <c r="PGN194" s="323"/>
      <c r="PGO194" s="413"/>
      <c r="PGP194" s="413"/>
      <c r="PGQ194" s="413"/>
      <c r="PGR194" s="414"/>
      <c r="PGS194" s="414"/>
      <c r="PGT194" s="414"/>
      <c r="PGU194" s="413"/>
      <c r="PGV194" s="414"/>
      <c r="PGW194" s="414"/>
      <c r="PGX194" s="414"/>
      <c r="PGY194" s="414"/>
      <c r="PGZ194" s="413"/>
      <c r="PHA194" s="322"/>
      <c r="PHB194" s="322"/>
      <c r="PHC194" s="322"/>
      <c r="PHD194" s="323"/>
      <c r="PHE194" s="413"/>
      <c r="PHF194" s="413"/>
      <c r="PHG194" s="413"/>
      <c r="PHH194" s="414"/>
      <c r="PHI194" s="414"/>
      <c r="PHJ194" s="414"/>
      <c r="PHK194" s="413"/>
      <c r="PHL194" s="414"/>
      <c r="PHM194" s="414"/>
      <c r="PHN194" s="414"/>
      <c r="PHO194" s="414"/>
      <c r="PHP194" s="413"/>
      <c r="PHQ194" s="322"/>
      <c r="PHR194" s="322"/>
      <c r="PHS194" s="322"/>
      <c r="PHT194" s="323"/>
      <c r="PHU194" s="413"/>
      <c r="PHV194" s="413"/>
      <c r="PHW194" s="413"/>
      <c r="PHX194" s="414"/>
      <c r="PHY194" s="414"/>
      <c r="PHZ194" s="414"/>
      <c r="PIA194" s="413"/>
      <c r="PIB194" s="414"/>
      <c r="PIC194" s="414"/>
      <c r="PID194" s="414"/>
      <c r="PIE194" s="414"/>
      <c r="PIF194" s="413"/>
      <c r="PIG194" s="322"/>
      <c r="PIH194" s="322"/>
      <c r="PII194" s="322"/>
      <c r="PIJ194" s="323"/>
      <c r="PIK194" s="413"/>
      <c r="PIL194" s="413"/>
      <c r="PIM194" s="413"/>
      <c r="PIN194" s="414"/>
      <c r="PIO194" s="414"/>
      <c r="PIP194" s="414"/>
      <c r="PIQ194" s="413"/>
      <c r="PIR194" s="414"/>
      <c r="PIS194" s="414"/>
      <c r="PIT194" s="414"/>
      <c r="PIU194" s="414"/>
      <c r="PIV194" s="413"/>
      <c r="PIW194" s="322"/>
      <c r="PIX194" s="322"/>
      <c r="PIY194" s="322"/>
      <c r="PIZ194" s="323"/>
      <c r="PJA194" s="413"/>
      <c r="PJB194" s="413"/>
      <c r="PJC194" s="413"/>
      <c r="PJD194" s="414"/>
      <c r="PJE194" s="414"/>
      <c r="PJF194" s="414"/>
      <c r="PJG194" s="413"/>
      <c r="PJH194" s="414"/>
      <c r="PJI194" s="414"/>
      <c r="PJJ194" s="414"/>
      <c r="PJK194" s="414"/>
      <c r="PJL194" s="413"/>
      <c r="PJM194" s="322"/>
      <c r="PJN194" s="322"/>
      <c r="PJO194" s="322"/>
      <c r="PJP194" s="323"/>
      <c r="PJQ194" s="413"/>
      <c r="PJR194" s="413"/>
      <c r="PJS194" s="413"/>
      <c r="PJT194" s="414"/>
      <c r="PJU194" s="414"/>
      <c r="PJV194" s="414"/>
      <c r="PJW194" s="413"/>
      <c r="PJX194" s="414"/>
      <c r="PJY194" s="414"/>
      <c r="PJZ194" s="414"/>
      <c r="PKA194" s="414"/>
      <c r="PKB194" s="413"/>
      <c r="PKC194" s="322"/>
      <c r="PKD194" s="322"/>
      <c r="PKE194" s="322"/>
      <c r="PKF194" s="323"/>
      <c r="PKG194" s="413"/>
      <c r="PKH194" s="413"/>
      <c r="PKI194" s="413"/>
      <c r="PKJ194" s="414"/>
      <c r="PKK194" s="414"/>
      <c r="PKL194" s="414"/>
      <c r="PKM194" s="413"/>
      <c r="PKN194" s="414"/>
      <c r="PKO194" s="414"/>
      <c r="PKP194" s="414"/>
      <c r="PKQ194" s="414"/>
      <c r="PKR194" s="413"/>
      <c r="PKS194" s="322"/>
      <c r="PKT194" s="322"/>
      <c r="PKU194" s="322"/>
      <c r="PKV194" s="323"/>
      <c r="PKW194" s="413"/>
      <c r="PKX194" s="413"/>
      <c r="PKY194" s="413"/>
      <c r="PKZ194" s="414"/>
      <c r="PLA194" s="414"/>
      <c r="PLB194" s="414"/>
      <c r="PLC194" s="413"/>
      <c r="PLD194" s="414"/>
      <c r="PLE194" s="414"/>
      <c r="PLF194" s="414"/>
      <c r="PLG194" s="414"/>
      <c r="PLH194" s="413"/>
      <c r="PLI194" s="322"/>
      <c r="PLJ194" s="322"/>
      <c r="PLK194" s="322"/>
      <c r="PLL194" s="323"/>
      <c r="PLM194" s="413"/>
      <c r="PLN194" s="413"/>
      <c r="PLO194" s="413"/>
      <c r="PLP194" s="414"/>
      <c r="PLQ194" s="414"/>
      <c r="PLR194" s="414"/>
      <c r="PLS194" s="413"/>
      <c r="PLT194" s="414"/>
      <c r="PLU194" s="414"/>
      <c r="PLV194" s="414"/>
      <c r="PLW194" s="414"/>
      <c r="PLX194" s="413"/>
      <c r="PLY194" s="322"/>
      <c r="PLZ194" s="322"/>
      <c r="PMA194" s="322"/>
      <c r="PMB194" s="323"/>
      <c r="PMC194" s="413"/>
      <c r="PMD194" s="413"/>
      <c r="PME194" s="413"/>
      <c r="PMF194" s="414"/>
      <c r="PMG194" s="414"/>
      <c r="PMH194" s="414"/>
      <c r="PMI194" s="413"/>
      <c r="PMJ194" s="414"/>
      <c r="PMK194" s="414"/>
      <c r="PML194" s="414"/>
      <c r="PMM194" s="414"/>
      <c r="PMN194" s="413"/>
      <c r="PMO194" s="322"/>
      <c r="PMP194" s="322"/>
      <c r="PMQ194" s="322"/>
      <c r="PMR194" s="323"/>
      <c r="PMS194" s="413"/>
      <c r="PMT194" s="413"/>
      <c r="PMU194" s="413"/>
      <c r="PMV194" s="414"/>
      <c r="PMW194" s="414"/>
      <c r="PMX194" s="414"/>
      <c r="PMY194" s="413"/>
      <c r="PMZ194" s="414"/>
      <c r="PNA194" s="414"/>
      <c r="PNB194" s="414"/>
      <c r="PNC194" s="414"/>
      <c r="PND194" s="413"/>
      <c r="PNE194" s="322"/>
      <c r="PNF194" s="322"/>
      <c r="PNG194" s="322"/>
      <c r="PNH194" s="323"/>
      <c r="PNI194" s="413"/>
      <c r="PNJ194" s="413"/>
      <c r="PNK194" s="413"/>
      <c r="PNL194" s="414"/>
      <c r="PNM194" s="414"/>
      <c r="PNN194" s="414"/>
      <c r="PNO194" s="413"/>
      <c r="PNP194" s="414"/>
      <c r="PNQ194" s="414"/>
      <c r="PNR194" s="414"/>
      <c r="PNS194" s="414"/>
      <c r="PNT194" s="413"/>
      <c r="PNU194" s="322"/>
      <c r="PNV194" s="322"/>
      <c r="PNW194" s="322"/>
      <c r="PNX194" s="323"/>
      <c r="PNY194" s="413"/>
      <c r="PNZ194" s="413"/>
      <c r="POA194" s="413"/>
      <c r="POB194" s="414"/>
      <c r="POC194" s="414"/>
      <c r="POD194" s="414"/>
      <c r="POE194" s="413"/>
      <c r="POF194" s="414"/>
      <c r="POG194" s="414"/>
      <c r="POH194" s="414"/>
      <c r="POI194" s="414"/>
      <c r="POJ194" s="413"/>
      <c r="POK194" s="322"/>
      <c r="POL194" s="322"/>
      <c r="POM194" s="322"/>
      <c r="PON194" s="323"/>
      <c r="POO194" s="413"/>
      <c r="POP194" s="413"/>
      <c r="POQ194" s="413"/>
      <c r="POR194" s="414"/>
      <c r="POS194" s="414"/>
      <c r="POT194" s="414"/>
      <c r="POU194" s="413"/>
      <c r="POV194" s="414"/>
      <c r="POW194" s="414"/>
      <c r="POX194" s="414"/>
      <c r="POY194" s="414"/>
      <c r="POZ194" s="413"/>
      <c r="PPA194" s="322"/>
      <c r="PPB194" s="322"/>
      <c r="PPC194" s="322"/>
      <c r="PPD194" s="323"/>
      <c r="PPE194" s="413"/>
      <c r="PPF194" s="413"/>
      <c r="PPG194" s="413"/>
      <c r="PPH194" s="414"/>
      <c r="PPI194" s="414"/>
      <c r="PPJ194" s="414"/>
      <c r="PPK194" s="413"/>
      <c r="PPL194" s="414"/>
      <c r="PPM194" s="414"/>
      <c r="PPN194" s="414"/>
      <c r="PPO194" s="414"/>
      <c r="PPP194" s="413"/>
      <c r="PPQ194" s="322"/>
      <c r="PPR194" s="322"/>
      <c r="PPS194" s="322"/>
      <c r="PPT194" s="323"/>
      <c r="PPU194" s="413"/>
      <c r="PPV194" s="413"/>
      <c r="PPW194" s="413"/>
      <c r="PPX194" s="414"/>
      <c r="PPY194" s="414"/>
      <c r="PPZ194" s="414"/>
      <c r="PQA194" s="413"/>
      <c r="PQB194" s="414"/>
      <c r="PQC194" s="414"/>
      <c r="PQD194" s="414"/>
      <c r="PQE194" s="414"/>
      <c r="PQF194" s="413"/>
      <c r="PQG194" s="322"/>
      <c r="PQH194" s="322"/>
      <c r="PQI194" s="322"/>
      <c r="PQJ194" s="323"/>
      <c r="PQK194" s="413"/>
      <c r="PQL194" s="413"/>
      <c r="PQM194" s="413"/>
      <c r="PQN194" s="414"/>
      <c r="PQO194" s="414"/>
      <c r="PQP194" s="414"/>
      <c r="PQQ194" s="413"/>
      <c r="PQR194" s="414"/>
      <c r="PQS194" s="414"/>
      <c r="PQT194" s="414"/>
      <c r="PQU194" s="414"/>
      <c r="PQV194" s="413"/>
      <c r="PQW194" s="322"/>
      <c r="PQX194" s="322"/>
      <c r="PQY194" s="322"/>
      <c r="PQZ194" s="323"/>
      <c r="PRA194" s="413"/>
      <c r="PRB194" s="413"/>
      <c r="PRC194" s="413"/>
      <c r="PRD194" s="414"/>
      <c r="PRE194" s="414"/>
      <c r="PRF194" s="414"/>
      <c r="PRG194" s="413"/>
      <c r="PRH194" s="414"/>
      <c r="PRI194" s="414"/>
      <c r="PRJ194" s="414"/>
      <c r="PRK194" s="414"/>
      <c r="PRL194" s="413"/>
      <c r="PRM194" s="322"/>
      <c r="PRN194" s="322"/>
      <c r="PRO194" s="322"/>
      <c r="PRP194" s="323"/>
      <c r="PRQ194" s="413"/>
      <c r="PRR194" s="413"/>
      <c r="PRS194" s="413"/>
      <c r="PRT194" s="414"/>
      <c r="PRU194" s="414"/>
      <c r="PRV194" s="414"/>
      <c r="PRW194" s="413"/>
      <c r="PRX194" s="414"/>
      <c r="PRY194" s="414"/>
      <c r="PRZ194" s="414"/>
      <c r="PSA194" s="414"/>
      <c r="PSB194" s="413"/>
      <c r="PSC194" s="322"/>
      <c r="PSD194" s="322"/>
      <c r="PSE194" s="322"/>
      <c r="PSF194" s="323"/>
      <c r="PSG194" s="413"/>
      <c r="PSH194" s="413"/>
      <c r="PSI194" s="413"/>
      <c r="PSJ194" s="414"/>
      <c r="PSK194" s="414"/>
      <c r="PSL194" s="414"/>
      <c r="PSM194" s="413"/>
      <c r="PSN194" s="414"/>
      <c r="PSO194" s="414"/>
      <c r="PSP194" s="414"/>
      <c r="PSQ194" s="414"/>
      <c r="PSR194" s="413"/>
      <c r="PSS194" s="322"/>
      <c r="PST194" s="322"/>
      <c r="PSU194" s="322"/>
      <c r="PSV194" s="323"/>
      <c r="PSW194" s="413"/>
      <c r="PSX194" s="413"/>
      <c r="PSY194" s="413"/>
      <c r="PSZ194" s="414"/>
      <c r="PTA194" s="414"/>
      <c r="PTB194" s="414"/>
      <c r="PTC194" s="413"/>
      <c r="PTD194" s="414"/>
      <c r="PTE194" s="414"/>
      <c r="PTF194" s="414"/>
      <c r="PTG194" s="414"/>
      <c r="PTH194" s="413"/>
      <c r="PTI194" s="322"/>
      <c r="PTJ194" s="322"/>
      <c r="PTK194" s="322"/>
      <c r="PTL194" s="323"/>
      <c r="PTM194" s="413"/>
      <c r="PTN194" s="413"/>
      <c r="PTO194" s="413"/>
      <c r="PTP194" s="414"/>
      <c r="PTQ194" s="414"/>
      <c r="PTR194" s="414"/>
      <c r="PTS194" s="413"/>
      <c r="PTT194" s="414"/>
      <c r="PTU194" s="414"/>
      <c r="PTV194" s="414"/>
      <c r="PTW194" s="414"/>
      <c r="PTX194" s="413"/>
      <c r="PTY194" s="322"/>
      <c r="PTZ194" s="322"/>
      <c r="PUA194" s="322"/>
      <c r="PUB194" s="323"/>
      <c r="PUC194" s="413"/>
      <c r="PUD194" s="413"/>
      <c r="PUE194" s="413"/>
      <c r="PUF194" s="414"/>
      <c r="PUG194" s="414"/>
      <c r="PUH194" s="414"/>
      <c r="PUI194" s="413"/>
      <c r="PUJ194" s="414"/>
      <c r="PUK194" s="414"/>
      <c r="PUL194" s="414"/>
      <c r="PUM194" s="414"/>
      <c r="PUN194" s="413"/>
      <c r="PUO194" s="322"/>
      <c r="PUP194" s="322"/>
      <c r="PUQ194" s="322"/>
      <c r="PUR194" s="323"/>
      <c r="PUS194" s="413"/>
      <c r="PUT194" s="413"/>
      <c r="PUU194" s="413"/>
      <c r="PUV194" s="414"/>
      <c r="PUW194" s="414"/>
      <c r="PUX194" s="414"/>
      <c r="PUY194" s="413"/>
      <c r="PUZ194" s="414"/>
      <c r="PVA194" s="414"/>
      <c r="PVB194" s="414"/>
      <c r="PVC194" s="414"/>
      <c r="PVD194" s="413"/>
      <c r="PVE194" s="322"/>
      <c r="PVF194" s="322"/>
      <c r="PVG194" s="322"/>
      <c r="PVH194" s="323"/>
      <c r="PVI194" s="413"/>
      <c r="PVJ194" s="413"/>
      <c r="PVK194" s="413"/>
      <c r="PVL194" s="414"/>
      <c r="PVM194" s="414"/>
      <c r="PVN194" s="414"/>
      <c r="PVO194" s="413"/>
      <c r="PVP194" s="414"/>
      <c r="PVQ194" s="414"/>
      <c r="PVR194" s="414"/>
      <c r="PVS194" s="414"/>
      <c r="PVT194" s="413"/>
      <c r="PVU194" s="322"/>
      <c r="PVV194" s="322"/>
      <c r="PVW194" s="322"/>
      <c r="PVX194" s="323"/>
      <c r="PVY194" s="413"/>
      <c r="PVZ194" s="413"/>
      <c r="PWA194" s="413"/>
      <c r="PWB194" s="414"/>
      <c r="PWC194" s="414"/>
      <c r="PWD194" s="414"/>
      <c r="PWE194" s="413"/>
      <c r="PWF194" s="414"/>
      <c r="PWG194" s="414"/>
      <c r="PWH194" s="414"/>
      <c r="PWI194" s="414"/>
      <c r="PWJ194" s="413"/>
      <c r="PWK194" s="322"/>
      <c r="PWL194" s="322"/>
      <c r="PWM194" s="322"/>
      <c r="PWN194" s="323"/>
      <c r="PWO194" s="413"/>
      <c r="PWP194" s="413"/>
      <c r="PWQ194" s="413"/>
      <c r="PWR194" s="414"/>
      <c r="PWS194" s="414"/>
      <c r="PWT194" s="414"/>
      <c r="PWU194" s="413"/>
      <c r="PWV194" s="414"/>
      <c r="PWW194" s="414"/>
      <c r="PWX194" s="414"/>
      <c r="PWY194" s="414"/>
      <c r="PWZ194" s="413"/>
      <c r="PXA194" s="322"/>
      <c r="PXB194" s="322"/>
      <c r="PXC194" s="322"/>
      <c r="PXD194" s="323"/>
      <c r="PXE194" s="413"/>
      <c r="PXF194" s="413"/>
      <c r="PXG194" s="413"/>
      <c r="PXH194" s="414"/>
      <c r="PXI194" s="414"/>
      <c r="PXJ194" s="414"/>
      <c r="PXK194" s="413"/>
      <c r="PXL194" s="414"/>
      <c r="PXM194" s="414"/>
      <c r="PXN194" s="414"/>
      <c r="PXO194" s="414"/>
      <c r="PXP194" s="413"/>
      <c r="PXQ194" s="322"/>
      <c r="PXR194" s="322"/>
      <c r="PXS194" s="322"/>
      <c r="PXT194" s="323"/>
      <c r="PXU194" s="413"/>
      <c r="PXV194" s="413"/>
      <c r="PXW194" s="413"/>
      <c r="PXX194" s="414"/>
      <c r="PXY194" s="414"/>
      <c r="PXZ194" s="414"/>
      <c r="PYA194" s="413"/>
      <c r="PYB194" s="414"/>
      <c r="PYC194" s="414"/>
      <c r="PYD194" s="414"/>
      <c r="PYE194" s="414"/>
      <c r="PYF194" s="413"/>
      <c r="PYG194" s="322"/>
      <c r="PYH194" s="322"/>
      <c r="PYI194" s="322"/>
      <c r="PYJ194" s="323"/>
      <c r="PYK194" s="413"/>
      <c r="PYL194" s="413"/>
      <c r="PYM194" s="413"/>
      <c r="PYN194" s="414"/>
      <c r="PYO194" s="414"/>
      <c r="PYP194" s="414"/>
      <c r="PYQ194" s="413"/>
      <c r="PYR194" s="414"/>
      <c r="PYS194" s="414"/>
      <c r="PYT194" s="414"/>
      <c r="PYU194" s="414"/>
      <c r="PYV194" s="413"/>
      <c r="PYW194" s="322"/>
      <c r="PYX194" s="322"/>
      <c r="PYY194" s="322"/>
      <c r="PYZ194" s="323"/>
      <c r="PZA194" s="413"/>
      <c r="PZB194" s="413"/>
      <c r="PZC194" s="413"/>
      <c r="PZD194" s="414"/>
      <c r="PZE194" s="414"/>
      <c r="PZF194" s="414"/>
      <c r="PZG194" s="413"/>
      <c r="PZH194" s="414"/>
      <c r="PZI194" s="414"/>
      <c r="PZJ194" s="414"/>
      <c r="PZK194" s="414"/>
      <c r="PZL194" s="413"/>
      <c r="PZM194" s="322"/>
      <c r="PZN194" s="322"/>
      <c r="PZO194" s="322"/>
      <c r="PZP194" s="323"/>
      <c r="PZQ194" s="413"/>
      <c r="PZR194" s="413"/>
      <c r="PZS194" s="413"/>
      <c r="PZT194" s="414"/>
      <c r="PZU194" s="414"/>
      <c r="PZV194" s="414"/>
      <c r="PZW194" s="413"/>
      <c r="PZX194" s="414"/>
      <c r="PZY194" s="414"/>
      <c r="PZZ194" s="414"/>
      <c r="QAA194" s="414"/>
      <c r="QAB194" s="413"/>
      <c r="QAC194" s="322"/>
      <c r="QAD194" s="322"/>
      <c r="QAE194" s="322"/>
      <c r="QAF194" s="323"/>
      <c r="QAG194" s="413"/>
      <c r="QAH194" s="413"/>
      <c r="QAI194" s="413"/>
      <c r="QAJ194" s="414"/>
      <c r="QAK194" s="414"/>
      <c r="QAL194" s="414"/>
      <c r="QAM194" s="413"/>
      <c r="QAN194" s="414"/>
      <c r="QAO194" s="414"/>
      <c r="QAP194" s="414"/>
      <c r="QAQ194" s="414"/>
      <c r="QAR194" s="413"/>
      <c r="QAS194" s="322"/>
      <c r="QAT194" s="322"/>
      <c r="QAU194" s="322"/>
      <c r="QAV194" s="323"/>
      <c r="QAW194" s="413"/>
      <c r="QAX194" s="413"/>
      <c r="QAY194" s="413"/>
      <c r="QAZ194" s="414"/>
      <c r="QBA194" s="414"/>
      <c r="QBB194" s="414"/>
      <c r="QBC194" s="413"/>
      <c r="QBD194" s="414"/>
      <c r="QBE194" s="414"/>
      <c r="QBF194" s="414"/>
      <c r="QBG194" s="414"/>
      <c r="QBH194" s="413"/>
      <c r="QBI194" s="322"/>
      <c r="QBJ194" s="322"/>
      <c r="QBK194" s="322"/>
      <c r="QBL194" s="323"/>
      <c r="QBM194" s="413"/>
      <c r="QBN194" s="413"/>
      <c r="QBO194" s="413"/>
      <c r="QBP194" s="414"/>
      <c r="QBQ194" s="414"/>
      <c r="QBR194" s="414"/>
      <c r="QBS194" s="413"/>
      <c r="QBT194" s="414"/>
      <c r="QBU194" s="414"/>
      <c r="QBV194" s="414"/>
      <c r="QBW194" s="414"/>
      <c r="QBX194" s="413"/>
      <c r="QBY194" s="322"/>
      <c r="QBZ194" s="322"/>
      <c r="QCA194" s="322"/>
      <c r="QCB194" s="323"/>
      <c r="QCC194" s="413"/>
      <c r="QCD194" s="413"/>
      <c r="QCE194" s="413"/>
      <c r="QCF194" s="414"/>
      <c r="QCG194" s="414"/>
      <c r="QCH194" s="414"/>
      <c r="QCI194" s="413"/>
      <c r="QCJ194" s="414"/>
      <c r="QCK194" s="414"/>
      <c r="QCL194" s="414"/>
      <c r="QCM194" s="414"/>
      <c r="QCN194" s="413"/>
      <c r="QCO194" s="322"/>
      <c r="QCP194" s="322"/>
      <c r="QCQ194" s="322"/>
      <c r="QCR194" s="323"/>
      <c r="QCS194" s="413"/>
      <c r="QCT194" s="413"/>
      <c r="QCU194" s="413"/>
      <c r="QCV194" s="414"/>
      <c r="QCW194" s="414"/>
      <c r="QCX194" s="414"/>
      <c r="QCY194" s="413"/>
      <c r="QCZ194" s="414"/>
      <c r="QDA194" s="414"/>
      <c r="QDB194" s="414"/>
      <c r="QDC194" s="414"/>
      <c r="QDD194" s="413"/>
      <c r="QDE194" s="322"/>
      <c r="QDF194" s="322"/>
      <c r="QDG194" s="322"/>
      <c r="QDH194" s="323"/>
      <c r="QDI194" s="413"/>
      <c r="QDJ194" s="413"/>
      <c r="QDK194" s="413"/>
      <c r="QDL194" s="414"/>
      <c r="QDM194" s="414"/>
      <c r="QDN194" s="414"/>
      <c r="QDO194" s="413"/>
      <c r="QDP194" s="414"/>
      <c r="QDQ194" s="414"/>
      <c r="QDR194" s="414"/>
      <c r="QDS194" s="414"/>
      <c r="QDT194" s="413"/>
      <c r="QDU194" s="322"/>
      <c r="QDV194" s="322"/>
      <c r="QDW194" s="322"/>
      <c r="QDX194" s="323"/>
      <c r="QDY194" s="413"/>
      <c r="QDZ194" s="413"/>
      <c r="QEA194" s="413"/>
      <c r="QEB194" s="414"/>
      <c r="QEC194" s="414"/>
      <c r="QED194" s="414"/>
      <c r="QEE194" s="413"/>
      <c r="QEF194" s="414"/>
      <c r="QEG194" s="414"/>
      <c r="QEH194" s="414"/>
      <c r="QEI194" s="414"/>
      <c r="QEJ194" s="413"/>
      <c r="QEK194" s="322"/>
      <c r="QEL194" s="322"/>
      <c r="QEM194" s="322"/>
      <c r="QEN194" s="323"/>
      <c r="QEO194" s="413"/>
      <c r="QEP194" s="413"/>
      <c r="QEQ194" s="413"/>
      <c r="QER194" s="414"/>
      <c r="QES194" s="414"/>
      <c r="QET194" s="414"/>
      <c r="QEU194" s="413"/>
      <c r="QEV194" s="414"/>
      <c r="QEW194" s="414"/>
      <c r="QEX194" s="414"/>
      <c r="QEY194" s="414"/>
      <c r="QEZ194" s="413"/>
      <c r="QFA194" s="322"/>
      <c r="QFB194" s="322"/>
      <c r="QFC194" s="322"/>
      <c r="QFD194" s="323"/>
      <c r="QFE194" s="413"/>
      <c r="QFF194" s="413"/>
      <c r="QFG194" s="413"/>
      <c r="QFH194" s="414"/>
      <c r="QFI194" s="414"/>
      <c r="QFJ194" s="414"/>
      <c r="QFK194" s="413"/>
      <c r="QFL194" s="414"/>
      <c r="QFM194" s="414"/>
      <c r="QFN194" s="414"/>
      <c r="QFO194" s="414"/>
      <c r="QFP194" s="413"/>
      <c r="QFQ194" s="322"/>
      <c r="QFR194" s="322"/>
      <c r="QFS194" s="322"/>
      <c r="QFT194" s="323"/>
      <c r="QFU194" s="413"/>
      <c r="QFV194" s="413"/>
      <c r="QFW194" s="413"/>
      <c r="QFX194" s="414"/>
      <c r="QFY194" s="414"/>
      <c r="QFZ194" s="414"/>
      <c r="QGA194" s="413"/>
      <c r="QGB194" s="414"/>
      <c r="QGC194" s="414"/>
      <c r="QGD194" s="414"/>
      <c r="QGE194" s="414"/>
      <c r="QGF194" s="413"/>
      <c r="QGG194" s="322"/>
      <c r="QGH194" s="322"/>
      <c r="QGI194" s="322"/>
      <c r="QGJ194" s="323"/>
      <c r="QGK194" s="413"/>
      <c r="QGL194" s="413"/>
      <c r="QGM194" s="413"/>
      <c r="QGN194" s="414"/>
      <c r="QGO194" s="414"/>
      <c r="QGP194" s="414"/>
      <c r="QGQ194" s="413"/>
      <c r="QGR194" s="414"/>
      <c r="QGS194" s="414"/>
      <c r="QGT194" s="414"/>
      <c r="QGU194" s="414"/>
      <c r="QGV194" s="413"/>
      <c r="QGW194" s="322"/>
      <c r="QGX194" s="322"/>
      <c r="QGY194" s="322"/>
      <c r="QGZ194" s="323"/>
      <c r="QHA194" s="413"/>
      <c r="QHB194" s="413"/>
      <c r="QHC194" s="413"/>
      <c r="QHD194" s="414"/>
      <c r="QHE194" s="414"/>
      <c r="QHF194" s="414"/>
      <c r="QHG194" s="413"/>
      <c r="QHH194" s="414"/>
      <c r="QHI194" s="414"/>
      <c r="QHJ194" s="414"/>
      <c r="QHK194" s="414"/>
      <c r="QHL194" s="413"/>
      <c r="QHM194" s="322"/>
      <c r="QHN194" s="322"/>
      <c r="QHO194" s="322"/>
      <c r="QHP194" s="323"/>
      <c r="QHQ194" s="413"/>
      <c r="QHR194" s="413"/>
      <c r="QHS194" s="413"/>
      <c r="QHT194" s="414"/>
      <c r="QHU194" s="414"/>
      <c r="QHV194" s="414"/>
      <c r="QHW194" s="413"/>
      <c r="QHX194" s="414"/>
      <c r="QHY194" s="414"/>
      <c r="QHZ194" s="414"/>
      <c r="QIA194" s="414"/>
      <c r="QIB194" s="413"/>
      <c r="QIC194" s="322"/>
      <c r="QID194" s="322"/>
      <c r="QIE194" s="322"/>
      <c r="QIF194" s="323"/>
      <c r="QIG194" s="413"/>
      <c r="QIH194" s="413"/>
      <c r="QII194" s="413"/>
      <c r="QIJ194" s="414"/>
      <c r="QIK194" s="414"/>
      <c r="QIL194" s="414"/>
      <c r="QIM194" s="413"/>
      <c r="QIN194" s="414"/>
      <c r="QIO194" s="414"/>
      <c r="QIP194" s="414"/>
      <c r="QIQ194" s="414"/>
      <c r="QIR194" s="413"/>
      <c r="QIS194" s="322"/>
      <c r="QIT194" s="322"/>
      <c r="QIU194" s="322"/>
      <c r="QIV194" s="323"/>
      <c r="QIW194" s="413"/>
      <c r="QIX194" s="413"/>
      <c r="QIY194" s="413"/>
      <c r="QIZ194" s="414"/>
      <c r="QJA194" s="414"/>
      <c r="QJB194" s="414"/>
      <c r="QJC194" s="413"/>
      <c r="QJD194" s="414"/>
      <c r="QJE194" s="414"/>
      <c r="QJF194" s="414"/>
      <c r="QJG194" s="414"/>
      <c r="QJH194" s="413"/>
      <c r="QJI194" s="322"/>
      <c r="QJJ194" s="322"/>
      <c r="QJK194" s="322"/>
      <c r="QJL194" s="323"/>
      <c r="QJM194" s="413"/>
      <c r="QJN194" s="413"/>
      <c r="QJO194" s="413"/>
      <c r="QJP194" s="414"/>
      <c r="QJQ194" s="414"/>
      <c r="QJR194" s="414"/>
      <c r="QJS194" s="413"/>
      <c r="QJT194" s="414"/>
      <c r="QJU194" s="414"/>
      <c r="QJV194" s="414"/>
      <c r="QJW194" s="414"/>
      <c r="QJX194" s="413"/>
      <c r="QJY194" s="322"/>
      <c r="QJZ194" s="322"/>
      <c r="QKA194" s="322"/>
      <c r="QKB194" s="323"/>
      <c r="QKC194" s="413"/>
      <c r="QKD194" s="413"/>
      <c r="QKE194" s="413"/>
      <c r="QKF194" s="414"/>
      <c r="QKG194" s="414"/>
      <c r="QKH194" s="414"/>
      <c r="QKI194" s="413"/>
      <c r="QKJ194" s="414"/>
      <c r="QKK194" s="414"/>
      <c r="QKL194" s="414"/>
      <c r="QKM194" s="414"/>
      <c r="QKN194" s="413"/>
      <c r="QKO194" s="322"/>
      <c r="QKP194" s="322"/>
      <c r="QKQ194" s="322"/>
      <c r="QKR194" s="323"/>
      <c r="QKS194" s="413"/>
      <c r="QKT194" s="413"/>
      <c r="QKU194" s="413"/>
      <c r="QKV194" s="414"/>
      <c r="QKW194" s="414"/>
      <c r="QKX194" s="414"/>
      <c r="QKY194" s="413"/>
      <c r="QKZ194" s="414"/>
      <c r="QLA194" s="414"/>
      <c r="QLB194" s="414"/>
      <c r="QLC194" s="414"/>
      <c r="QLD194" s="413"/>
      <c r="QLE194" s="322"/>
      <c r="QLF194" s="322"/>
      <c r="QLG194" s="322"/>
      <c r="QLH194" s="323"/>
      <c r="QLI194" s="413"/>
      <c r="QLJ194" s="413"/>
      <c r="QLK194" s="413"/>
      <c r="QLL194" s="414"/>
      <c r="QLM194" s="414"/>
      <c r="QLN194" s="414"/>
      <c r="QLO194" s="413"/>
      <c r="QLP194" s="414"/>
      <c r="QLQ194" s="414"/>
      <c r="QLR194" s="414"/>
      <c r="QLS194" s="414"/>
      <c r="QLT194" s="413"/>
      <c r="QLU194" s="322"/>
      <c r="QLV194" s="322"/>
      <c r="QLW194" s="322"/>
      <c r="QLX194" s="323"/>
      <c r="QLY194" s="413"/>
      <c r="QLZ194" s="413"/>
      <c r="QMA194" s="413"/>
      <c r="QMB194" s="414"/>
      <c r="QMC194" s="414"/>
      <c r="QMD194" s="414"/>
      <c r="QME194" s="413"/>
      <c r="QMF194" s="414"/>
      <c r="QMG194" s="414"/>
      <c r="QMH194" s="414"/>
      <c r="QMI194" s="414"/>
      <c r="QMJ194" s="413"/>
      <c r="QMK194" s="322"/>
      <c r="QML194" s="322"/>
      <c r="QMM194" s="322"/>
      <c r="QMN194" s="323"/>
      <c r="QMO194" s="413"/>
      <c r="QMP194" s="413"/>
      <c r="QMQ194" s="413"/>
      <c r="QMR194" s="414"/>
      <c r="QMS194" s="414"/>
      <c r="QMT194" s="414"/>
      <c r="QMU194" s="413"/>
      <c r="QMV194" s="414"/>
      <c r="QMW194" s="414"/>
      <c r="QMX194" s="414"/>
      <c r="QMY194" s="414"/>
      <c r="QMZ194" s="413"/>
      <c r="QNA194" s="322"/>
      <c r="QNB194" s="322"/>
      <c r="QNC194" s="322"/>
      <c r="QND194" s="323"/>
      <c r="QNE194" s="413"/>
      <c r="QNF194" s="413"/>
      <c r="QNG194" s="413"/>
      <c r="QNH194" s="414"/>
      <c r="QNI194" s="414"/>
      <c r="QNJ194" s="414"/>
      <c r="QNK194" s="413"/>
      <c r="QNL194" s="414"/>
      <c r="QNM194" s="414"/>
      <c r="QNN194" s="414"/>
      <c r="QNO194" s="414"/>
      <c r="QNP194" s="413"/>
      <c r="QNQ194" s="322"/>
      <c r="QNR194" s="322"/>
      <c r="QNS194" s="322"/>
      <c r="QNT194" s="323"/>
      <c r="QNU194" s="413"/>
      <c r="QNV194" s="413"/>
      <c r="QNW194" s="413"/>
      <c r="QNX194" s="414"/>
      <c r="QNY194" s="414"/>
      <c r="QNZ194" s="414"/>
      <c r="QOA194" s="413"/>
      <c r="QOB194" s="414"/>
      <c r="QOC194" s="414"/>
      <c r="QOD194" s="414"/>
      <c r="QOE194" s="414"/>
      <c r="QOF194" s="413"/>
      <c r="QOG194" s="322"/>
      <c r="QOH194" s="322"/>
      <c r="QOI194" s="322"/>
      <c r="QOJ194" s="323"/>
      <c r="QOK194" s="413"/>
      <c r="QOL194" s="413"/>
      <c r="QOM194" s="413"/>
      <c r="QON194" s="414"/>
      <c r="QOO194" s="414"/>
      <c r="QOP194" s="414"/>
      <c r="QOQ194" s="413"/>
      <c r="QOR194" s="414"/>
      <c r="QOS194" s="414"/>
      <c r="QOT194" s="414"/>
      <c r="QOU194" s="414"/>
      <c r="QOV194" s="413"/>
      <c r="QOW194" s="322"/>
      <c r="QOX194" s="322"/>
      <c r="QOY194" s="322"/>
      <c r="QOZ194" s="323"/>
      <c r="QPA194" s="413"/>
      <c r="QPB194" s="413"/>
      <c r="QPC194" s="413"/>
      <c r="QPD194" s="414"/>
      <c r="QPE194" s="414"/>
      <c r="QPF194" s="414"/>
      <c r="QPG194" s="413"/>
      <c r="QPH194" s="414"/>
      <c r="QPI194" s="414"/>
      <c r="QPJ194" s="414"/>
      <c r="QPK194" s="414"/>
      <c r="QPL194" s="413"/>
      <c r="QPM194" s="322"/>
      <c r="QPN194" s="322"/>
      <c r="QPO194" s="322"/>
      <c r="QPP194" s="323"/>
      <c r="QPQ194" s="413"/>
      <c r="QPR194" s="413"/>
      <c r="QPS194" s="413"/>
      <c r="QPT194" s="414"/>
      <c r="QPU194" s="414"/>
      <c r="QPV194" s="414"/>
      <c r="QPW194" s="413"/>
      <c r="QPX194" s="414"/>
      <c r="QPY194" s="414"/>
      <c r="QPZ194" s="414"/>
      <c r="QQA194" s="414"/>
      <c r="QQB194" s="413"/>
      <c r="QQC194" s="322"/>
      <c r="QQD194" s="322"/>
      <c r="QQE194" s="322"/>
      <c r="QQF194" s="323"/>
      <c r="QQG194" s="413"/>
      <c r="QQH194" s="413"/>
      <c r="QQI194" s="413"/>
      <c r="QQJ194" s="414"/>
      <c r="QQK194" s="414"/>
      <c r="QQL194" s="414"/>
      <c r="QQM194" s="413"/>
      <c r="QQN194" s="414"/>
      <c r="QQO194" s="414"/>
      <c r="QQP194" s="414"/>
      <c r="QQQ194" s="414"/>
      <c r="QQR194" s="413"/>
      <c r="QQS194" s="322"/>
      <c r="QQT194" s="322"/>
      <c r="QQU194" s="322"/>
      <c r="QQV194" s="323"/>
      <c r="QQW194" s="413"/>
      <c r="QQX194" s="413"/>
      <c r="QQY194" s="413"/>
      <c r="QQZ194" s="414"/>
      <c r="QRA194" s="414"/>
      <c r="QRB194" s="414"/>
      <c r="QRC194" s="413"/>
      <c r="QRD194" s="414"/>
      <c r="QRE194" s="414"/>
      <c r="QRF194" s="414"/>
      <c r="QRG194" s="414"/>
      <c r="QRH194" s="413"/>
      <c r="QRI194" s="322"/>
      <c r="QRJ194" s="322"/>
      <c r="QRK194" s="322"/>
      <c r="QRL194" s="323"/>
      <c r="QRM194" s="413"/>
      <c r="QRN194" s="413"/>
      <c r="QRO194" s="413"/>
      <c r="QRP194" s="414"/>
      <c r="QRQ194" s="414"/>
      <c r="QRR194" s="414"/>
      <c r="QRS194" s="413"/>
      <c r="QRT194" s="414"/>
      <c r="QRU194" s="414"/>
      <c r="QRV194" s="414"/>
      <c r="QRW194" s="414"/>
      <c r="QRX194" s="413"/>
      <c r="QRY194" s="322"/>
      <c r="QRZ194" s="322"/>
      <c r="QSA194" s="322"/>
      <c r="QSB194" s="323"/>
      <c r="QSC194" s="413"/>
      <c r="QSD194" s="413"/>
      <c r="QSE194" s="413"/>
      <c r="QSF194" s="414"/>
      <c r="QSG194" s="414"/>
      <c r="QSH194" s="414"/>
      <c r="QSI194" s="413"/>
      <c r="QSJ194" s="414"/>
      <c r="QSK194" s="414"/>
      <c r="QSL194" s="414"/>
      <c r="QSM194" s="414"/>
      <c r="QSN194" s="413"/>
      <c r="QSO194" s="322"/>
      <c r="QSP194" s="322"/>
      <c r="QSQ194" s="322"/>
      <c r="QSR194" s="323"/>
      <c r="QSS194" s="413"/>
      <c r="QST194" s="413"/>
      <c r="QSU194" s="413"/>
      <c r="QSV194" s="414"/>
      <c r="QSW194" s="414"/>
      <c r="QSX194" s="414"/>
      <c r="QSY194" s="413"/>
      <c r="QSZ194" s="414"/>
      <c r="QTA194" s="414"/>
      <c r="QTB194" s="414"/>
      <c r="QTC194" s="414"/>
      <c r="QTD194" s="413"/>
      <c r="QTE194" s="322"/>
      <c r="QTF194" s="322"/>
      <c r="QTG194" s="322"/>
      <c r="QTH194" s="323"/>
      <c r="QTI194" s="413"/>
      <c r="QTJ194" s="413"/>
      <c r="QTK194" s="413"/>
      <c r="QTL194" s="414"/>
      <c r="QTM194" s="414"/>
      <c r="QTN194" s="414"/>
      <c r="QTO194" s="413"/>
      <c r="QTP194" s="414"/>
      <c r="QTQ194" s="414"/>
      <c r="QTR194" s="414"/>
      <c r="QTS194" s="414"/>
      <c r="QTT194" s="413"/>
      <c r="QTU194" s="322"/>
      <c r="QTV194" s="322"/>
      <c r="QTW194" s="322"/>
      <c r="QTX194" s="323"/>
      <c r="QTY194" s="413"/>
      <c r="QTZ194" s="413"/>
      <c r="QUA194" s="413"/>
      <c r="QUB194" s="414"/>
      <c r="QUC194" s="414"/>
      <c r="QUD194" s="414"/>
      <c r="QUE194" s="413"/>
      <c r="QUF194" s="414"/>
      <c r="QUG194" s="414"/>
      <c r="QUH194" s="414"/>
      <c r="QUI194" s="414"/>
      <c r="QUJ194" s="413"/>
      <c r="QUK194" s="322"/>
      <c r="QUL194" s="322"/>
      <c r="QUM194" s="322"/>
      <c r="QUN194" s="323"/>
      <c r="QUO194" s="413"/>
      <c r="QUP194" s="413"/>
      <c r="QUQ194" s="413"/>
      <c r="QUR194" s="414"/>
      <c r="QUS194" s="414"/>
      <c r="QUT194" s="414"/>
      <c r="QUU194" s="413"/>
      <c r="QUV194" s="414"/>
      <c r="QUW194" s="414"/>
      <c r="QUX194" s="414"/>
      <c r="QUY194" s="414"/>
      <c r="QUZ194" s="413"/>
      <c r="QVA194" s="322"/>
      <c r="QVB194" s="322"/>
      <c r="QVC194" s="322"/>
      <c r="QVD194" s="323"/>
      <c r="QVE194" s="413"/>
      <c r="QVF194" s="413"/>
      <c r="QVG194" s="413"/>
      <c r="QVH194" s="414"/>
      <c r="QVI194" s="414"/>
      <c r="QVJ194" s="414"/>
      <c r="QVK194" s="413"/>
      <c r="QVL194" s="414"/>
      <c r="QVM194" s="414"/>
      <c r="QVN194" s="414"/>
      <c r="QVO194" s="414"/>
      <c r="QVP194" s="413"/>
      <c r="QVQ194" s="322"/>
      <c r="QVR194" s="322"/>
      <c r="QVS194" s="322"/>
      <c r="QVT194" s="323"/>
      <c r="QVU194" s="413"/>
      <c r="QVV194" s="413"/>
      <c r="QVW194" s="413"/>
      <c r="QVX194" s="414"/>
      <c r="QVY194" s="414"/>
      <c r="QVZ194" s="414"/>
      <c r="QWA194" s="413"/>
      <c r="QWB194" s="414"/>
      <c r="QWC194" s="414"/>
      <c r="QWD194" s="414"/>
      <c r="QWE194" s="414"/>
      <c r="QWF194" s="413"/>
      <c r="QWG194" s="322"/>
      <c r="QWH194" s="322"/>
      <c r="QWI194" s="322"/>
      <c r="QWJ194" s="323"/>
      <c r="QWK194" s="413"/>
      <c r="QWL194" s="413"/>
      <c r="QWM194" s="413"/>
      <c r="QWN194" s="414"/>
      <c r="QWO194" s="414"/>
      <c r="QWP194" s="414"/>
      <c r="QWQ194" s="413"/>
      <c r="QWR194" s="414"/>
      <c r="QWS194" s="414"/>
      <c r="QWT194" s="414"/>
      <c r="QWU194" s="414"/>
      <c r="QWV194" s="413"/>
      <c r="QWW194" s="322"/>
      <c r="QWX194" s="322"/>
      <c r="QWY194" s="322"/>
      <c r="QWZ194" s="323"/>
      <c r="QXA194" s="413"/>
      <c r="QXB194" s="413"/>
      <c r="QXC194" s="413"/>
      <c r="QXD194" s="414"/>
      <c r="QXE194" s="414"/>
      <c r="QXF194" s="414"/>
      <c r="QXG194" s="413"/>
      <c r="QXH194" s="414"/>
      <c r="QXI194" s="414"/>
      <c r="QXJ194" s="414"/>
      <c r="QXK194" s="414"/>
      <c r="QXL194" s="413"/>
      <c r="QXM194" s="322"/>
      <c r="QXN194" s="322"/>
      <c r="QXO194" s="322"/>
      <c r="QXP194" s="323"/>
      <c r="QXQ194" s="413"/>
      <c r="QXR194" s="413"/>
      <c r="QXS194" s="413"/>
      <c r="QXT194" s="414"/>
      <c r="QXU194" s="414"/>
      <c r="QXV194" s="414"/>
      <c r="QXW194" s="413"/>
      <c r="QXX194" s="414"/>
      <c r="QXY194" s="414"/>
      <c r="QXZ194" s="414"/>
      <c r="QYA194" s="414"/>
      <c r="QYB194" s="413"/>
      <c r="QYC194" s="322"/>
      <c r="QYD194" s="322"/>
      <c r="QYE194" s="322"/>
      <c r="QYF194" s="323"/>
      <c r="QYG194" s="413"/>
      <c r="QYH194" s="413"/>
      <c r="QYI194" s="413"/>
      <c r="QYJ194" s="414"/>
      <c r="QYK194" s="414"/>
      <c r="QYL194" s="414"/>
      <c r="QYM194" s="413"/>
      <c r="QYN194" s="414"/>
      <c r="QYO194" s="414"/>
      <c r="QYP194" s="414"/>
      <c r="QYQ194" s="414"/>
      <c r="QYR194" s="413"/>
      <c r="QYS194" s="322"/>
      <c r="QYT194" s="322"/>
      <c r="QYU194" s="322"/>
      <c r="QYV194" s="323"/>
      <c r="QYW194" s="413"/>
      <c r="QYX194" s="413"/>
      <c r="QYY194" s="413"/>
      <c r="QYZ194" s="414"/>
      <c r="QZA194" s="414"/>
      <c r="QZB194" s="414"/>
      <c r="QZC194" s="413"/>
      <c r="QZD194" s="414"/>
      <c r="QZE194" s="414"/>
      <c r="QZF194" s="414"/>
      <c r="QZG194" s="414"/>
      <c r="QZH194" s="413"/>
      <c r="QZI194" s="322"/>
      <c r="QZJ194" s="322"/>
      <c r="QZK194" s="322"/>
      <c r="QZL194" s="323"/>
      <c r="QZM194" s="413"/>
      <c r="QZN194" s="413"/>
      <c r="QZO194" s="413"/>
      <c r="QZP194" s="414"/>
      <c r="QZQ194" s="414"/>
      <c r="QZR194" s="414"/>
      <c r="QZS194" s="413"/>
      <c r="QZT194" s="414"/>
      <c r="QZU194" s="414"/>
      <c r="QZV194" s="414"/>
      <c r="QZW194" s="414"/>
      <c r="QZX194" s="413"/>
      <c r="QZY194" s="322"/>
      <c r="QZZ194" s="322"/>
      <c r="RAA194" s="322"/>
      <c r="RAB194" s="323"/>
      <c r="RAC194" s="413"/>
      <c r="RAD194" s="413"/>
      <c r="RAE194" s="413"/>
      <c r="RAF194" s="414"/>
      <c r="RAG194" s="414"/>
      <c r="RAH194" s="414"/>
      <c r="RAI194" s="413"/>
      <c r="RAJ194" s="414"/>
      <c r="RAK194" s="414"/>
      <c r="RAL194" s="414"/>
      <c r="RAM194" s="414"/>
      <c r="RAN194" s="413"/>
      <c r="RAO194" s="322"/>
      <c r="RAP194" s="322"/>
      <c r="RAQ194" s="322"/>
      <c r="RAR194" s="323"/>
      <c r="RAS194" s="413"/>
      <c r="RAT194" s="413"/>
      <c r="RAU194" s="413"/>
      <c r="RAV194" s="414"/>
      <c r="RAW194" s="414"/>
      <c r="RAX194" s="414"/>
      <c r="RAY194" s="413"/>
      <c r="RAZ194" s="414"/>
      <c r="RBA194" s="414"/>
      <c r="RBB194" s="414"/>
      <c r="RBC194" s="414"/>
      <c r="RBD194" s="413"/>
      <c r="RBE194" s="322"/>
      <c r="RBF194" s="322"/>
      <c r="RBG194" s="322"/>
      <c r="RBH194" s="323"/>
      <c r="RBI194" s="413"/>
      <c r="RBJ194" s="413"/>
      <c r="RBK194" s="413"/>
      <c r="RBL194" s="414"/>
      <c r="RBM194" s="414"/>
      <c r="RBN194" s="414"/>
      <c r="RBO194" s="413"/>
      <c r="RBP194" s="414"/>
      <c r="RBQ194" s="414"/>
      <c r="RBR194" s="414"/>
      <c r="RBS194" s="414"/>
      <c r="RBT194" s="413"/>
      <c r="RBU194" s="322"/>
      <c r="RBV194" s="322"/>
      <c r="RBW194" s="322"/>
      <c r="RBX194" s="323"/>
      <c r="RBY194" s="413"/>
      <c r="RBZ194" s="413"/>
      <c r="RCA194" s="413"/>
      <c r="RCB194" s="414"/>
      <c r="RCC194" s="414"/>
      <c r="RCD194" s="414"/>
      <c r="RCE194" s="413"/>
      <c r="RCF194" s="414"/>
      <c r="RCG194" s="414"/>
      <c r="RCH194" s="414"/>
      <c r="RCI194" s="414"/>
      <c r="RCJ194" s="413"/>
      <c r="RCK194" s="322"/>
      <c r="RCL194" s="322"/>
      <c r="RCM194" s="322"/>
      <c r="RCN194" s="323"/>
      <c r="RCO194" s="413"/>
      <c r="RCP194" s="413"/>
      <c r="RCQ194" s="413"/>
      <c r="RCR194" s="414"/>
      <c r="RCS194" s="414"/>
      <c r="RCT194" s="414"/>
      <c r="RCU194" s="413"/>
      <c r="RCV194" s="414"/>
      <c r="RCW194" s="414"/>
      <c r="RCX194" s="414"/>
      <c r="RCY194" s="414"/>
      <c r="RCZ194" s="413"/>
      <c r="RDA194" s="322"/>
      <c r="RDB194" s="322"/>
      <c r="RDC194" s="322"/>
      <c r="RDD194" s="323"/>
      <c r="RDE194" s="413"/>
      <c r="RDF194" s="413"/>
      <c r="RDG194" s="413"/>
      <c r="RDH194" s="414"/>
      <c r="RDI194" s="414"/>
      <c r="RDJ194" s="414"/>
      <c r="RDK194" s="413"/>
      <c r="RDL194" s="414"/>
      <c r="RDM194" s="414"/>
      <c r="RDN194" s="414"/>
      <c r="RDO194" s="414"/>
      <c r="RDP194" s="413"/>
      <c r="RDQ194" s="322"/>
      <c r="RDR194" s="322"/>
      <c r="RDS194" s="322"/>
      <c r="RDT194" s="323"/>
      <c r="RDU194" s="413"/>
      <c r="RDV194" s="413"/>
      <c r="RDW194" s="413"/>
      <c r="RDX194" s="414"/>
      <c r="RDY194" s="414"/>
      <c r="RDZ194" s="414"/>
      <c r="REA194" s="413"/>
      <c r="REB194" s="414"/>
      <c r="REC194" s="414"/>
      <c r="RED194" s="414"/>
      <c r="REE194" s="414"/>
      <c r="REF194" s="413"/>
      <c r="REG194" s="322"/>
      <c r="REH194" s="322"/>
      <c r="REI194" s="322"/>
      <c r="REJ194" s="323"/>
      <c r="REK194" s="413"/>
      <c r="REL194" s="413"/>
      <c r="REM194" s="413"/>
      <c r="REN194" s="414"/>
      <c r="REO194" s="414"/>
      <c r="REP194" s="414"/>
      <c r="REQ194" s="413"/>
      <c r="RER194" s="414"/>
      <c r="RES194" s="414"/>
      <c r="RET194" s="414"/>
      <c r="REU194" s="414"/>
      <c r="REV194" s="413"/>
      <c r="REW194" s="322"/>
      <c r="REX194" s="322"/>
      <c r="REY194" s="322"/>
      <c r="REZ194" s="323"/>
      <c r="RFA194" s="413"/>
      <c r="RFB194" s="413"/>
      <c r="RFC194" s="413"/>
      <c r="RFD194" s="414"/>
      <c r="RFE194" s="414"/>
      <c r="RFF194" s="414"/>
      <c r="RFG194" s="413"/>
      <c r="RFH194" s="414"/>
      <c r="RFI194" s="414"/>
      <c r="RFJ194" s="414"/>
      <c r="RFK194" s="414"/>
      <c r="RFL194" s="413"/>
      <c r="RFM194" s="322"/>
      <c r="RFN194" s="322"/>
      <c r="RFO194" s="322"/>
      <c r="RFP194" s="323"/>
      <c r="RFQ194" s="413"/>
      <c r="RFR194" s="413"/>
      <c r="RFS194" s="413"/>
      <c r="RFT194" s="414"/>
      <c r="RFU194" s="414"/>
      <c r="RFV194" s="414"/>
      <c r="RFW194" s="413"/>
      <c r="RFX194" s="414"/>
      <c r="RFY194" s="414"/>
      <c r="RFZ194" s="414"/>
      <c r="RGA194" s="414"/>
      <c r="RGB194" s="413"/>
      <c r="RGC194" s="322"/>
      <c r="RGD194" s="322"/>
      <c r="RGE194" s="322"/>
      <c r="RGF194" s="323"/>
      <c r="RGG194" s="413"/>
      <c r="RGH194" s="413"/>
      <c r="RGI194" s="413"/>
      <c r="RGJ194" s="414"/>
      <c r="RGK194" s="414"/>
      <c r="RGL194" s="414"/>
      <c r="RGM194" s="413"/>
      <c r="RGN194" s="414"/>
      <c r="RGO194" s="414"/>
      <c r="RGP194" s="414"/>
      <c r="RGQ194" s="414"/>
      <c r="RGR194" s="413"/>
      <c r="RGS194" s="322"/>
      <c r="RGT194" s="322"/>
      <c r="RGU194" s="322"/>
      <c r="RGV194" s="323"/>
      <c r="RGW194" s="413"/>
      <c r="RGX194" s="413"/>
      <c r="RGY194" s="413"/>
      <c r="RGZ194" s="414"/>
      <c r="RHA194" s="414"/>
      <c r="RHB194" s="414"/>
      <c r="RHC194" s="413"/>
      <c r="RHD194" s="414"/>
      <c r="RHE194" s="414"/>
      <c r="RHF194" s="414"/>
      <c r="RHG194" s="414"/>
      <c r="RHH194" s="413"/>
      <c r="RHI194" s="322"/>
      <c r="RHJ194" s="322"/>
      <c r="RHK194" s="322"/>
      <c r="RHL194" s="323"/>
      <c r="RHM194" s="413"/>
      <c r="RHN194" s="413"/>
      <c r="RHO194" s="413"/>
      <c r="RHP194" s="414"/>
      <c r="RHQ194" s="414"/>
      <c r="RHR194" s="414"/>
      <c r="RHS194" s="413"/>
      <c r="RHT194" s="414"/>
      <c r="RHU194" s="414"/>
      <c r="RHV194" s="414"/>
      <c r="RHW194" s="414"/>
      <c r="RHX194" s="413"/>
      <c r="RHY194" s="322"/>
      <c r="RHZ194" s="322"/>
      <c r="RIA194" s="322"/>
      <c r="RIB194" s="323"/>
      <c r="RIC194" s="413"/>
      <c r="RID194" s="413"/>
      <c r="RIE194" s="413"/>
      <c r="RIF194" s="414"/>
      <c r="RIG194" s="414"/>
      <c r="RIH194" s="414"/>
      <c r="RII194" s="413"/>
      <c r="RIJ194" s="414"/>
      <c r="RIK194" s="414"/>
      <c r="RIL194" s="414"/>
      <c r="RIM194" s="414"/>
      <c r="RIN194" s="413"/>
      <c r="RIO194" s="322"/>
      <c r="RIP194" s="322"/>
      <c r="RIQ194" s="322"/>
      <c r="RIR194" s="323"/>
      <c r="RIS194" s="413"/>
      <c r="RIT194" s="413"/>
      <c r="RIU194" s="413"/>
      <c r="RIV194" s="414"/>
      <c r="RIW194" s="414"/>
      <c r="RIX194" s="414"/>
      <c r="RIY194" s="413"/>
      <c r="RIZ194" s="414"/>
      <c r="RJA194" s="414"/>
      <c r="RJB194" s="414"/>
      <c r="RJC194" s="414"/>
      <c r="RJD194" s="413"/>
      <c r="RJE194" s="322"/>
      <c r="RJF194" s="322"/>
      <c r="RJG194" s="322"/>
      <c r="RJH194" s="323"/>
      <c r="RJI194" s="413"/>
      <c r="RJJ194" s="413"/>
      <c r="RJK194" s="413"/>
      <c r="RJL194" s="414"/>
      <c r="RJM194" s="414"/>
      <c r="RJN194" s="414"/>
      <c r="RJO194" s="413"/>
      <c r="RJP194" s="414"/>
      <c r="RJQ194" s="414"/>
      <c r="RJR194" s="414"/>
      <c r="RJS194" s="414"/>
      <c r="RJT194" s="413"/>
      <c r="RJU194" s="322"/>
      <c r="RJV194" s="322"/>
      <c r="RJW194" s="322"/>
      <c r="RJX194" s="323"/>
      <c r="RJY194" s="413"/>
      <c r="RJZ194" s="413"/>
      <c r="RKA194" s="413"/>
      <c r="RKB194" s="414"/>
      <c r="RKC194" s="414"/>
      <c r="RKD194" s="414"/>
      <c r="RKE194" s="413"/>
      <c r="RKF194" s="414"/>
      <c r="RKG194" s="414"/>
      <c r="RKH194" s="414"/>
      <c r="RKI194" s="414"/>
      <c r="RKJ194" s="413"/>
      <c r="RKK194" s="322"/>
      <c r="RKL194" s="322"/>
      <c r="RKM194" s="322"/>
      <c r="RKN194" s="323"/>
      <c r="RKO194" s="413"/>
      <c r="RKP194" s="413"/>
      <c r="RKQ194" s="413"/>
      <c r="RKR194" s="414"/>
      <c r="RKS194" s="414"/>
      <c r="RKT194" s="414"/>
      <c r="RKU194" s="413"/>
      <c r="RKV194" s="414"/>
      <c r="RKW194" s="414"/>
      <c r="RKX194" s="414"/>
      <c r="RKY194" s="414"/>
      <c r="RKZ194" s="413"/>
      <c r="RLA194" s="322"/>
      <c r="RLB194" s="322"/>
      <c r="RLC194" s="322"/>
      <c r="RLD194" s="323"/>
      <c r="RLE194" s="413"/>
      <c r="RLF194" s="413"/>
      <c r="RLG194" s="413"/>
      <c r="RLH194" s="414"/>
      <c r="RLI194" s="414"/>
      <c r="RLJ194" s="414"/>
      <c r="RLK194" s="413"/>
      <c r="RLL194" s="414"/>
      <c r="RLM194" s="414"/>
      <c r="RLN194" s="414"/>
      <c r="RLO194" s="414"/>
      <c r="RLP194" s="413"/>
      <c r="RLQ194" s="322"/>
      <c r="RLR194" s="322"/>
      <c r="RLS194" s="322"/>
      <c r="RLT194" s="323"/>
      <c r="RLU194" s="413"/>
      <c r="RLV194" s="413"/>
      <c r="RLW194" s="413"/>
      <c r="RLX194" s="414"/>
      <c r="RLY194" s="414"/>
      <c r="RLZ194" s="414"/>
      <c r="RMA194" s="413"/>
      <c r="RMB194" s="414"/>
      <c r="RMC194" s="414"/>
      <c r="RMD194" s="414"/>
      <c r="RME194" s="414"/>
      <c r="RMF194" s="413"/>
      <c r="RMG194" s="322"/>
      <c r="RMH194" s="322"/>
      <c r="RMI194" s="322"/>
      <c r="RMJ194" s="323"/>
      <c r="RMK194" s="413"/>
      <c r="RML194" s="413"/>
      <c r="RMM194" s="413"/>
      <c r="RMN194" s="414"/>
      <c r="RMO194" s="414"/>
      <c r="RMP194" s="414"/>
      <c r="RMQ194" s="413"/>
      <c r="RMR194" s="414"/>
      <c r="RMS194" s="414"/>
      <c r="RMT194" s="414"/>
      <c r="RMU194" s="414"/>
      <c r="RMV194" s="413"/>
      <c r="RMW194" s="322"/>
      <c r="RMX194" s="322"/>
      <c r="RMY194" s="322"/>
      <c r="RMZ194" s="323"/>
      <c r="RNA194" s="413"/>
      <c r="RNB194" s="413"/>
      <c r="RNC194" s="413"/>
      <c r="RND194" s="414"/>
      <c r="RNE194" s="414"/>
      <c r="RNF194" s="414"/>
      <c r="RNG194" s="413"/>
      <c r="RNH194" s="414"/>
      <c r="RNI194" s="414"/>
      <c r="RNJ194" s="414"/>
      <c r="RNK194" s="414"/>
      <c r="RNL194" s="413"/>
      <c r="RNM194" s="322"/>
      <c r="RNN194" s="322"/>
      <c r="RNO194" s="322"/>
      <c r="RNP194" s="323"/>
      <c r="RNQ194" s="413"/>
      <c r="RNR194" s="413"/>
      <c r="RNS194" s="413"/>
      <c r="RNT194" s="414"/>
      <c r="RNU194" s="414"/>
      <c r="RNV194" s="414"/>
      <c r="RNW194" s="413"/>
      <c r="RNX194" s="414"/>
      <c r="RNY194" s="414"/>
      <c r="RNZ194" s="414"/>
      <c r="ROA194" s="414"/>
      <c r="ROB194" s="413"/>
      <c r="ROC194" s="322"/>
      <c r="ROD194" s="322"/>
      <c r="ROE194" s="322"/>
      <c r="ROF194" s="323"/>
      <c r="ROG194" s="413"/>
      <c r="ROH194" s="413"/>
      <c r="ROI194" s="413"/>
      <c r="ROJ194" s="414"/>
      <c r="ROK194" s="414"/>
      <c r="ROL194" s="414"/>
      <c r="ROM194" s="413"/>
      <c r="RON194" s="414"/>
      <c r="ROO194" s="414"/>
      <c r="ROP194" s="414"/>
      <c r="ROQ194" s="414"/>
      <c r="ROR194" s="413"/>
      <c r="ROS194" s="322"/>
      <c r="ROT194" s="322"/>
      <c r="ROU194" s="322"/>
      <c r="ROV194" s="323"/>
      <c r="ROW194" s="413"/>
      <c r="ROX194" s="413"/>
      <c r="ROY194" s="413"/>
      <c r="ROZ194" s="414"/>
      <c r="RPA194" s="414"/>
      <c r="RPB194" s="414"/>
      <c r="RPC194" s="413"/>
      <c r="RPD194" s="414"/>
      <c r="RPE194" s="414"/>
      <c r="RPF194" s="414"/>
      <c r="RPG194" s="414"/>
      <c r="RPH194" s="413"/>
      <c r="RPI194" s="322"/>
      <c r="RPJ194" s="322"/>
      <c r="RPK194" s="322"/>
      <c r="RPL194" s="323"/>
      <c r="RPM194" s="413"/>
      <c r="RPN194" s="413"/>
      <c r="RPO194" s="413"/>
      <c r="RPP194" s="414"/>
      <c r="RPQ194" s="414"/>
      <c r="RPR194" s="414"/>
      <c r="RPS194" s="413"/>
      <c r="RPT194" s="414"/>
      <c r="RPU194" s="414"/>
      <c r="RPV194" s="414"/>
      <c r="RPW194" s="414"/>
      <c r="RPX194" s="413"/>
      <c r="RPY194" s="322"/>
      <c r="RPZ194" s="322"/>
      <c r="RQA194" s="322"/>
      <c r="RQB194" s="323"/>
      <c r="RQC194" s="413"/>
      <c r="RQD194" s="413"/>
      <c r="RQE194" s="413"/>
      <c r="RQF194" s="414"/>
      <c r="RQG194" s="414"/>
      <c r="RQH194" s="414"/>
      <c r="RQI194" s="413"/>
      <c r="RQJ194" s="414"/>
      <c r="RQK194" s="414"/>
      <c r="RQL194" s="414"/>
      <c r="RQM194" s="414"/>
      <c r="RQN194" s="413"/>
      <c r="RQO194" s="322"/>
      <c r="RQP194" s="322"/>
      <c r="RQQ194" s="322"/>
      <c r="RQR194" s="323"/>
      <c r="RQS194" s="413"/>
      <c r="RQT194" s="413"/>
      <c r="RQU194" s="413"/>
      <c r="RQV194" s="414"/>
      <c r="RQW194" s="414"/>
      <c r="RQX194" s="414"/>
      <c r="RQY194" s="413"/>
      <c r="RQZ194" s="414"/>
      <c r="RRA194" s="414"/>
      <c r="RRB194" s="414"/>
      <c r="RRC194" s="414"/>
      <c r="RRD194" s="413"/>
      <c r="RRE194" s="322"/>
      <c r="RRF194" s="322"/>
      <c r="RRG194" s="322"/>
      <c r="RRH194" s="323"/>
      <c r="RRI194" s="413"/>
      <c r="RRJ194" s="413"/>
      <c r="RRK194" s="413"/>
      <c r="RRL194" s="414"/>
      <c r="RRM194" s="414"/>
      <c r="RRN194" s="414"/>
      <c r="RRO194" s="413"/>
      <c r="RRP194" s="414"/>
      <c r="RRQ194" s="414"/>
      <c r="RRR194" s="414"/>
      <c r="RRS194" s="414"/>
      <c r="RRT194" s="413"/>
      <c r="RRU194" s="322"/>
      <c r="RRV194" s="322"/>
      <c r="RRW194" s="322"/>
      <c r="RRX194" s="323"/>
      <c r="RRY194" s="413"/>
      <c r="RRZ194" s="413"/>
      <c r="RSA194" s="413"/>
      <c r="RSB194" s="414"/>
      <c r="RSC194" s="414"/>
      <c r="RSD194" s="414"/>
      <c r="RSE194" s="413"/>
      <c r="RSF194" s="414"/>
      <c r="RSG194" s="414"/>
      <c r="RSH194" s="414"/>
      <c r="RSI194" s="414"/>
      <c r="RSJ194" s="413"/>
      <c r="RSK194" s="322"/>
      <c r="RSL194" s="322"/>
      <c r="RSM194" s="322"/>
      <c r="RSN194" s="323"/>
      <c r="RSO194" s="413"/>
      <c r="RSP194" s="413"/>
      <c r="RSQ194" s="413"/>
      <c r="RSR194" s="414"/>
      <c r="RSS194" s="414"/>
      <c r="RST194" s="414"/>
      <c r="RSU194" s="413"/>
      <c r="RSV194" s="414"/>
      <c r="RSW194" s="414"/>
      <c r="RSX194" s="414"/>
      <c r="RSY194" s="414"/>
      <c r="RSZ194" s="413"/>
      <c r="RTA194" s="322"/>
      <c r="RTB194" s="322"/>
      <c r="RTC194" s="322"/>
      <c r="RTD194" s="323"/>
      <c r="RTE194" s="413"/>
      <c r="RTF194" s="413"/>
      <c r="RTG194" s="413"/>
      <c r="RTH194" s="414"/>
      <c r="RTI194" s="414"/>
      <c r="RTJ194" s="414"/>
      <c r="RTK194" s="413"/>
      <c r="RTL194" s="414"/>
      <c r="RTM194" s="414"/>
      <c r="RTN194" s="414"/>
      <c r="RTO194" s="414"/>
      <c r="RTP194" s="413"/>
      <c r="RTQ194" s="322"/>
      <c r="RTR194" s="322"/>
      <c r="RTS194" s="322"/>
      <c r="RTT194" s="323"/>
      <c r="RTU194" s="413"/>
      <c r="RTV194" s="413"/>
      <c r="RTW194" s="413"/>
      <c r="RTX194" s="414"/>
      <c r="RTY194" s="414"/>
      <c r="RTZ194" s="414"/>
      <c r="RUA194" s="413"/>
      <c r="RUB194" s="414"/>
      <c r="RUC194" s="414"/>
      <c r="RUD194" s="414"/>
      <c r="RUE194" s="414"/>
      <c r="RUF194" s="413"/>
      <c r="RUG194" s="322"/>
      <c r="RUH194" s="322"/>
      <c r="RUI194" s="322"/>
      <c r="RUJ194" s="323"/>
      <c r="RUK194" s="413"/>
      <c r="RUL194" s="413"/>
      <c r="RUM194" s="413"/>
      <c r="RUN194" s="414"/>
      <c r="RUO194" s="414"/>
      <c r="RUP194" s="414"/>
      <c r="RUQ194" s="413"/>
      <c r="RUR194" s="414"/>
      <c r="RUS194" s="414"/>
      <c r="RUT194" s="414"/>
      <c r="RUU194" s="414"/>
      <c r="RUV194" s="413"/>
      <c r="RUW194" s="322"/>
      <c r="RUX194" s="322"/>
      <c r="RUY194" s="322"/>
      <c r="RUZ194" s="323"/>
      <c r="RVA194" s="413"/>
      <c r="RVB194" s="413"/>
      <c r="RVC194" s="413"/>
      <c r="RVD194" s="414"/>
      <c r="RVE194" s="414"/>
      <c r="RVF194" s="414"/>
      <c r="RVG194" s="413"/>
      <c r="RVH194" s="414"/>
      <c r="RVI194" s="414"/>
      <c r="RVJ194" s="414"/>
      <c r="RVK194" s="414"/>
      <c r="RVL194" s="413"/>
      <c r="RVM194" s="322"/>
      <c r="RVN194" s="322"/>
      <c r="RVO194" s="322"/>
      <c r="RVP194" s="323"/>
      <c r="RVQ194" s="413"/>
      <c r="RVR194" s="413"/>
      <c r="RVS194" s="413"/>
      <c r="RVT194" s="414"/>
      <c r="RVU194" s="414"/>
      <c r="RVV194" s="414"/>
      <c r="RVW194" s="413"/>
      <c r="RVX194" s="414"/>
      <c r="RVY194" s="414"/>
      <c r="RVZ194" s="414"/>
      <c r="RWA194" s="414"/>
      <c r="RWB194" s="413"/>
      <c r="RWC194" s="322"/>
      <c r="RWD194" s="322"/>
      <c r="RWE194" s="322"/>
      <c r="RWF194" s="323"/>
      <c r="RWG194" s="413"/>
      <c r="RWH194" s="413"/>
      <c r="RWI194" s="413"/>
      <c r="RWJ194" s="414"/>
      <c r="RWK194" s="414"/>
      <c r="RWL194" s="414"/>
      <c r="RWM194" s="413"/>
      <c r="RWN194" s="414"/>
      <c r="RWO194" s="414"/>
      <c r="RWP194" s="414"/>
      <c r="RWQ194" s="414"/>
      <c r="RWR194" s="413"/>
      <c r="RWS194" s="322"/>
      <c r="RWT194" s="322"/>
      <c r="RWU194" s="322"/>
      <c r="RWV194" s="323"/>
      <c r="RWW194" s="413"/>
      <c r="RWX194" s="413"/>
      <c r="RWY194" s="413"/>
      <c r="RWZ194" s="414"/>
      <c r="RXA194" s="414"/>
      <c r="RXB194" s="414"/>
      <c r="RXC194" s="413"/>
      <c r="RXD194" s="414"/>
      <c r="RXE194" s="414"/>
      <c r="RXF194" s="414"/>
      <c r="RXG194" s="414"/>
      <c r="RXH194" s="413"/>
      <c r="RXI194" s="322"/>
      <c r="RXJ194" s="322"/>
      <c r="RXK194" s="322"/>
      <c r="RXL194" s="323"/>
      <c r="RXM194" s="413"/>
      <c r="RXN194" s="413"/>
      <c r="RXO194" s="413"/>
      <c r="RXP194" s="414"/>
      <c r="RXQ194" s="414"/>
      <c r="RXR194" s="414"/>
      <c r="RXS194" s="413"/>
      <c r="RXT194" s="414"/>
      <c r="RXU194" s="414"/>
      <c r="RXV194" s="414"/>
      <c r="RXW194" s="414"/>
      <c r="RXX194" s="413"/>
      <c r="RXY194" s="322"/>
      <c r="RXZ194" s="322"/>
      <c r="RYA194" s="322"/>
      <c r="RYB194" s="323"/>
      <c r="RYC194" s="413"/>
      <c r="RYD194" s="413"/>
      <c r="RYE194" s="413"/>
      <c r="RYF194" s="414"/>
      <c r="RYG194" s="414"/>
      <c r="RYH194" s="414"/>
      <c r="RYI194" s="413"/>
      <c r="RYJ194" s="414"/>
      <c r="RYK194" s="414"/>
      <c r="RYL194" s="414"/>
      <c r="RYM194" s="414"/>
      <c r="RYN194" s="413"/>
      <c r="RYO194" s="322"/>
      <c r="RYP194" s="322"/>
      <c r="RYQ194" s="322"/>
      <c r="RYR194" s="323"/>
      <c r="RYS194" s="413"/>
      <c r="RYT194" s="413"/>
      <c r="RYU194" s="413"/>
      <c r="RYV194" s="414"/>
      <c r="RYW194" s="414"/>
      <c r="RYX194" s="414"/>
      <c r="RYY194" s="413"/>
      <c r="RYZ194" s="414"/>
      <c r="RZA194" s="414"/>
      <c r="RZB194" s="414"/>
      <c r="RZC194" s="414"/>
      <c r="RZD194" s="413"/>
      <c r="RZE194" s="322"/>
      <c r="RZF194" s="322"/>
      <c r="RZG194" s="322"/>
      <c r="RZH194" s="323"/>
      <c r="RZI194" s="413"/>
      <c r="RZJ194" s="413"/>
      <c r="RZK194" s="413"/>
      <c r="RZL194" s="414"/>
      <c r="RZM194" s="414"/>
      <c r="RZN194" s="414"/>
      <c r="RZO194" s="413"/>
      <c r="RZP194" s="414"/>
      <c r="RZQ194" s="414"/>
      <c r="RZR194" s="414"/>
      <c r="RZS194" s="414"/>
      <c r="RZT194" s="413"/>
      <c r="RZU194" s="322"/>
      <c r="RZV194" s="322"/>
      <c r="RZW194" s="322"/>
      <c r="RZX194" s="323"/>
      <c r="RZY194" s="413"/>
      <c r="RZZ194" s="413"/>
      <c r="SAA194" s="413"/>
      <c r="SAB194" s="414"/>
      <c r="SAC194" s="414"/>
      <c r="SAD194" s="414"/>
      <c r="SAE194" s="413"/>
      <c r="SAF194" s="414"/>
      <c r="SAG194" s="414"/>
      <c r="SAH194" s="414"/>
      <c r="SAI194" s="414"/>
      <c r="SAJ194" s="413"/>
      <c r="SAK194" s="322"/>
      <c r="SAL194" s="322"/>
      <c r="SAM194" s="322"/>
      <c r="SAN194" s="323"/>
      <c r="SAO194" s="413"/>
      <c r="SAP194" s="413"/>
      <c r="SAQ194" s="413"/>
      <c r="SAR194" s="414"/>
      <c r="SAS194" s="414"/>
      <c r="SAT194" s="414"/>
      <c r="SAU194" s="413"/>
      <c r="SAV194" s="414"/>
      <c r="SAW194" s="414"/>
      <c r="SAX194" s="414"/>
      <c r="SAY194" s="414"/>
      <c r="SAZ194" s="413"/>
      <c r="SBA194" s="322"/>
      <c r="SBB194" s="322"/>
      <c r="SBC194" s="322"/>
      <c r="SBD194" s="323"/>
      <c r="SBE194" s="413"/>
      <c r="SBF194" s="413"/>
      <c r="SBG194" s="413"/>
      <c r="SBH194" s="414"/>
      <c r="SBI194" s="414"/>
      <c r="SBJ194" s="414"/>
      <c r="SBK194" s="413"/>
      <c r="SBL194" s="414"/>
      <c r="SBM194" s="414"/>
      <c r="SBN194" s="414"/>
      <c r="SBO194" s="414"/>
      <c r="SBP194" s="413"/>
      <c r="SBQ194" s="322"/>
      <c r="SBR194" s="322"/>
      <c r="SBS194" s="322"/>
      <c r="SBT194" s="323"/>
      <c r="SBU194" s="413"/>
      <c r="SBV194" s="413"/>
      <c r="SBW194" s="413"/>
      <c r="SBX194" s="414"/>
      <c r="SBY194" s="414"/>
      <c r="SBZ194" s="414"/>
      <c r="SCA194" s="413"/>
      <c r="SCB194" s="414"/>
      <c r="SCC194" s="414"/>
      <c r="SCD194" s="414"/>
      <c r="SCE194" s="414"/>
      <c r="SCF194" s="413"/>
      <c r="SCG194" s="322"/>
      <c r="SCH194" s="322"/>
      <c r="SCI194" s="322"/>
      <c r="SCJ194" s="323"/>
      <c r="SCK194" s="413"/>
      <c r="SCL194" s="413"/>
      <c r="SCM194" s="413"/>
      <c r="SCN194" s="414"/>
      <c r="SCO194" s="414"/>
      <c r="SCP194" s="414"/>
      <c r="SCQ194" s="413"/>
      <c r="SCR194" s="414"/>
      <c r="SCS194" s="414"/>
      <c r="SCT194" s="414"/>
      <c r="SCU194" s="414"/>
      <c r="SCV194" s="413"/>
      <c r="SCW194" s="322"/>
      <c r="SCX194" s="322"/>
      <c r="SCY194" s="322"/>
      <c r="SCZ194" s="323"/>
      <c r="SDA194" s="413"/>
      <c r="SDB194" s="413"/>
      <c r="SDC194" s="413"/>
      <c r="SDD194" s="414"/>
      <c r="SDE194" s="414"/>
      <c r="SDF194" s="414"/>
      <c r="SDG194" s="413"/>
      <c r="SDH194" s="414"/>
      <c r="SDI194" s="414"/>
      <c r="SDJ194" s="414"/>
      <c r="SDK194" s="414"/>
      <c r="SDL194" s="413"/>
      <c r="SDM194" s="322"/>
      <c r="SDN194" s="322"/>
      <c r="SDO194" s="322"/>
      <c r="SDP194" s="323"/>
      <c r="SDQ194" s="413"/>
      <c r="SDR194" s="413"/>
      <c r="SDS194" s="413"/>
      <c r="SDT194" s="414"/>
      <c r="SDU194" s="414"/>
      <c r="SDV194" s="414"/>
      <c r="SDW194" s="413"/>
      <c r="SDX194" s="414"/>
      <c r="SDY194" s="414"/>
      <c r="SDZ194" s="414"/>
      <c r="SEA194" s="414"/>
      <c r="SEB194" s="413"/>
      <c r="SEC194" s="322"/>
      <c r="SED194" s="322"/>
      <c r="SEE194" s="322"/>
      <c r="SEF194" s="323"/>
      <c r="SEG194" s="413"/>
      <c r="SEH194" s="413"/>
      <c r="SEI194" s="413"/>
      <c r="SEJ194" s="414"/>
      <c r="SEK194" s="414"/>
      <c r="SEL194" s="414"/>
      <c r="SEM194" s="413"/>
      <c r="SEN194" s="414"/>
      <c r="SEO194" s="414"/>
      <c r="SEP194" s="414"/>
      <c r="SEQ194" s="414"/>
      <c r="SER194" s="413"/>
      <c r="SES194" s="322"/>
      <c r="SET194" s="322"/>
      <c r="SEU194" s="322"/>
      <c r="SEV194" s="323"/>
      <c r="SEW194" s="413"/>
      <c r="SEX194" s="413"/>
      <c r="SEY194" s="413"/>
      <c r="SEZ194" s="414"/>
      <c r="SFA194" s="414"/>
      <c r="SFB194" s="414"/>
      <c r="SFC194" s="413"/>
      <c r="SFD194" s="414"/>
      <c r="SFE194" s="414"/>
      <c r="SFF194" s="414"/>
      <c r="SFG194" s="414"/>
      <c r="SFH194" s="413"/>
      <c r="SFI194" s="322"/>
      <c r="SFJ194" s="322"/>
      <c r="SFK194" s="322"/>
      <c r="SFL194" s="323"/>
      <c r="SFM194" s="413"/>
      <c r="SFN194" s="413"/>
      <c r="SFO194" s="413"/>
      <c r="SFP194" s="414"/>
      <c r="SFQ194" s="414"/>
      <c r="SFR194" s="414"/>
      <c r="SFS194" s="413"/>
      <c r="SFT194" s="414"/>
      <c r="SFU194" s="414"/>
      <c r="SFV194" s="414"/>
      <c r="SFW194" s="414"/>
      <c r="SFX194" s="413"/>
      <c r="SFY194" s="322"/>
      <c r="SFZ194" s="322"/>
      <c r="SGA194" s="322"/>
      <c r="SGB194" s="323"/>
      <c r="SGC194" s="413"/>
      <c r="SGD194" s="413"/>
      <c r="SGE194" s="413"/>
      <c r="SGF194" s="414"/>
      <c r="SGG194" s="414"/>
      <c r="SGH194" s="414"/>
      <c r="SGI194" s="413"/>
      <c r="SGJ194" s="414"/>
      <c r="SGK194" s="414"/>
      <c r="SGL194" s="414"/>
      <c r="SGM194" s="414"/>
      <c r="SGN194" s="413"/>
      <c r="SGO194" s="322"/>
      <c r="SGP194" s="322"/>
      <c r="SGQ194" s="322"/>
      <c r="SGR194" s="323"/>
      <c r="SGS194" s="413"/>
      <c r="SGT194" s="413"/>
      <c r="SGU194" s="413"/>
      <c r="SGV194" s="414"/>
      <c r="SGW194" s="414"/>
      <c r="SGX194" s="414"/>
      <c r="SGY194" s="413"/>
      <c r="SGZ194" s="414"/>
      <c r="SHA194" s="414"/>
      <c r="SHB194" s="414"/>
      <c r="SHC194" s="414"/>
      <c r="SHD194" s="413"/>
      <c r="SHE194" s="322"/>
      <c r="SHF194" s="322"/>
      <c r="SHG194" s="322"/>
      <c r="SHH194" s="323"/>
      <c r="SHI194" s="413"/>
      <c r="SHJ194" s="413"/>
      <c r="SHK194" s="413"/>
      <c r="SHL194" s="414"/>
      <c r="SHM194" s="414"/>
      <c r="SHN194" s="414"/>
      <c r="SHO194" s="413"/>
      <c r="SHP194" s="414"/>
      <c r="SHQ194" s="414"/>
      <c r="SHR194" s="414"/>
      <c r="SHS194" s="414"/>
      <c r="SHT194" s="413"/>
      <c r="SHU194" s="322"/>
      <c r="SHV194" s="322"/>
      <c r="SHW194" s="322"/>
      <c r="SHX194" s="323"/>
      <c r="SHY194" s="413"/>
      <c r="SHZ194" s="413"/>
      <c r="SIA194" s="413"/>
      <c r="SIB194" s="414"/>
      <c r="SIC194" s="414"/>
      <c r="SID194" s="414"/>
      <c r="SIE194" s="413"/>
      <c r="SIF194" s="414"/>
      <c r="SIG194" s="414"/>
      <c r="SIH194" s="414"/>
      <c r="SII194" s="414"/>
      <c r="SIJ194" s="413"/>
      <c r="SIK194" s="322"/>
      <c r="SIL194" s="322"/>
      <c r="SIM194" s="322"/>
      <c r="SIN194" s="323"/>
      <c r="SIO194" s="413"/>
      <c r="SIP194" s="413"/>
      <c r="SIQ194" s="413"/>
      <c r="SIR194" s="414"/>
      <c r="SIS194" s="414"/>
      <c r="SIT194" s="414"/>
      <c r="SIU194" s="413"/>
      <c r="SIV194" s="414"/>
      <c r="SIW194" s="414"/>
      <c r="SIX194" s="414"/>
      <c r="SIY194" s="414"/>
      <c r="SIZ194" s="413"/>
      <c r="SJA194" s="322"/>
      <c r="SJB194" s="322"/>
      <c r="SJC194" s="322"/>
      <c r="SJD194" s="323"/>
      <c r="SJE194" s="413"/>
      <c r="SJF194" s="413"/>
      <c r="SJG194" s="413"/>
      <c r="SJH194" s="414"/>
      <c r="SJI194" s="414"/>
      <c r="SJJ194" s="414"/>
      <c r="SJK194" s="413"/>
      <c r="SJL194" s="414"/>
      <c r="SJM194" s="414"/>
      <c r="SJN194" s="414"/>
      <c r="SJO194" s="414"/>
      <c r="SJP194" s="413"/>
      <c r="SJQ194" s="322"/>
      <c r="SJR194" s="322"/>
      <c r="SJS194" s="322"/>
      <c r="SJT194" s="323"/>
      <c r="SJU194" s="413"/>
      <c r="SJV194" s="413"/>
      <c r="SJW194" s="413"/>
      <c r="SJX194" s="414"/>
      <c r="SJY194" s="414"/>
      <c r="SJZ194" s="414"/>
      <c r="SKA194" s="413"/>
      <c r="SKB194" s="414"/>
      <c r="SKC194" s="414"/>
      <c r="SKD194" s="414"/>
      <c r="SKE194" s="414"/>
      <c r="SKF194" s="413"/>
      <c r="SKG194" s="322"/>
      <c r="SKH194" s="322"/>
      <c r="SKI194" s="322"/>
      <c r="SKJ194" s="323"/>
      <c r="SKK194" s="413"/>
      <c r="SKL194" s="413"/>
      <c r="SKM194" s="413"/>
      <c r="SKN194" s="414"/>
      <c r="SKO194" s="414"/>
      <c r="SKP194" s="414"/>
      <c r="SKQ194" s="413"/>
      <c r="SKR194" s="414"/>
      <c r="SKS194" s="414"/>
      <c r="SKT194" s="414"/>
      <c r="SKU194" s="414"/>
      <c r="SKV194" s="413"/>
      <c r="SKW194" s="322"/>
      <c r="SKX194" s="322"/>
      <c r="SKY194" s="322"/>
      <c r="SKZ194" s="323"/>
      <c r="SLA194" s="413"/>
      <c r="SLB194" s="413"/>
      <c r="SLC194" s="413"/>
      <c r="SLD194" s="414"/>
      <c r="SLE194" s="414"/>
      <c r="SLF194" s="414"/>
      <c r="SLG194" s="413"/>
      <c r="SLH194" s="414"/>
      <c r="SLI194" s="414"/>
      <c r="SLJ194" s="414"/>
      <c r="SLK194" s="414"/>
      <c r="SLL194" s="413"/>
      <c r="SLM194" s="322"/>
      <c r="SLN194" s="322"/>
      <c r="SLO194" s="322"/>
      <c r="SLP194" s="323"/>
      <c r="SLQ194" s="413"/>
      <c r="SLR194" s="413"/>
      <c r="SLS194" s="413"/>
      <c r="SLT194" s="414"/>
      <c r="SLU194" s="414"/>
      <c r="SLV194" s="414"/>
      <c r="SLW194" s="413"/>
      <c r="SLX194" s="414"/>
      <c r="SLY194" s="414"/>
      <c r="SLZ194" s="414"/>
      <c r="SMA194" s="414"/>
      <c r="SMB194" s="413"/>
      <c r="SMC194" s="322"/>
      <c r="SMD194" s="322"/>
      <c r="SME194" s="322"/>
      <c r="SMF194" s="323"/>
      <c r="SMG194" s="413"/>
      <c r="SMH194" s="413"/>
      <c r="SMI194" s="413"/>
      <c r="SMJ194" s="414"/>
      <c r="SMK194" s="414"/>
      <c r="SML194" s="414"/>
      <c r="SMM194" s="413"/>
      <c r="SMN194" s="414"/>
      <c r="SMO194" s="414"/>
      <c r="SMP194" s="414"/>
      <c r="SMQ194" s="414"/>
      <c r="SMR194" s="413"/>
      <c r="SMS194" s="322"/>
      <c r="SMT194" s="322"/>
      <c r="SMU194" s="322"/>
      <c r="SMV194" s="323"/>
      <c r="SMW194" s="413"/>
      <c r="SMX194" s="413"/>
      <c r="SMY194" s="413"/>
      <c r="SMZ194" s="414"/>
      <c r="SNA194" s="414"/>
      <c r="SNB194" s="414"/>
      <c r="SNC194" s="413"/>
      <c r="SND194" s="414"/>
      <c r="SNE194" s="414"/>
      <c r="SNF194" s="414"/>
      <c r="SNG194" s="414"/>
      <c r="SNH194" s="413"/>
      <c r="SNI194" s="322"/>
      <c r="SNJ194" s="322"/>
      <c r="SNK194" s="322"/>
      <c r="SNL194" s="323"/>
      <c r="SNM194" s="413"/>
      <c r="SNN194" s="413"/>
      <c r="SNO194" s="413"/>
      <c r="SNP194" s="414"/>
      <c r="SNQ194" s="414"/>
      <c r="SNR194" s="414"/>
      <c r="SNS194" s="413"/>
      <c r="SNT194" s="414"/>
      <c r="SNU194" s="414"/>
      <c r="SNV194" s="414"/>
      <c r="SNW194" s="414"/>
      <c r="SNX194" s="413"/>
      <c r="SNY194" s="322"/>
      <c r="SNZ194" s="322"/>
      <c r="SOA194" s="322"/>
      <c r="SOB194" s="323"/>
      <c r="SOC194" s="413"/>
      <c r="SOD194" s="413"/>
      <c r="SOE194" s="413"/>
      <c r="SOF194" s="414"/>
      <c r="SOG194" s="414"/>
      <c r="SOH194" s="414"/>
      <c r="SOI194" s="413"/>
      <c r="SOJ194" s="414"/>
      <c r="SOK194" s="414"/>
      <c r="SOL194" s="414"/>
      <c r="SOM194" s="414"/>
      <c r="SON194" s="413"/>
      <c r="SOO194" s="322"/>
      <c r="SOP194" s="322"/>
      <c r="SOQ194" s="322"/>
      <c r="SOR194" s="323"/>
      <c r="SOS194" s="413"/>
      <c r="SOT194" s="413"/>
      <c r="SOU194" s="413"/>
      <c r="SOV194" s="414"/>
      <c r="SOW194" s="414"/>
      <c r="SOX194" s="414"/>
      <c r="SOY194" s="413"/>
      <c r="SOZ194" s="414"/>
      <c r="SPA194" s="414"/>
      <c r="SPB194" s="414"/>
      <c r="SPC194" s="414"/>
      <c r="SPD194" s="413"/>
      <c r="SPE194" s="322"/>
      <c r="SPF194" s="322"/>
      <c r="SPG194" s="322"/>
      <c r="SPH194" s="323"/>
      <c r="SPI194" s="413"/>
      <c r="SPJ194" s="413"/>
      <c r="SPK194" s="413"/>
      <c r="SPL194" s="414"/>
      <c r="SPM194" s="414"/>
      <c r="SPN194" s="414"/>
      <c r="SPO194" s="413"/>
      <c r="SPP194" s="414"/>
      <c r="SPQ194" s="414"/>
      <c r="SPR194" s="414"/>
      <c r="SPS194" s="414"/>
      <c r="SPT194" s="413"/>
      <c r="SPU194" s="322"/>
      <c r="SPV194" s="322"/>
      <c r="SPW194" s="322"/>
      <c r="SPX194" s="323"/>
      <c r="SPY194" s="413"/>
      <c r="SPZ194" s="413"/>
      <c r="SQA194" s="413"/>
      <c r="SQB194" s="414"/>
      <c r="SQC194" s="414"/>
      <c r="SQD194" s="414"/>
      <c r="SQE194" s="413"/>
      <c r="SQF194" s="414"/>
      <c r="SQG194" s="414"/>
      <c r="SQH194" s="414"/>
      <c r="SQI194" s="414"/>
      <c r="SQJ194" s="413"/>
      <c r="SQK194" s="322"/>
      <c r="SQL194" s="322"/>
      <c r="SQM194" s="322"/>
      <c r="SQN194" s="323"/>
      <c r="SQO194" s="413"/>
      <c r="SQP194" s="413"/>
      <c r="SQQ194" s="413"/>
      <c r="SQR194" s="414"/>
      <c r="SQS194" s="414"/>
      <c r="SQT194" s="414"/>
      <c r="SQU194" s="413"/>
      <c r="SQV194" s="414"/>
      <c r="SQW194" s="414"/>
      <c r="SQX194" s="414"/>
      <c r="SQY194" s="414"/>
      <c r="SQZ194" s="413"/>
      <c r="SRA194" s="322"/>
      <c r="SRB194" s="322"/>
      <c r="SRC194" s="322"/>
      <c r="SRD194" s="323"/>
      <c r="SRE194" s="413"/>
      <c r="SRF194" s="413"/>
      <c r="SRG194" s="413"/>
      <c r="SRH194" s="414"/>
      <c r="SRI194" s="414"/>
      <c r="SRJ194" s="414"/>
      <c r="SRK194" s="413"/>
      <c r="SRL194" s="414"/>
      <c r="SRM194" s="414"/>
      <c r="SRN194" s="414"/>
      <c r="SRO194" s="414"/>
      <c r="SRP194" s="413"/>
      <c r="SRQ194" s="322"/>
      <c r="SRR194" s="322"/>
      <c r="SRS194" s="322"/>
      <c r="SRT194" s="323"/>
      <c r="SRU194" s="413"/>
      <c r="SRV194" s="413"/>
      <c r="SRW194" s="413"/>
      <c r="SRX194" s="414"/>
      <c r="SRY194" s="414"/>
      <c r="SRZ194" s="414"/>
      <c r="SSA194" s="413"/>
      <c r="SSB194" s="414"/>
      <c r="SSC194" s="414"/>
      <c r="SSD194" s="414"/>
      <c r="SSE194" s="414"/>
      <c r="SSF194" s="413"/>
      <c r="SSG194" s="322"/>
      <c r="SSH194" s="322"/>
      <c r="SSI194" s="322"/>
      <c r="SSJ194" s="323"/>
      <c r="SSK194" s="413"/>
      <c r="SSL194" s="413"/>
      <c r="SSM194" s="413"/>
      <c r="SSN194" s="414"/>
      <c r="SSO194" s="414"/>
      <c r="SSP194" s="414"/>
      <c r="SSQ194" s="413"/>
      <c r="SSR194" s="414"/>
      <c r="SSS194" s="414"/>
      <c r="SST194" s="414"/>
      <c r="SSU194" s="414"/>
      <c r="SSV194" s="413"/>
      <c r="SSW194" s="322"/>
      <c r="SSX194" s="322"/>
      <c r="SSY194" s="322"/>
      <c r="SSZ194" s="323"/>
      <c r="STA194" s="413"/>
      <c r="STB194" s="413"/>
      <c r="STC194" s="413"/>
      <c r="STD194" s="414"/>
      <c r="STE194" s="414"/>
      <c r="STF194" s="414"/>
      <c r="STG194" s="413"/>
      <c r="STH194" s="414"/>
      <c r="STI194" s="414"/>
      <c r="STJ194" s="414"/>
      <c r="STK194" s="414"/>
      <c r="STL194" s="413"/>
      <c r="STM194" s="322"/>
      <c r="STN194" s="322"/>
      <c r="STO194" s="322"/>
      <c r="STP194" s="323"/>
      <c r="STQ194" s="413"/>
      <c r="STR194" s="413"/>
      <c r="STS194" s="413"/>
      <c r="STT194" s="414"/>
      <c r="STU194" s="414"/>
      <c r="STV194" s="414"/>
      <c r="STW194" s="413"/>
      <c r="STX194" s="414"/>
      <c r="STY194" s="414"/>
      <c r="STZ194" s="414"/>
      <c r="SUA194" s="414"/>
      <c r="SUB194" s="413"/>
      <c r="SUC194" s="322"/>
      <c r="SUD194" s="322"/>
      <c r="SUE194" s="322"/>
      <c r="SUF194" s="323"/>
      <c r="SUG194" s="413"/>
      <c r="SUH194" s="413"/>
      <c r="SUI194" s="413"/>
      <c r="SUJ194" s="414"/>
      <c r="SUK194" s="414"/>
      <c r="SUL194" s="414"/>
      <c r="SUM194" s="413"/>
      <c r="SUN194" s="414"/>
      <c r="SUO194" s="414"/>
      <c r="SUP194" s="414"/>
      <c r="SUQ194" s="414"/>
      <c r="SUR194" s="413"/>
      <c r="SUS194" s="322"/>
      <c r="SUT194" s="322"/>
      <c r="SUU194" s="322"/>
      <c r="SUV194" s="323"/>
      <c r="SUW194" s="413"/>
      <c r="SUX194" s="413"/>
      <c r="SUY194" s="413"/>
      <c r="SUZ194" s="414"/>
      <c r="SVA194" s="414"/>
      <c r="SVB194" s="414"/>
      <c r="SVC194" s="413"/>
      <c r="SVD194" s="414"/>
      <c r="SVE194" s="414"/>
      <c r="SVF194" s="414"/>
      <c r="SVG194" s="414"/>
      <c r="SVH194" s="413"/>
      <c r="SVI194" s="322"/>
      <c r="SVJ194" s="322"/>
      <c r="SVK194" s="322"/>
      <c r="SVL194" s="323"/>
      <c r="SVM194" s="413"/>
      <c r="SVN194" s="413"/>
      <c r="SVO194" s="413"/>
      <c r="SVP194" s="414"/>
      <c r="SVQ194" s="414"/>
      <c r="SVR194" s="414"/>
      <c r="SVS194" s="413"/>
      <c r="SVT194" s="414"/>
      <c r="SVU194" s="414"/>
      <c r="SVV194" s="414"/>
      <c r="SVW194" s="414"/>
      <c r="SVX194" s="413"/>
      <c r="SVY194" s="322"/>
      <c r="SVZ194" s="322"/>
      <c r="SWA194" s="322"/>
      <c r="SWB194" s="323"/>
      <c r="SWC194" s="413"/>
      <c r="SWD194" s="413"/>
      <c r="SWE194" s="413"/>
      <c r="SWF194" s="414"/>
      <c r="SWG194" s="414"/>
      <c r="SWH194" s="414"/>
      <c r="SWI194" s="413"/>
      <c r="SWJ194" s="414"/>
      <c r="SWK194" s="414"/>
      <c r="SWL194" s="414"/>
      <c r="SWM194" s="414"/>
      <c r="SWN194" s="413"/>
      <c r="SWO194" s="322"/>
      <c r="SWP194" s="322"/>
      <c r="SWQ194" s="322"/>
      <c r="SWR194" s="323"/>
      <c r="SWS194" s="413"/>
      <c r="SWT194" s="413"/>
      <c r="SWU194" s="413"/>
      <c r="SWV194" s="414"/>
      <c r="SWW194" s="414"/>
      <c r="SWX194" s="414"/>
      <c r="SWY194" s="413"/>
      <c r="SWZ194" s="414"/>
      <c r="SXA194" s="414"/>
      <c r="SXB194" s="414"/>
      <c r="SXC194" s="414"/>
      <c r="SXD194" s="413"/>
      <c r="SXE194" s="322"/>
      <c r="SXF194" s="322"/>
      <c r="SXG194" s="322"/>
      <c r="SXH194" s="323"/>
      <c r="SXI194" s="413"/>
      <c r="SXJ194" s="413"/>
      <c r="SXK194" s="413"/>
      <c r="SXL194" s="414"/>
      <c r="SXM194" s="414"/>
      <c r="SXN194" s="414"/>
      <c r="SXO194" s="413"/>
      <c r="SXP194" s="414"/>
      <c r="SXQ194" s="414"/>
      <c r="SXR194" s="414"/>
      <c r="SXS194" s="414"/>
      <c r="SXT194" s="413"/>
      <c r="SXU194" s="322"/>
      <c r="SXV194" s="322"/>
      <c r="SXW194" s="322"/>
      <c r="SXX194" s="323"/>
      <c r="SXY194" s="413"/>
      <c r="SXZ194" s="413"/>
      <c r="SYA194" s="413"/>
      <c r="SYB194" s="414"/>
      <c r="SYC194" s="414"/>
      <c r="SYD194" s="414"/>
      <c r="SYE194" s="413"/>
      <c r="SYF194" s="414"/>
      <c r="SYG194" s="414"/>
      <c r="SYH194" s="414"/>
      <c r="SYI194" s="414"/>
      <c r="SYJ194" s="413"/>
      <c r="SYK194" s="322"/>
      <c r="SYL194" s="322"/>
      <c r="SYM194" s="322"/>
      <c r="SYN194" s="323"/>
      <c r="SYO194" s="413"/>
      <c r="SYP194" s="413"/>
      <c r="SYQ194" s="413"/>
      <c r="SYR194" s="414"/>
      <c r="SYS194" s="414"/>
      <c r="SYT194" s="414"/>
      <c r="SYU194" s="413"/>
      <c r="SYV194" s="414"/>
      <c r="SYW194" s="414"/>
      <c r="SYX194" s="414"/>
      <c r="SYY194" s="414"/>
      <c r="SYZ194" s="413"/>
      <c r="SZA194" s="322"/>
      <c r="SZB194" s="322"/>
      <c r="SZC194" s="322"/>
      <c r="SZD194" s="323"/>
      <c r="SZE194" s="413"/>
      <c r="SZF194" s="413"/>
      <c r="SZG194" s="413"/>
      <c r="SZH194" s="414"/>
      <c r="SZI194" s="414"/>
      <c r="SZJ194" s="414"/>
      <c r="SZK194" s="413"/>
      <c r="SZL194" s="414"/>
      <c r="SZM194" s="414"/>
      <c r="SZN194" s="414"/>
      <c r="SZO194" s="414"/>
      <c r="SZP194" s="413"/>
      <c r="SZQ194" s="322"/>
      <c r="SZR194" s="322"/>
      <c r="SZS194" s="322"/>
      <c r="SZT194" s="323"/>
      <c r="SZU194" s="413"/>
      <c r="SZV194" s="413"/>
      <c r="SZW194" s="413"/>
      <c r="SZX194" s="414"/>
      <c r="SZY194" s="414"/>
      <c r="SZZ194" s="414"/>
      <c r="TAA194" s="413"/>
      <c r="TAB194" s="414"/>
      <c r="TAC194" s="414"/>
      <c r="TAD194" s="414"/>
      <c r="TAE194" s="414"/>
      <c r="TAF194" s="413"/>
      <c r="TAG194" s="322"/>
      <c r="TAH194" s="322"/>
      <c r="TAI194" s="322"/>
      <c r="TAJ194" s="323"/>
      <c r="TAK194" s="413"/>
      <c r="TAL194" s="413"/>
      <c r="TAM194" s="413"/>
      <c r="TAN194" s="414"/>
      <c r="TAO194" s="414"/>
      <c r="TAP194" s="414"/>
      <c r="TAQ194" s="413"/>
      <c r="TAR194" s="414"/>
      <c r="TAS194" s="414"/>
      <c r="TAT194" s="414"/>
      <c r="TAU194" s="414"/>
      <c r="TAV194" s="413"/>
      <c r="TAW194" s="322"/>
      <c r="TAX194" s="322"/>
      <c r="TAY194" s="322"/>
      <c r="TAZ194" s="323"/>
      <c r="TBA194" s="413"/>
      <c r="TBB194" s="413"/>
      <c r="TBC194" s="413"/>
      <c r="TBD194" s="414"/>
      <c r="TBE194" s="414"/>
      <c r="TBF194" s="414"/>
      <c r="TBG194" s="413"/>
      <c r="TBH194" s="414"/>
      <c r="TBI194" s="414"/>
      <c r="TBJ194" s="414"/>
      <c r="TBK194" s="414"/>
      <c r="TBL194" s="413"/>
      <c r="TBM194" s="322"/>
      <c r="TBN194" s="322"/>
      <c r="TBO194" s="322"/>
      <c r="TBP194" s="323"/>
      <c r="TBQ194" s="413"/>
      <c r="TBR194" s="413"/>
      <c r="TBS194" s="413"/>
      <c r="TBT194" s="414"/>
      <c r="TBU194" s="414"/>
      <c r="TBV194" s="414"/>
      <c r="TBW194" s="413"/>
      <c r="TBX194" s="414"/>
      <c r="TBY194" s="414"/>
      <c r="TBZ194" s="414"/>
      <c r="TCA194" s="414"/>
      <c r="TCB194" s="413"/>
      <c r="TCC194" s="322"/>
      <c r="TCD194" s="322"/>
      <c r="TCE194" s="322"/>
      <c r="TCF194" s="323"/>
      <c r="TCG194" s="413"/>
      <c r="TCH194" s="413"/>
      <c r="TCI194" s="413"/>
      <c r="TCJ194" s="414"/>
      <c r="TCK194" s="414"/>
      <c r="TCL194" s="414"/>
      <c r="TCM194" s="413"/>
      <c r="TCN194" s="414"/>
      <c r="TCO194" s="414"/>
      <c r="TCP194" s="414"/>
      <c r="TCQ194" s="414"/>
      <c r="TCR194" s="413"/>
      <c r="TCS194" s="322"/>
      <c r="TCT194" s="322"/>
      <c r="TCU194" s="322"/>
      <c r="TCV194" s="323"/>
      <c r="TCW194" s="413"/>
      <c r="TCX194" s="413"/>
      <c r="TCY194" s="413"/>
      <c r="TCZ194" s="414"/>
      <c r="TDA194" s="414"/>
      <c r="TDB194" s="414"/>
      <c r="TDC194" s="413"/>
      <c r="TDD194" s="414"/>
      <c r="TDE194" s="414"/>
      <c r="TDF194" s="414"/>
      <c r="TDG194" s="414"/>
      <c r="TDH194" s="413"/>
      <c r="TDI194" s="322"/>
      <c r="TDJ194" s="322"/>
      <c r="TDK194" s="322"/>
      <c r="TDL194" s="323"/>
      <c r="TDM194" s="413"/>
      <c r="TDN194" s="413"/>
      <c r="TDO194" s="413"/>
      <c r="TDP194" s="414"/>
      <c r="TDQ194" s="414"/>
      <c r="TDR194" s="414"/>
      <c r="TDS194" s="413"/>
      <c r="TDT194" s="414"/>
      <c r="TDU194" s="414"/>
      <c r="TDV194" s="414"/>
      <c r="TDW194" s="414"/>
      <c r="TDX194" s="413"/>
      <c r="TDY194" s="322"/>
      <c r="TDZ194" s="322"/>
      <c r="TEA194" s="322"/>
      <c r="TEB194" s="323"/>
      <c r="TEC194" s="413"/>
      <c r="TED194" s="413"/>
      <c r="TEE194" s="413"/>
      <c r="TEF194" s="414"/>
      <c r="TEG194" s="414"/>
      <c r="TEH194" s="414"/>
      <c r="TEI194" s="413"/>
      <c r="TEJ194" s="414"/>
      <c r="TEK194" s="414"/>
      <c r="TEL194" s="414"/>
      <c r="TEM194" s="414"/>
      <c r="TEN194" s="413"/>
      <c r="TEO194" s="322"/>
      <c r="TEP194" s="322"/>
      <c r="TEQ194" s="322"/>
      <c r="TER194" s="323"/>
      <c r="TES194" s="413"/>
      <c r="TET194" s="413"/>
      <c r="TEU194" s="413"/>
      <c r="TEV194" s="414"/>
      <c r="TEW194" s="414"/>
      <c r="TEX194" s="414"/>
      <c r="TEY194" s="413"/>
      <c r="TEZ194" s="414"/>
      <c r="TFA194" s="414"/>
      <c r="TFB194" s="414"/>
      <c r="TFC194" s="414"/>
      <c r="TFD194" s="413"/>
      <c r="TFE194" s="322"/>
      <c r="TFF194" s="322"/>
      <c r="TFG194" s="322"/>
      <c r="TFH194" s="323"/>
      <c r="TFI194" s="413"/>
      <c r="TFJ194" s="413"/>
      <c r="TFK194" s="413"/>
      <c r="TFL194" s="414"/>
      <c r="TFM194" s="414"/>
      <c r="TFN194" s="414"/>
      <c r="TFO194" s="413"/>
      <c r="TFP194" s="414"/>
      <c r="TFQ194" s="414"/>
      <c r="TFR194" s="414"/>
      <c r="TFS194" s="414"/>
      <c r="TFT194" s="413"/>
      <c r="TFU194" s="322"/>
      <c r="TFV194" s="322"/>
      <c r="TFW194" s="322"/>
      <c r="TFX194" s="323"/>
      <c r="TFY194" s="413"/>
      <c r="TFZ194" s="413"/>
      <c r="TGA194" s="413"/>
      <c r="TGB194" s="414"/>
      <c r="TGC194" s="414"/>
      <c r="TGD194" s="414"/>
      <c r="TGE194" s="413"/>
      <c r="TGF194" s="414"/>
      <c r="TGG194" s="414"/>
      <c r="TGH194" s="414"/>
      <c r="TGI194" s="414"/>
      <c r="TGJ194" s="413"/>
      <c r="TGK194" s="322"/>
      <c r="TGL194" s="322"/>
      <c r="TGM194" s="322"/>
      <c r="TGN194" s="323"/>
      <c r="TGO194" s="413"/>
      <c r="TGP194" s="413"/>
      <c r="TGQ194" s="413"/>
      <c r="TGR194" s="414"/>
      <c r="TGS194" s="414"/>
      <c r="TGT194" s="414"/>
      <c r="TGU194" s="413"/>
      <c r="TGV194" s="414"/>
      <c r="TGW194" s="414"/>
      <c r="TGX194" s="414"/>
      <c r="TGY194" s="414"/>
      <c r="TGZ194" s="413"/>
      <c r="THA194" s="322"/>
      <c r="THB194" s="322"/>
      <c r="THC194" s="322"/>
      <c r="THD194" s="323"/>
      <c r="THE194" s="413"/>
      <c r="THF194" s="413"/>
      <c r="THG194" s="413"/>
      <c r="THH194" s="414"/>
      <c r="THI194" s="414"/>
      <c r="THJ194" s="414"/>
      <c r="THK194" s="413"/>
      <c r="THL194" s="414"/>
      <c r="THM194" s="414"/>
      <c r="THN194" s="414"/>
      <c r="THO194" s="414"/>
      <c r="THP194" s="413"/>
      <c r="THQ194" s="322"/>
      <c r="THR194" s="322"/>
      <c r="THS194" s="322"/>
      <c r="THT194" s="323"/>
      <c r="THU194" s="413"/>
      <c r="THV194" s="413"/>
      <c r="THW194" s="413"/>
      <c r="THX194" s="414"/>
      <c r="THY194" s="414"/>
      <c r="THZ194" s="414"/>
      <c r="TIA194" s="413"/>
      <c r="TIB194" s="414"/>
      <c r="TIC194" s="414"/>
      <c r="TID194" s="414"/>
      <c r="TIE194" s="414"/>
      <c r="TIF194" s="413"/>
      <c r="TIG194" s="322"/>
      <c r="TIH194" s="322"/>
      <c r="TII194" s="322"/>
      <c r="TIJ194" s="323"/>
      <c r="TIK194" s="413"/>
      <c r="TIL194" s="413"/>
      <c r="TIM194" s="413"/>
      <c r="TIN194" s="414"/>
      <c r="TIO194" s="414"/>
      <c r="TIP194" s="414"/>
      <c r="TIQ194" s="413"/>
      <c r="TIR194" s="414"/>
      <c r="TIS194" s="414"/>
      <c r="TIT194" s="414"/>
      <c r="TIU194" s="414"/>
      <c r="TIV194" s="413"/>
      <c r="TIW194" s="322"/>
      <c r="TIX194" s="322"/>
      <c r="TIY194" s="322"/>
      <c r="TIZ194" s="323"/>
      <c r="TJA194" s="413"/>
      <c r="TJB194" s="413"/>
      <c r="TJC194" s="413"/>
      <c r="TJD194" s="414"/>
      <c r="TJE194" s="414"/>
      <c r="TJF194" s="414"/>
      <c r="TJG194" s="413"/>
      <c r="TJH194" s="414"/>
      <c r="TJI194" s="414"/>
      <c r="TJJ194" s="414"/>
      <c r="TJK194" s="414"/>
      <c r="TJL194" s="413"/>
      <c r="TJM194" s="322"/>
      <c r="TJN194" s="322"/>
      <c r="TJO194" s="322"/>
      <c r="TJP194" s="323"/>
      <c r="TJQ194" s="413"/>
      <c r="TJR194" s="413"/>
      <c r="TJS194" s="413"/>
      <c r="TJT194" s="414"/>
      <c r="TJU194" s="414"/>
      <c r="TJV194" s="414"/>
      <c r="TJW194" s="413"/>
      <c r="TJX194" s="414"/>
      <c r="TJY194" s="414"/>
      <c r="TJZ194" s="414"/>
      <c r="TKA194" s="414"/>
      <c r="TKB194" s="413"/>
      <c r="TKC194" s="322"/>
      <c r="TKD194" s="322"/>
      <c r="TKE194" s="322"/>
      <c r="TKF194" s="323"/>
      <c r="TKG194" s="413"/>
      <c r="TKH194" s="413"/>
      <c r="TKI194" s="413"/>
      <c r="TKJ194" s="414"/>
      <c r="TKK194" s="414"/>
      <c r="TKL194" s="414"/>
      <c r="TKM194" s="413"/>
      <c r="TKN194" s="414"/>
      <c r="TKO194" s="414"/>
      <c r="TKP194" s="414"/>
      <c r="TKQ194" s="414"/>
      <c r="TKR194" s="413"/>
      <c r="TKS194" s="322"/>
      <c r="TKT194" s="322"/>
      <c r="TKU194" s="322"/>
      <c r="TKV194" s="323"/>
      <c r="TKW194" s="413"/>
      <c r="TKX194" s="413"/>
      <c r="TKY194" s="413"/>
      <c r="TKZ194" s="414"/>
      <c r="TLA194" s="414"/>
      <c r="TLB194" s="414"/>
      <c r="TLC194" s="413"/>
      <c r="TLD194" s="414"/>
      <c r="TLE194" s="414"/>
      <c r="TLF194" s="414"/>
      <c r="TLG194" s="414"/>
      <c r="TLH194" s="413"/>
      <c r="TLI194" s="322"/>
      <c r="TLJ194" s="322"/>
      <c r="TLK194" s="322"/>
      <c r="TLL194" s="323"/>
      <c r="TLM194" s="413"/>
      <c r="TLN194" s="413"/>
      <c r="TLO194" s="413"/>
      <c r="TLP194" s="414"/>
      <c r="TLQ194" s="414"/>
      <c r="TLR194" s="414"/>
      <c r="TLS194" s="413"/>
      <c r="TLT194" s="414"/>
      <c r="TLU194" s="414"/>
      <c r="TLV194" s="414"/>
      <c r="TLW194" s="414"/>
      <c r="TLX194" s="413"/>
      <c r="TLY194" s="322"/>
      <c r="TLZ194" s="322"/>
      <c r="TMA194" s="322"/>
      <c r="TMB194" s="323"/>
      <c r="TMC194" s="413"/>
      <c r="TMD194" s="413"/>
      <c r="TME194" s="413"/>
      <c r="TMF194" s="414"/>
      <c r="TMG194" s="414"/>
      <c r="TMH194" s="414"/>
      <c r="TMI194" s="413"/>
      <c r="TMJ194" s="414"/>
      <c r="TMK194" s="414"/>
      <c r="TML194" s="414"/>
      <c r="TMM194" s="414"/>
      <c r="TMN194" s="413"/>
      <c r="TMO194" s="322"/>
      <c r="TMP194" s="322"/>
      <c r="TMQ194" s="322"/>
      <c r="TMR194" s="323"/>
      <c r="TMS194" s="413"/>
      <c r="TMT194" s="413"/>
      <c r="TMU194" s="413"/>
      <c r="TMV194" s="414"/>
      <c r="TMW194" s="414"/>
      <c r="TMX194" s="414"/>
      <c r="TMY194" s="413"/>
      <c r="TMZ194" s="414"/>
      <c r="TNA194" s="414"/>
      <c r="TNB194" s="414"/>
      <c r="TNC194" s="414"/>
      <c r="TND194" s="413"/>
      <c r="TNE194" s="322"/>
      <c r="TNF194" s="322"/>
      <c r="TNG194" s="322"/>
      <c r="TNH194" s="323"/>
      <c r="TNI194" s="413"/>
      <c r="TNJ194" s="413"/>
      <c r="TNK194" s="413"/>
      <c r="TNL194" s="414"/>
      <c r="TNM194" s="414"/>
      <c r="TNN194" s="414"/>
      <c r="TNO194" s="413"/>
      <c r="TNP194" s="414"/>
      <c r="TNQ194" s="414"/>
      <c r="TNR194" s="414"/>
      <c r="TNS194" s="414"/>
      <c r="TNT194" s="413"/>
      <c r="TNU194" s="322"/>
      <c r="TNV194" s="322"/>
      <c r="TNW194" s="322"/>
      <c r="TNX194" s="323"/>
      <c r="TNY194" s="413"/>
      <c r="TNZ194" s="413"/>
      <c r="TOA194" s="413"/>
      <c r="TOB194" s="414"/>
      <c r="TOC194" s="414"/>
      <c r="TOD194" s="414"/>
      <c r="TOE194" s="413"/>
      <c r="TOF194" s="414"/>
      <c r="TOG194" s="414"/>
      <c r="TOH194" s="414"/>
      <c r="TOI194" s="414"/>
      <c r="TOJ194" s="413"/>
      <c r="TOK194" s="322"/>
      <c r="TOL194" s="322"/>
      <c r="TOM194" s="322"/>
      <c r="TON194" s="323"/>
      <c r="TOO194" s="413"/>
      <c r="TOP194" s="413"/>
      <c r="TOQ194" s="413"/>
      <c r="TOR194" s="414"/>
      <c r="TOS194" s="414"/>
      <c r="TOT194" s="414"/>
      <c r="TOU194" s="413"/>
      <c r="TOV194" s="414"/>
      <c r="TOW194" s="414"/>
      <c r="TOX194" s="414"/>
      <c r="TOY194" s="414"/>
      <c r="TOZ194" s="413"/>
      <c r="TPA194" s="322"/>
      <c r="TPB194" s="322"/>
      <c r="TPC194" s="322"/>
      <c r="TPD194" s="323"/>
      <c r="TPE194" s="413"/>
      <c r="TPF194" s="413"/>
      <c r="TPG194" s="413"/>
      <c r="TPH194" s="414"/>
      <c r="TPI194" s="414"/>
      <c r="TPJ194" s="414"/>
      <c r="TPK194" s="413"/>
      <c r="TPL194" s="414"/>
      <c r="TPM194" s="414"/>
      <c r="TPN194" s="414"/>
      <c r="TPO194" s="414"/>
      <c r="TPP194" s="413"/>
      <c r="TPQ194" s="322"/>
      <c r="TPR194" s="322"/>
      <c r="TPS194" s="322"/>
      <c r="TPT194" s="323"/>
      <c r="TPU194" s="413"/>
      <c r="TPV194" s="413"/>
      <c r="TPW194" s="413"/>
      <c r="TPX194" s="414"/>
      <c r="TPY194" s="414"/>
      <c r="TPZ194" s="414"/>
      <c r="TQA194" s="413"/>
      <c r="TQB194" s="414"/>
      <c r="TQC194" s="414"/>
      <c r="TQD194" s="414"/>
      <c r="TQE194" s="414"/>
      <c r="TQF194" s="413"/>
      <c r="TQG194" s="322"/>
      <c r="TQH194" s="322"/>
      <c r="TQI194" s="322"/>
      <c r="TQJ194" s="323"/>
      <c r="TQK194" s="413"/>
      <c r="TQL194" s="413"/>
      <c r="TQM194" s="413"/>
      <c r="TQN194" s="414"/>
      <c r="TQO194" s="414"/>
      <c r="TQP194" s="414"/>
      <c r="TQQ194" s="413"/>
      <c r="TQR194" s="414"/>
      <c r="TQS194" s="414"/>
      <c r="TQT194" s="414"/>
      <c r="TQU194" s="414"/>
      <c r="TQV194" s="413"/>
      <c r="TQW194" s="322"/>
      <c r="TQX194" s="322"/>
      <c r="TQY194" s="322"/>
      <c r="TQZ194" s="323"/>
      <c r="TRA194" s="413"/>
      <c r="TRB194" s="413"/>
      <c r="TRC194" s="413"/>
      <c r="TRD194" s="414"/>
      <c r="TRE194" s="414"/>
      <c r="TRF194" s="414"/>
      <c r="TRG194" s="413"/>
      <c r="TRH194" s="414"/>
      <c r="TRI194" s="414"/>
      <c r="TRJ194" s="414"/>
      <c r="TRK194" s="414"/>
      <c r="TRL194" s="413"/>
      <c r="TRM194" s="322"/>
      <c r="TRN194" s="322"/>
      <c r="TRO194" s="322"/>
      <c r="TRP194" s="323"/>
      <c r="TRQ194" s="413"/>
      <c r="TRR194" s="413"/>
      <c r="TRS194" s="413"/>
      <c r="TRT194" s="414"/>
      <c r="TRU194" s="414"/>
      <c r="TRV194" s="414"/>
      <c r="TRW194" s="413"/>
      <c r="TRX194" s="414"/>
      <c r="TRY194" s="414"/>
      <c r="TRZ194" s="414"/>
      <c r="TSA194" s="414"/>
      <c r="TSB194" s="413"/>
      <c r="TSC194" s="322"/>
      <c r="TSD194" s="322"/>
      <c r="TSE194" s="322"/>
      <c r="TSF194" s="323"/>
      <c r="TSG194" s="413"/>
      <c r="TSH194" s="413"/>
      <c r="TSI194" s="413"/>
      <c r="TSJ194" s="414"/>
      <c r="TSK194" s="414"/>
      <c r="TSL194" s="414"/>
      <c r="TSM194" s="413"/>
      <c r="TSN194" s="414"/>
      <c r="TSO194" s="414"/>
      <c r="TSP194" s="414"/>
      <c r="TSQ194" s="414"/>
      <c r="TSR194" s="413"/>
      <c r="TSS194" s="322"/>
      <c r="TST194" s="322"/>
      <c r="TSU194" s="322"/>
      <c r="TSV194" s="323"/>
      <c r="TSW194" s="413"/>
      <c r="TSX194" s="413"/>
      <c r="TSY194" s="413"/>
      <c r="TSZ194" s="414"/>
      <c r="TTA194" s="414"/>
      <c r="TTB194" s="414"/>
      <c r="TTC194" s="413"/>
      <c r="TTD194" s="414"/>
      <c r="TTE194" s="414"/>
      <c r="TTF194" s="414"/>
      <c r="TTG194" s="414"/>
      <c r="TTH194" s="413"/>
      <c r="TTI194" s="322"/>
      <c r="TTJ194" s="322"/>
      <c r="TTK194" s="322"/>
      <c r="TTL194" s="323"/>
      <c r="TTM194" s="413"/>
      <c r="TTN194" s="413"/>
      <c r="TTO194" s="413"/>
      <c r="TTP194" s="414"/>
      <c r="TTQ194" s="414"/>
      <c r="TTR194" s="414"/>
      <c r="TTS194" s="413"/>
      <c r="TTT194" s="414"/>
      <c r="TTU194" s="414"/>
      <c r="TTV194" s="414"/>
      <c r="TTW194" s="414"/>
      <c r="TTX194" s="413"/>
      <c r="TTY194" s="322"/>
      <c r="TTZ194" s="322"/>
      <c r="TUA194" s="322"/>
      <c r="TUB194" s="323"/>
      <c r="TUC194" s="413"/>
      <c r="TUD194" s="413"/>
      <c r="TUE194" s="413"/>
      <c r="TUF194" s="414"/>
      <c r="TUG194" s="414"/>
      <c r="TUH194" s="414"/>
      <c r="TUI194" s="413"/>
      <c r="TUJ194" s="414"/>
      <c r="TUK194" s="414"/>
      <c r="TUL194" s="414"/>
      <c r="TUM194" s="414"/>
      <c r="TUN194" s="413"/>
      <c r="TUO194" s="322"/>
      <c r="TUP194" s="322"/>
      <c r="TUQ194" s="322"/>
      <c r="TUR194" s="323"/>
      <c r="TUS194" s="413"/>
      <c r="TUT194" s="413"/>
      <c r="TUU194" s="413"/>
      <c r="TUV194" s="414"/>
      <c r="TUW194" s="414"/>
      <c r="TUX194" s="414"/>
      <c r="TUY194" s="413"/>
      <c r="TUZ194" s="414"/>
      <c r="TVA194" s="414"/>
      <c r="TVB194" s="414"/>
      <c r="TVC194" s="414"/>
      <c r="TVD194" s="413"/>
      <c r="TVE194" s="322"/>
      <c r="TVF194" s="322"/>
      <c r="TVG194" s="322"/>
      <c r="TVH194" s="323"/>
      <c r="TVI194" s="413"/>
      <c r="TVJ194" s="413"/>
      <c r="TVK194" s="413"/>
      <c r="TVL194" s="414"/>
      <c r="TVM194" s="414"/>
      <c r="TVN194" s="414"/>
      <c r="TVO194" s="413"/>
      <c r="TVP194" s="414"/>
      <c r="TVQ194" s="414"/>
      <c r="TVR194" s="414"/>
      <c r="TVS194" s="414"/>
      <c r="TVT194" s="413"/>
      <c r="TVU194" s="322"/>
      <c r="TVV194" s="322"/>
      <c r="TVW194" s="322"/>
      <c r="TVX194" s="323"/>
      <c r="TVY194" s="413"/>
      <c r="TVZ194" s="413"/>
      <c r="TWA194" s="413"/>
      <c r="TWB194" s="414"/>
      <c r="TWC194" s="414"/>
      <c r="TWD194" s="414"/>
      <c r="TWE194" s="413"/>
      <c r="TWF194" s="414"/>
      <c r="TWG194" s="414"/>
      <c r="TWH194" s="414"/>
      <c r="TWI194" s="414"/>
      <c r="TWJ194" s="413"/>
      <c r="TWK194" s="322"/>
      <c r="TWL194" s="322"/>
      <c r="TWM194" s="322"/>
      <c r="TWN194" s="323"/>
      <c r="TWO194" s="413"/>
      <c r="TWP194" s="413"/>
      <c r="TWQ194" s="413"/>
      <c r="TWR194" s="414"/>
      <c r="TWS194" s="414"/>
      <c r="TWT194" s="414"/>
      <c r="TWU194" s="413"/>
      <c r="TWV194" s="414"/>
      <c r="TWW194" s="414"/>
      <c r="TWX194" s="414"/>
      <c r="TWY194" s="414"/>
      <c r="TWZ194" s="413"/>
      <c r="TXA194" s="322"/>
      <c r="TXB194" s="322"/>
      <c r="TXC194" s="322"/>
      <c r="TXD194" s="323"/>
      <c r="TXE194" s="413"/>
      <c r="TXF194" s="413"/>
      <c r="TXG194" s="413"/>
      <c r="TXH194" s="414"/>
      <c r="TXI194" s="414"/>
      <c r="TXJ194" s="414"/>
      <c r="TXK194" s="413"/>
      <c r="TXL194" s="414"/>
      <c r="TXM194" s="414"/>
      <c r="TXN194" s="414"/>
      <c r="TXO194" s="414"/>
      <c r="TXP194" s="413"/>
      <c r="TXQ194" s="322"/>
      <c r="TXR194" s="322"/>
      <c r="TXS194" s="322"/>
      <c r="TXT194" s="323"/>
      <c r="TXU194" s="413"/>
      <c r="TXV194" s="413"/>
      <c r="TXW194" s="413"/>
      <c r="TXX194" s="414"/>
      <c r="TXY194" s="414"/>
      <c r="TXZ194" s="414"/>
      <c r="TYA194" s="413"/>
      <c r="TYB194" s="414"/>
      <c r="TYC194" s="414"/>
      <c r="TYD194" s="414"/>
      <c r="TYE194" s="414"/>
      <c r="TYF194" s="413"/>
      <c r="TYG194" s="322"/>
      <c r="TYH194" s="322"/>
      <c r="TYI194" s="322"/>
      <c r="TYJ194" s="323"/>
      <c r="TYK194" s="413"/>
      <c r="TYL194" s="413"/>
      <c r="TYM194" s="413"/>
      <c r="TYN194" s="414"/>
      <c r="TYO194" s="414"/>
      <c r="TYP194" s="414"/>
      <c r="TYQ194" s="413"/>
      <c r="TYR194" s="414"/>
      <c r="TYS194" s="414"/>
      <c r="TYT194" s="414"/>
      <c r="TYU194" s="414"/>
      <c r="TYV194" s="413"/>
      <c r="TYW194" s="322"/>
      <c r="TYX194" s="322"/>
      <c r="TYY194" s="322"/>
      <c r="TYZ194" s="323"/>
      <c r="TZA194" s="413"/>
      <c r="TZB194" s="413"/>
      <c r="TZC194" s="413"/>
      <c r="TZD194" s="414"/>
      <c r="TZE194" s="414"/>
      <c r="TZF194" s="414"/>
      <c r="TZG194" s="413"/>
      <c r="TZH194" s="414"/>
      <c r="TZI194" s="414"/>
      <c r="TZJ194" s="414"/>
      <c r="TZK194" s="414"/>
      <c r="TZL194" s="413"/>
      <c r="TZM194" s="322"/>
      <c r="TZN194" s="322"/>
      <c r="TZO194" s="322"/>
      <c r="TZP194" s="323"/>
      <c r="TZQ194" s="413"/>
      <c r="TZR194" s="413"/>
      <c r="TZS194" s="413"/>
      <c r="TZT194" s="414"/>
      <c r="TZU194" s="414"/>
      <c r="TZV194" s="414"/>
      <c r="TZW194" s="413"/>
      <c r="TZX194" s="414"/>
      <c r="TZY194" s="414"/>
      <c r="TZZ194" s="414"/>
      <c r="UAA194" s="414"/>
      <c r="UAB194" s="413"/>
      <c r="UAC194" s="322"/>
      <c r="UAD194" s="322"/>
      <c r="UAE194" s="322"/>
      <c r="UAF194" s="323"/>
      <c r="UAG194" s="413"/>
      <c r="UAH194" s="413"/>
      <c r="UAI194" s="413"/>
      <c r="UAJ194" s="414"/>
      <c r="UAK194" s="414"/>
      <c r="UAL194" s="414"/>
      <c r="UAM194" s="413"/>
      <c r="UAN194" s="414"/>
      <c r="UAO194" s="414"/>
      <c r="UAP194" s="414"/>
      <c r="UAQ194" s="414"/>
      <c r="UAR194" s="413"/>
      <c r="UAS194" s="322"/>
      <c r="UAT194" s="322"/>
      <c r="UAU194" s="322"/>
      <c r="UAV194" s="323"/>
      <c r="UAW194" s="413"/>
      <c r="UAX194" s="413"/>
      <c r="UAY194" s="413"/>
      <c r="UAZ194" s="414"/>
      <c r="UBA194" s="414"/>
      <c r="UBB194" s="414"/>
      <c r="UBC194" s="413"/>
      <c r="UBD194" s="414"/>
      <c r="UBE194" s="414"/>
      <c r="UBF194" s="414"/>
      <c r="UBG194" s="414"/>
      <c r="UBH194" s="413"/>
      <c r="UBI194" s="322"/>
      <c r="UBJ194" s="322"/>
      <c r="UBK194" s="322"/>
      <c r="UBL194" s="323"/>
      <c r="UBM194" s="413"/>
      <c r="UBN194" s="413"/>
      <c r="UBO194" s="413"/>
      <c r="UBP194" s="414"/>
      <c r="UBQ194" s="414"/>
      <c r="UBR194" s="414"/>
      <c r="UBS194" s="413"/>
      <c r="UBT194" s="414"/>
      <c r="UBU194" s="414"/>
      <c r="UBV194" s="414"/>
      <c r="UBW194" s="414"/>
      <c r="UBX194" s="413"/>
      <c r="UBY194" s="322"/>
      <c r="UBZ194" s="322"/>
      <c r="UCA194" s="322"/>
      <c r="UCB194" s="323"/>
      <c r="UCC194" s="413"/>
      <c r="UCD194" s="413"/>
      <c r="UCE194" s="413"/>
      <c r="UCF194" s="414"/>
      <c r="UCG194" s="414"/>
      <c r="UCH194" s="414"/>
      <c r="UCI194" s="413"/>
      <c r="UCJ194" s="414"/>
      <c r="UCK194" s="414"/>
      <c r="UCL194" s="414"/>
      <c r="UCM194" s="414"/>
      <c r="UCN194" s="413"/>
      <c r="UCO194" s="322"/>
      <c r="UCP194" s="322"/>
      <c r="UCQ194" s="322"/>
      <c r="UCR194" s="323"/>
      <c r="UCS194" s="413"/>
      <c r="UCT194" s="413"/>
      <c r="UCU194" s="413"/>
      <c r="UCV194" s="414"/>
      <c r="UCW194" s="414"/>
      <c r="UCX194" s="414"/>
      <c r="UCY194" s="413"/>
      <c r="UCZ194" s="414"/>
      <c r="UDA194" s="414"/>
      <c r="UDB194" s="414"/>
      <c r="UDC194" s="414"/>
      <c r="UDD194" s="413"/>
      <c r="UDE194" s="322"/>
      <c r="UDF194" s="322"/>
      <c r="UDG194" s="322"/>
      <c r="UDH194" s="323"/>
      <c r="UDI194" s="413"/>
      <c r="UDJ194" s="413"/>
      <c r="UDK194" s="413"/>
      <c r="UDL194" s="414"/>
      <c r="UDM194" s="414"/>
      <c r="UDN194" s="414"/>
      <c r="UDO194" s="413"/>
      <c r="UDP194" s="414"/>
      <c r="UDQ194" s="414"/>
      <c r="UDR194" s="414"/>
      <c r="UDS194" s="414"/>
      <c r="UDT194" s="413"/>
      <c r="UDU194" s="322"/>
      <c r="UDV194" s="322"/>
      <c r="UDW194" s="322"/>
      <c r="UDX194" s="323"/>
      <c r="UDY194" s="413"/>
      <c r="UDZ194" s="413"/>
      <c r="UEA194" s="413"/>
      <c r="UEB194" s="414"/>
      <c r="UEC194" s="414"/>
      <c r="UED194" s="414"/>
      <c r="UEE194" s="413"/>
      <c r="UEF194" s="414"/>
      <c r="UEG194" s="414"/>
      <c r="UEH194" s="414"/>
      <c r="UEI194" s="414"/>
      <c r="UEJ194" s="413"/>
      <c r="UEK194" s="322"/>
      <c r="UEL194" s="322"/>
      <c r="UEM194" s="322"/>
      <c r="UEN194" s="323"/>
      <c r="UEO194" s="413"/>
      <c r="UEP194" s="413"/>
      <c r="UEQ194" s="413"/>
      <c r="UER194" s="414"/>
      <c r="UES194" s="414"/>
      <c r="UET194" s="414"/>
      <c r="UEU194" s="413"/>
      <c r="UEV194" s="414"/>
      <c r="UEW194" s="414"/>
      <c r="UEX194" s="414"/>
      <c r="UEY194" s="414"/>
      <c r="UEZ194" s="413"/>
      <c r="UFA194" s="322"/>
      <c r="UFB194" s="322"/>
      <c r="UFC194" s="322"/>
      <c r="UFD194" s="323"/>
      <c r="UFE194" s="413"/>
      <c r="UFF194" s="413"/>
      <c r="UFG194" s="413"/>
      <c r="UFH194" s="414"/>
      <c r="UFI194" s="414"/>
      <c r="UFJ194" s="414"/>
      <c r="UFK194" s="413"/>
      <c r="UFL194" s="414"/>
      <c r="UFM194" s="414"/>
      <c r="UFN194" s="414"/>
      <c r="UFO194" s="414"/>
      <c r="UFP194" s="413"/>
      <c r="UFQ194" s="322"/>
      <c r="UFR194" s="322"/>
      <c r="UFS194" s="322"/>
      <c r="UFT194" s="323"/>
      <c r="UFU194" s="413"/>
      <c r="UFV194" s="413"/>
      <c r="UFW194" s="413"/>
      <c r="UFX194" s="414"/>
      <c r="UFY194" s="414"/>
      <c r="UFZ194" s="414"/>
      <c r="UGA194" s="413"/>
      <c r="UGB194" s="414"/>
      <c r="UGC194" s="414"/>
      <c r="UGD194" s="414"/>
      <c r="UGE194" s="414"/>
      <c r="UGF194" s="413"/>
      <c r="UGG194" s="322"/>
      <c r="UGH194" s="322"/>
      <c r="UGI194" s="322"/>
      <c r="UGJ194" s="323"/>
      <c r="UGK194" s="413"/>
      <c r="UGL194" s="413"/>
      <c r="UGM194" s="413"/>
      <c r="UGN194" s="414"/>
      <c r="UGO194" s="414"/>
      <c r="UGP194" s="414"/>
      <c r="UGQ194" s="413"/>
      <c r="UGR194" s="414"/>
      <c r="UGS194" s="414"/>
      <c r="UGT194" s="414"/>
      <c r="UGU194" s="414"/>
      <c r="UGV194" s="413"/>
      <c r="UGW194" s="322"/>
      <c r="UGX194" s="322"/>
      <c r="UGY194" s="322"/>
      <c r="UGZ194" s="323"/>
      <c r="UHA194" s="413"/>
      <c r="UHB194" s="413"/>
      <c r="UHC194" s="413"/>
      <c r="UHD194" s="414"/>
      <c r="UHE194" s="414"/>
      <c r="UHF194" s="414"/>
      <c r="UHG194" s="413"/>
      <c r="UHH194" s="414"/>
      <c r="UHI194" s="414"/>
      <c r="UHJ194" s="414"/>
      <c r="UHK194" s="414"/>
      <c r="UHL194" s="413"/>
      <c r="UHM194" s="322"/>
      <c r="UHN194" s="322"/>
      <c r="UHO194" s="322"/>
      <c r="UHP194" s="323"/>
      <c r="UHQ194" s="413"/>
      <c r="UHR194" s="413"/>
      <c r="UHS194" s="413"/>
      <c r="UHT194" s="414"/>
      <c r="UHU194" s="414"/>
      <c r="UHV194" s="414"/>
      <c r="UHW194" s="413"/>
      <c r="UHX194" s="414"/>
      <c r="UHY194" s="414"/>
      <c r="UHZ194" s="414"/>
      <c r="UIA194" s="414"/>
      <c r="UIB194" s="413"/>
      <c r="UIC194" s="322"/>
      <c r="UID194" s="322"/>
      <c r="UIE194" s="322"/>
      <c r="UIF194" s="323"/>
      <c r="UIG194" s="413"/>
      <c r="UIH194" s="413"/>
      <c r="UII194" s="413"/>
      <c r="UIJ194" s="414"/>
      <c r="UIK194" s="414"/>
      <c r="UIL194" s="414"/>
      <c r="UIM194" s="413"/>
      <c r="UIN194" s="414"/>
      <c r="UIO194" s="414"/>
      <c r="UIP194" s="414"/>
      <c r="UIQ194" s="414"/>
      <c r="UIR194" s="413"/>
      <c r="UIS194" s="322"/>
      <c r="UIT194" s="322"/>
      <c r="UIU194" s="322"/>
      <c r="UIV194" s="323"/>
      <c r="UIW194" s="413"/>
      <c r="UIX194" s="413"/>
      <c r="UIY194" s="413"/>
      <c r="UIZ194" s="414"/>
      <c r="UJA194" s="414"/>
      <c r="UJB194" s="414"/>
      <c r="UJC194" s="413"/>
      <c r="UJD194" s="414"/>
      <c r="UJE194" s="414"/>
      <c r="UJF194" s="414"/>
      <c r="UJG194" s="414"/>
      <c r="UJH194" s="413"/>
      <c r="UJI194" s="322"/>
      <c r="UJJ194" s="322"/>
      <c r="UJK194" s="322"/>
      <c r="UJL194" s="323"/>
      <c r="UJM194" s="413"/>
      <c r="UJN194" s="413"/>
      <c r="UJO194" s="413"/>
      <c r="UJP194" s="414"/>
      <c r="UJQ194" s="414"/>
      <c r="UJR194" s="414"/>
      <c r="UJS194" s="413"/>
      <c r="UJT194" s="414"/>
      <c r="UJU194" s="414"/>
      <c r="UJV194" s="414"/>
      <c r="UJW194" s="414"/>
      <c r="UJX194" s="413"/>
      <c r="UJY194" s="322"/>
      <c r="UJZ194" s="322"/>
      <c r="UKA194" s="322"/>
      <c r="UKB194" s="323"/>
      <c r="UKC194" s="413"/>
      <c r="UKD194" s="413"/>
      <c r="UKE194" s="413"/>
      <c r="UKF194" s="414"/>
      <c r="UKG194" s="414"/>
      <c r="UKH194" s="414"/>
      <c r="UKI194" s="413"/>
      <c r="UKJ194" s="414"/>
      <c r="UKK194" s="414"/>
      <c r="UKL194" s="414"/>
      <c r="UKM194" s="414"/>
      <c r="UKN194" s="413"/>
      <c r="UKO194" s="322"/>
      <c r="UKP194" s="322"/>
      <c r="UKQ194" s="322"/>
      <c r="UKR194" s="323"/>
      <c r="UKS194" s="413"/>
      <c r="UKT194" s="413"/>
      <c r="UKU194" s="413"/>
      <c r="UKV194" s="414"/>
      <c r="UKW194" s="414"/>
      <c r="UKX194" s="414"/>
      <c r="UKY194" s="413"/>
      <c r="UKZ194" s="414"/>
      <c r="ULA194" s="414"/>
      <c r="ULB194" s="414"/>
      <c r="ULC194" s="414"/>
      <c r="ULD194" s="413"/>
      <c r="ULE194" s="322"/>
      <c r="ULF194" s="322"/>
      <c r="ULG194" s="322"/>
      <c r="ULH194" s="323"/>
      <c r="ULI194" s="413"/>
      <c r="ULJ194" s="413"/>
      <c r="ULK194" s="413"/>
      <c r="ULL194" s="414"/>
      <c r="ULM194" s="414"/>
      <c r="ULN194" s="414"/>
      <c r="ULO194" s="413"/>
      <c r="ULP194" s="414"/>
      <c r="ULQ194" s="414"/>
      <c r="ULR194" s="414"/>
      <c r="ULS194" s="414"/>
      <c r="ULT194" s="413"/>
      <c r="ULU194" s="322"/>
      <c r="ULV194" s="322"/>
      <c r="ULW194" s="322"/>
      <c r="ULX194" s="323"/>
      <c r="ULY194" s="413"/>
      <c r="ULZ194" s="413"/>
      <c r="UMA194" s="413"/>
      <c r="UMB194" s="414"/>
      <c r="UMC194" s="414"/>
      <c r="UMD194" s="414"/>
      <c r="UME194" s="413"/>
      <c r="UMF194" s="414"/>
      <c r="UMG194" s="414"/>
      <c r="UMH194" s="414"/>
      <c r="UMI194" s="414"/>
      <c r="UMJ194" s="413"/>
      <c r="UMK194" s="322"/>
      <c r="UML194" s="322"/>
      <c r="UMM194" s="322"/>
      <c r="UMN194" s="323"/>
      <c r="UMO194" s="413"/>
      <c r="UMP194" s="413"/>
      <c r="UMQ194" s="413"/>
      <c r="UMR194" s="414"/>
      <c r="UMS194" s="414"/>
      <c r="UMT194" s="414"/>
      <c r="UMU194" s="413"/>
      <c r="UMV194" s="414"/>
      <c r="UMW194" s="414"/>
      <c r="UMX194" s="414"/>
      <c r="UMY194" s="414"/>
      <c r="UMZ194" s="413"/>
      <c r="UNA194" s="322"/>
      <c r="UNB194" s="322"/>
      <c r="UNC194" s="322"/>
      <c r="UND194" s="323"/>
      <c r="UNE194" s="413"/>
      <c r="UNF194" s="413"/>
      <c r="UNG194" s="413"/>
      <c r="UNH194" s="414"/>
      <c r="UNI194" s="414"/>
      <c r="UNJ194" s="414"/>
      <c r="UNK194" s="413"/>
      <c r="UNL194" s="414"/>
      <c r="UNM194" s="414"/>
      <c r="UNN194" s="414"/>
      <c r="UNO194" s="414"/>
      <c r="UNP194" s="413"/>
      <c r="UNQ194" s="322"/>
      <c r="UNR194" s="322"/>
      <c r="UNS194" s="322"/>
      <c r="UNT194" s="323"/>
      <c r="UNU194" s="413"/>
      <c r="UNV194" s="413"/>
      <c r="UNW194" s="413"/>
      <c r="UNX194" s="414"/>
      <c r="UNY194" s="414"/>
      <c r="UNZ194" s="414"/>
      <c r="UOA194" s="413"/>
      <c r="UOB194" s="414"/>
      <c r="UOC194" s="414"/>
      <c r="UOD194" s="414"/>
      <c r="UOE194" s="414"/>
      <c r="UOF194" s="413"/>
      <c r="UOG194" s="322"/>
      <c r="UOH194" s="322"/>
      <c r="UOI194" s="322"/>
      <c r="UOJ194" s="323"/>
      <c r="UOK194" s="413"/>
      <c r="UOL194" s="413"/>
      <c r="UOM194" s="413"/>
      <c r="UON194" s="414"/>
      <c r="UOO194" s="414"/>
      <c r="UOP194" s="414"/>
      <c r="UOQ194" s="413"/>
      <c r="UOR194" s="414"/>
      <c r="UOS194" s="414"/>
      <c r="UOT194" s="414"/>
      <c r="UOU194" s="414"/>
      <c r="UOV194" s="413"/>
      <c r="UOW194" s="322"/>
      <c r="UOX194" s="322"/>
      <c r="UOY194" s="322"/>
      <c r="UOZ194" s="323"/>
      <c r="UPA194" s="413"/>
      <c r="UPB194" s="413"/>
      <c r="UPC194" s="413"/>
      <c r="UPD194" s="414"/>
      <c r="UPE194" s="414"/>
      <c r="UPF194" s="414"/>
      <c r="UPG194" s="413"/>
      <c r="UPH194" s="414"/>
      <c r="UPI194" s="414"/>
      <c r="UPJ194" s="414"/>
      <c r="UPK194" s="414"/>
      <c r="UPL194" s="413"/>
      <c r="UPM194" s="322"/>
      <c r="UPN194" s="322"/>
      <c r="UPO194" s="322"/>
      <c r="UPP194" s="323"/>
      <c r="UPQ194" s="413"/>
      <c r="UPR194" s="413"/>
      <c r="UPS194" s="413"/>
      <c r="UPT194" s="414"/>
      <c r="UPU194" s="414"/>
      <c r="UPV194" s="414"/>
      <c r="UPW194" s="413"/>
      <c r="UPX194" s="414"/>
      <c r="UPY194" s="414"/>
      <c r="UPZ194" s="414"/>
      <c r="UQA194" s="414"/>
      <c r="UQB194" s="413"/>
      <c r="UQC194" s="322"/>
      <c r="UQD194" s="322"/>
      <c r="UQE194" s="322"/>
      <c r="UQF194" s="323"/>
      <c r="UQG194" s="413"/>
      <c r="UQH194" s="413"/>
      <c r="UQI194" s="413"/>
      <c r="UQJ194" s="414"/>
      <c r="UQK194" s="414"/>
      <c r="UQL194" s="414"/>
      <c r="UQM194" s="413"/>
      <c r="UQN194" s="414"/>
      <c r="UQO194" s="414"/>
      <c r="UQP194" s="414"/>
      <c r="UQQ194" s="414"/>
      <c r="UQR194" s="413"/>
      <c r="UQS194" s="322"/>
      <c r="UQT194" s="322"/>
      <c r="UQU194" s="322"/>
      <c r="UQV194" s="323"/>
      <c r="UQW194" s="413"/>
      <c r="UQX194" s="413"/>
      <c r="UQY194" s="413"/>
      <c r="UQZ194" s="414"/>
      <c r="URA194" s="414"/>
      <c r="URB194" s="414"/>
      <c r="URC194" s="413"/>
      <c r="URD194" s="414"/>
      <c r="URE194" s="414"/>
      <c r="URF194" s="414"/>
      <c r="URG194" s="414"/>
      <c r="URH194" s="413"/>
      <c r="URI194" s="322"/>
      <c r="URJ194" s="322"/>
      <c r="URK194" s="322"/>
      <c r="URL194" s="323"/>
      <c r="URM194" s="413"/>
      <c r="URN194" s="413"/>
      <c r="URO194" s="413"/>
      <c r="URP194" s="414"/>
      <c r="URQ194" s="414"/>
      <c r="URR194" s="414"/>
      <c r="URS194" s="413"/>
      <c r="URT194" s="414"/>
      <c r="URU194" s="414"/>
      <c r="URV194" s="414"/>
      <c r="URW194" s="414"/>
      <c r="URX194" s="413"/>
      <c r="URY194" s="322"/>
      <c r="URZ194" s="322"/>
      <c r="USA194" s="322"/>
      <c r="USB194" s="323"/>
      <c r="USC194" s="413"/>
      <c r="USD194" s="413"/>
      <c r="USE194" s="413"/>
      <c r="USF194" s="414"/>
      <c r="USG194" s="414"/>
      <c r="USH194" s="414"/>
      <c r="USI194" s="413"/>
      <c r="USJ194" s="414"/>
      <c r="USK194" s="414"/>
      <c r="USL194" s="414"/>
      <c r="USM194" s="414"/>
      <c r="USN194" s="413"/>
      <c r="USO194" s="322"/>
      <c r="USP194" s="322"/>
      <c r="USQ194" s="322"/>
      <c r="USR194" s="323"/>
      <c r="USS194" s="413"/>
      <c r="UST194" s="413"/>
      <c r="USU194" s="413"/>
      <c r="USV194" s="414"/>
      <c r="USW194" s="414"/>
      <c r="USX194" s="414"/>
      <c r="USY194" s="413"/>
      <c r="USZ194" s="414"/>
      <c r="UTA194" s="414"/>
      <c r="UTB194" s="414"/>
      <c r="UTC194" s="414"/>
      <c r="UTD194" s="413"/>
      <c r="UTE194" s="322"/>
      <c r="UTF194" s="322"/>
      <c r="UTG194" s="322"/>
      <c r="UTH194" s="323"/>
      <c r="UTI194" s="413"/>
      <c r="UTJ194" s="413"/>
      <c r="UTK194" s="413"/>
      <c r="UTL194" s="414"/>
      <c r="UTM194" s="414"/>
      <c r="UTN194" s="414"/>
      <c r="UTO194" s="413"/>
      <c r="UTP194" s="414"/>
      <c r="UTQ194" s="414"/>
      <c r="UTR194" s="414"/>
      <c r="UTS194" s="414"/>
      <c r="UTT194" s="413"/>
      <c r="UTU194" s="322"/>
      <c r="UTV194" s="322"/>
      <c r="UTW194" s="322"/>
      <c r="UTX194" s="323"/>
      <c r="UTY194" s="413"/>
      <c r="UTZ194" s="413"/>
      <c r="UUA194" s="413"/>
      <c r="UUB194" s="414"/>
      <c r="UUC194" s="414"/>
      <c r="UUD194" s="414"/>
      <c r="UUE194" s="413"/>
      <c r="UUF194" s="414"/>
      <c r="UUG194" s="414"/>
      <c r="UUH194" s="414"/>
      <c r="UUI194" s="414"/>
      <c r="UUJ194" s="413"/>
      <c r="UUK194" s="322"/>
      <c r="UUL194" s="322"/>
      <c r="UUM194" s="322"/>
      <c r="UUN194" s="323"/>
      <c r="UUO194" s="413"/>
      <c r="UUP194" s="413"/>
      <c r="UUQ194" s="413"/>
      <c r="UUR194" s="414"/>
      <c r="UUS194" s="414"/>
      <c r="UUT194" s="414"/>
      <c r="UUU194" s="413"/>
      <c r="UUV194" s="414"/>
      <c r="UUW194" s="414"/>
      <c r="UUX194" s="414"/>
      <c r="UUY194" s="414"/>
      <c r="UUZ194" s="413"/>
      <c r="UVA194" s="322"/>
      <c r="UVB194" s="322"/>
      <c r="UVC194" s="322"/>
      <c r="UVD194" s="323"/>
      <c r="UVE194" s="413"/>
      <c r="UVF194" s="413"/>
      <c r="UVG194" s="413"/>
      <c r="UVH194" s="414"/>
      <c r="UVI194" s="414"/>
      <c r="UVJ194" s="414"/>
      <c r="UVK194" s="413"/>
      <c r="UVL194" s="414"/>
      <c r="UVM194" s="414"/>
      <c r="UVN194" s="414"/>
      <c r="UVO194" s="414"/>
      <c r="UVP194" s="413"/>
      <c r="UVQ194" s="322"/>
      <c r="UVR194" s="322"/>
      <c r="UVS194" s="322"/>
      <c r="UVT194" s="323"/>
      <c r="UVU194" s="413"/>
      <c r="UVV194" s="413"/>
      <c r="UVW194" s="413"/>
      <c r="UVX194" s="414"/>
      <c r="UVY194" s="414"/>
      <c r="UVZ194" s="414"/>
      <c r="UWA194" s="413"/>
      <c r="UWB194" s="414"/>
      <c r="UWC194" s="414"/>
      <c r="UWD194" s="414"/>
      <c r="UWE194" s="414"/>
      <c r="UWF194" s="413"/>
      <c r="UWG194" s="322"/>
      <c r="UWH194" s="322"/>
      <c r="UWI194" s="322"/>
      <c r="UWJ194" s="323"/>
      <c r="UWK194" s="413"/>
      <c r="UWL194" s="413"/>
      <c r="UWM194" s="413"/>
      <c r="UWN194" s="414"/>
      <c r="UWO194" s="414"/>
      <c r="UWP194" s="414"/>
      <c r="UWQ194" s="413"/>
      <c r="UWR194" s="414"/>
      <c r="UWS194" s="414"/>
      <c r="UWT194" s="414"/>
      <c r="UWU194" s="414"/>
      <c r="UWV194" s="413"/>
      <c r="UWW194" s="322"/>
      <c r="UWX194" s="322"/>
      <c r="UWY194" s="322"/>
      <c r="UWZ194" s="323"/>
      <c r="UXA194" s="413"/>
      <c r="UXB194" s="413"/>
      <c r="UXC194" s="413"/>
      <c r="UXD194" s="414"/>
      <c r="UXE194" s="414"/>
      <c r="UXF194" s="414"/>
      <c r="UXG194" s="413"/>
      <c r="UXH194" s="414"/>
      <c r="UXI194" s="414"/>
      <c r="UXJ194" s="414"/>
      <c r="UXK194" s="414"/>
      <c r="UXL194" s="413"/>
      <c r="UXM194" s="322"/>
      <c r="UXN194" s="322"/>
      <c r="UXO194" s="322"/>
      <c r="UXP194" s="323"/>
      <c r="UXQ194" s="413"/>
      <c r="UXR194" s="413"/>
      <c r="UXS194" s="413"/>
      <c r="UXT194" s="414"/>
      <c r="UXU194" s="414"/>
      <c r="UXV194" s="414"/>
      <c r="UXW194" s="413"/>
      <c r="UXX194" s="414"/>
      <c r="UXY194" s="414"/>
      <c r="UXZ194" s="414"/>
      <c r="UYA194" s="414"/>
      <c r="UYB194" s="413"/>
      <c r="UYC194" s="322"/>
      <c r="UYD194" s="322"/>
      <c r="UYE194" s="322"/>
      <c r="UYF194" s="323"/>
      <c r="UYG194" s="413"/>
      <c r="UYH194" s="413"/>
      <c r="UYI194" s="413"/>
      <c r="UYJ194" s="414"/>
      <c r="UYK194" s="414"/>
      <c r="UYL194" s="414"/>
      <c r="UYM194" s="413"/>
      <c r="UYN194" s="414"/>
      <c r="UYO194" s="414"/>
      <c r="UYP194" s="414"/>
      <c r="UYQ194" s="414"/>
      <c r="UYR194" s="413"/>
      <c r="UYS194" s="322"/>
      <c r="UYT194" s="322"/>
      <c r="UYU194" s="322"/>
      <c r="UYV194" s="323"/>
      <c r="UYW194" s="413"/>
      <c r="UYX194" s="413"/>
      <c r="UYY194" s="413"/>
      <c r="UYZ194" s="414"/>
      <c r="UZA194" s="414"/>
      <c r="UZB194" s="414"/>
      <c r="UZC194" s="413"/>
      <c r="UZD194" s="414"/>
      <c r="UZE194" s="414"/>
      <c r="UZF194" s="414"/>
      <c r="UZG194" s="414"/>
      <c r="UZH194" s="413"/>
      <c r="UZI194" s="322"/>
      <c r="UZJ194" s="322"/>
      <c r="UZK194" s="322"/>
      <c r="UZL194" s="323"/>
      <c r="UZM194" s="413"/>
      <c r="UZN194" s="413"/>
      <c r="UZO194" s="413"/>
      <c r="UZP194" s="414"/>
      <c r="UZQ194" s="414"/>
      <c r="UZR194" s="414"/>
      <c r="UZS194" s="413"/>
      <c r="UZT194" s="414"/>
      <c r="UZU194" s="414"/>
      <c r="UZV194" s="414"/>
      <c r="UZW194" s="414"/>
      <c r="UZX194" s="413"/>
      <c r="UZY194" s="322"/>
      <c r="UZZ194" s="322"/>
      <c r="VAA194" s="322"/>
      <c r="VAB194" s="323"/>
      <c r="VAC194" s="413"/>
      <c r="VAD194" s="413"/>
      <c r="VAE194" s="413"/>
      <c r="VAF194" s="414"/>
      <c r="VAG194" s="414"/>
      <c r="VAH194" s="414"/>
      <c r="VAI194" s="413"/>
      <c r="VAJ194" s="414"/>
      <c r="VAK194" s="414"/>
      <c r="VAL194" s="414"/>
      <c r="VAM194" s="414"/>
      <c r="VAN194" s="413"/>
      <c r="VAO194" s="322"/>
      <c r="VAP194" s="322"/>
      <c r="VAQ194" s="322"/>
      <c r="VAR194" s="323"/>
      <c r="VAS194" s="413"/>
      <c r="VAT194" s="413"/>
      <c r="VAU194" s="413"/>
      <c r="VAV194" s="414"/>
      <c r="VAW194" s="414"/>
      <c r="VAX194" s="414"/>
      <c r="VAY194" s="413"/>
      <c r="VAZ194" s="414"/>
      <c r="VBA194" s="414"/>
      <c r="VBB194" s="414"/>
      <c r="VBC194" s="414"/>
      <c r="VBD194" s="413"/>
      <c r="VBE194" s="322"/>
      <c r="VBF194" s="322"/>
      <c r="VBG194" s="322"/>
      <c r="VBH194" s="323"/>
      <c r="VBI194" s="413"/>
      <c r="VBJ194" s="413"/>
      <c r="VBK194" s="413"/>
      <c r="VBL194" s="414"/>
      <c r="VBM194" s="414"/>
      <c r="VBN194" s="414"/>
      <c r="VBO194" s="413"/>
      <c r="VBP194" s="414"/>
      <c r="VBQ194" s="414"/>
      <c r="VBR194" s="414"/>
      <c r="VBS194" s="414"/>
      <c r="VBT194" s="413"/>
      <c r="VBU194" s="322"/>
      <c r="VBV194" s="322"/>
      <c r="VBW194" s="322"/>
      <c r="VBX194" s="323"/>
      <c r="VBY194" s="413"/>
      <c r="VBZ194" s="413"/>
      <c r="VCA194" s="413"/>
      <c r="VCB194" s="414"/>
      <c r="VCC194" s="414"/>
      <c r="VCD194" s="414"/>
      <c r="VCE194" s="413"/>
      <c r="VCF194" s="414"/>
      <c r="VCG194" s="414"/>
      <c r="VCH194" s="414"/>
      <c r="VCI194" s="414"/>
      <c r="VCJ194" s="413"/>
      <c r="VCK194" s="322"/>
      <c r="VCL194" s="322"/>
      <c r="VCM194" s="322"/>
      <c r="VCN194" s="323"/>
      <c r="VCO194" s="413"/>
      <c r="VCP194" s="413"/>
      <c r="VCQ194" s="413"/>
      <c r="VCR194" s="414"/>
      <c r="VCS194" s="414"/>
      <c r="VCT194" s="414"/>
      <c r="VCU194" s="413"/>
      <c r="VCV194" s="414"/>
      <c r="VCW194" s="414"/>
      <c r="VCX194" s="414"/>
      <c r="VCY194" s="414"/>
      <c r="VCZ194" s="413"/>
      <c r="VDA194" s="322"/>
      <c r="VDB194" s="322"/>
      <c r="VDC194" s="322"/>
      <c r="VDD194" s="323"/>
      <c r="VDE194" s="413"/>
      <c r="VDF194" s="413"/>
      <c r="VDG194" s="413"/>
      <c r="VDH194" s="414"/>
      <c r="VDI194" s="414"/>
      <c r="VDJ194" s="414"/>
      <c r="VDK194" s="413"/>
      <c r="VDL194" s="414"/>
      <c r="VDM194" s="414"/>
      <c r="VDN194" s="414"/>
      <c r="VDO194" s="414"/>
      <c r="VDP194" s="413"/>
      <c r="VDQ194" s="322"/>
      <c r="VDR194" s="322"/>
      <c r="VDS194" s="322"/>
      <c r="VDT194" s="323"/>
      <c r="VDU194" s="413"/>
      <c r="VDV194" s="413"/>
      <c r="VDW194" s="413"/>
      <c r="VDX194" s="414"/>
      <c r="VDY194" s="414"/>
      <c r="VDZ194" s="414"/>
      <c r="VEA194" s="413"/>
      <c r="VEB194" s="414"/>
      <c r="VEC194" s="414"/>
      <c r="VED194" s="414"/>
      <c r="VEE194" s="414"/>
      <c r="VEF194" s="413"/>
      <c r="VEG194" s="322"/>
      <c r="VEH194" s="322"/>
      <c r="VEI194" s="322"/>
      <c r="VEJ194" s="323"/>
      <c r="VEK194" s="413"/>
      <c r="VEL194" s="413"/>
      <c r="VEM194" s="413"/>
      <c r="VEN194" s="414"/>
      <c r="VEO194" s="414"/>
      <c r="VEP194" s="414"/>
      <c r="VEQ194" s="413"/>
      <c r="VER194" s="414"/>
      <c r="VES194" s="414"/>
      <c r="VET194" s="414"/>
      <c r="VEU194" s="414"/>
      <c r="VEV194" s="413"/>
      <c r="VEW194" s="322"/>
      <c r="VEX194" s="322"/>
      <c r="VEY194" s="322"/>
      <c r="VEZ194" s="323"/>
      <c r="VFA194" s="413"/>
      <c r="VFB194" s="413"/>
      <c r="VFC194" s="413"/>
      <c r="VFD194" s="414"/>
      <c r="VFE194" s="414"/>
      <c r="VFF194" s="414"/>
      <c r="VFG194" s="413"/>
      <c r="VFH194" s="414"/>
      <c r="VFI194" s="414"/>
      <c r="VFJ194" s="414"/>
      <c r="VFK194" s="414"/>
      <c r="VFL194" s="413"/>
      <c r="VFM194" s="322"/>
      <c r="VFN194" s="322"/>
      <c r="VFO194" s="322"/>
      <c r="VFP194" s="323"/>
      <c r="VFQ194" s="413"/>
      <c r="VFR194" s="413"/>
      <c r="VFS194" s="413"/>
      <c r="VFT194" s="414"/>
      <c r="VFU194" s="414"/>
      <c r="VFV194" s="414"/>
      <c r="VFW194" s="413"/>
      <c r="VFX194" s="414"/>
      <c r="VFY194" s="414"/>
      <c r="VFZ194" s="414"/>
      <c r="VGA194" s="414"/>
      <c r="VGB194" s="413"/>
      <c r="VGC194" s="322"/>
      <c r="VGD194" s="322"/>
      <c r="VGE194" s="322"/>
      <c r="VGF194" s="323"/>
      <c r="VGG194" s="413"/>
      <c r="VGH194" s="413"/>
      <c r="VGI194" s="413"/>
      <c r="VGJ194" s="414"/>
      <c r="VGK194" s="414"/>
      <c r="VGL194" s="414"/>
      <c r="VGM194" s="413"/>
      <c r="VGN194" s="414"/>
      <c r="VGO194" s="414"/>
      <c r="VGP194" s="414"/>
      <c r="VGQ194" s="414"/>
      <c r="VGR194" s="413"/>
      <c r="VGS194" s="322"/>
      <c r="VGT194" s="322"/>
      <c r="VGU194" s="322"/>
      <c r="VGV194" s="323"/>
      <c r="VGW194" s="413"/>
      <c r="VGX194" s="413"/>
      <c r="VGY194" s="413"/>
      <c r="VGZ194" s="414"/>
      <c r="VHA194" s="414"/>
      <c r="VHB194" s="414"/>
      <c r="VHC194" s="413"/>
      <c r="VHD194" s="414"/>
      <c r="VHE194" s="414"/>
      <c r="VHF194" s="414"/>
      <c r="VHG194" s="414"/>
      <c r="VHH194" s="413"/>
      <c r="VHI194" s="322"/>
      <c r="VHJ194" s="322"/>
      <c r="VHK194" s="322"/>
      <c r="VHL194" s="323"/>
      <c r="VHM194" s="413"/>
      <c r="VHN194" s="413"/>
      <c r="VHO194" s="413"/>
      <c r="VHP194" s="414"/>
      <c r="VHQ194" s="414"/>
      <c r="VHR194" s="414"/>
      <c r="VHS194" s="413"/>
      <c r="VHT194" s="414"/>
      <c r="VHU194" s="414"/>
      <c r="VHV194" s="414"/>
      <c r="VHW194" s="414"/>
      <c r="VHX194" s="413"/>
      <c r="VHY194" s="322"/>
      <c r="VHZ194" s="322"/>
      <c r="VIA194" s="322"/>
      <c r="VIB194" s="323"/>
      <c r="VIC194" s="413"/>
      <c r="VID194" s="413"/>
      <c r="VIE194" s="413"/>
      <c r="VIF194" s="414"/>
      <c r="VIG194" s="414"/>
      <c r="VIH194" s="414"/>
      <c r="VII194" s="413"/>
      <c r="VIJ194" s="414"/>
      <c r="VIK194" s="414"/>
      <c r="VIL194" s="414"/>
      <c r="VIM194" s="414"/>
      <c r="VIN194" s="413"/>
      <c r="VIO194" s="322"/>
      <c r="VIP194" s="322"/>
      <c r="VIQ194" s="322"/>
      <c r="VIR194" s="323"/>
      <c r="VIS194" s="413"/>
      <c r="VIT194" s="413"/>
      <c r="VIU194" s="413"/>
      <c r="VIV194" s="414"/>
      <c r="VIW194" s="414"/>
      <c r="VIX194" s="414"/>
      <c r="VIY194" s="413"/>
      <c r="VIZ194" s="414"/>
      <c r="VJA194" s="414"/>
      <c r="VJB194" s="414"/>
      <c r="VJC194" s="414"/>
      <c r="VJD194" s="413"/>
      <c r="VJE194" s="322"/>
      <c r="VJF194" s="322"/>
      <c r="VJG194" s="322"/>
      <c r="VJH194" s="323"/>
      <c r="VJI194" s="413"/>
      <c r="VJJ194" s="413"/>
      <c r="VJK194" s="413"/>
      <c r="VJL194" s="414"/>
      <c r="VJM194" s="414"/>
      <c r="VJN194" s="414"/>
      <c r="VJO194" s="413"/>
      <c r="VJP194" s="414"/>
      <c r="VJQ194" s="414"/>
      <c r="VJR194" s="414"/>
      <c r="VJS194" s="414"/>
      <c r="VJT194" s="413"/>
      <c r="VJU194" s="322"/>
      <c r="VJV194" s="322"/>
      <c r="VJW194" s="322"/>
      <c r="VJX194" s="323"/>
      <c r="VJY194" s="413"/>
      <c r="VJZ194" s="413"/>
      <c r="VKA194" s="413"/>
      <c r="VKB194" s="414"/>
      <c r="VKC194" s="414"/>
      <c r="VKD194" s="414"/>
      <c r="VKE194" s="413"/>
      <c r="VKF194" s="414"/>
      <c r="VKG194" s="414"/>
      <c r="VKH194" s="414"/>
      <c r="VKI194" s="414"/>
      <c r="VKJ194" s="413"/>
      <c r="VKK194" s="322"/>
      <c r="VKL194" s="322"/>
      <c r="VKM194" s="322"/>
      <c r="VKN194" s="323"/>
      <c r="VKO194" s="413"/>
      <c r="VKP194" s="413"/>
      <c r="VKQ194" s="413"/>
      <c r="VKR194" s="414"/>
      <c r="VKS194" s="414"/>
      <c r="VKT194" s="414"/>
      <c r="VKU194" s="413"/>
      <c r="VKV194" s="414"/>
      <c r="VKW194" s="414"/>
      <c r="VKX194" s="414"/>
      <c r="VKY194" s="414"/>
      <c r="VKZ194" s="413"/>
      <c r="VLA194" s="322"/>
      <c r="VLB194" s="322"/>
      <c r="VLC194" s="322"/>
      <c r="VLD194" s="323"/>
      <c r="VLE194" s="413"/>
      <c r="VLF194" s="413"/>
      <c r="VLG194" s="413"/>
      <c r="VLH194" s="414"/>
      <c r="VLI194" s="414"/>
      <c r="VLJ194" s="414"/>
      <c r="VLK194" s="413"/>
      <c r="VLL194" s="414"/>
      <c r="VLM194" s="414"/>
      <c r="VLN194" s="414"/>
      <c r="VLO194" s="414"/>
      <c r="VLP194" s="413"/>
      <c r="VLQ194" s="322"/>
      <c r="VLR194" s="322"/>
      <c r="VLS194" s="322"/>
      <c r="VLT194" s="323"/>
      <c r="VLU194" s="413"/>
      <c r="VLV194" s="413"/>
      <c r="VLW194" s="413"/>
      <c r="VLX194" s="414"/>
      <c r="VLY194" s="414"/>
      <c r="VLZ194" s="414"/>
      <c r="VMA194" s="413"/>
      <c r="VMB194" s="414"/>
      <c r="VMC194" s="414"/>
      <c r="VMD194" s="414"/>
      <c r="VME194" s="414"/>
      <c r="VMF194" s="413"/>
      <c r="VMG194" s="322"/>
      <c r="VMH194" s="322"/>
      <c r="VMI194" s="322"/>
      <c r="VMJ194" s="323"/>
      <c r="VMK194" s="413"/>
      <c r="VML194" s="413"/>
      <c r="VMM194" s="413"/>
      <c r="VMN194" s="414"/>
      <c r="VMO194" s="414"/>
      <c r="VMP194" s="414"/>
      <c r="VMQ194" s="413"/>
      <c r="VMR194" s="414"/>
      <c r="VMS194" s="414"/>
      <c r="VMT194" s="414"/>
      <c r="VMU194" s="414"/>
      <c r="VMV194" s="413"/>
      <c r="VMW194" s="322"/>
      <c r="VMX194" s="322"/>
      <c r="VMY194" s="322"/>
      <c r="VMZ194" s="323"/>
      <c r="VNA194" s="413"/>
      <c r="VNB194" s="413"/>
      <c r="VNC194" s="413"/>
      <c r="VND194" s="414"/>
      <c r="VNE194" s="414"/>
      <c r="VNF194" s="414"/>
      <c r="VNG194" s="413"/>
      <c r="VNH194" s="414"/>
      <c r="VNI194" s="414"/>
      <c r="VNJ194" s="414"/>
      <c r="VNK194" s="414"/>
      <c r="VNL194" s="413"/>
      <c r="VNM194" s="322"/>
      <c r="VNN194" s="322"/>
      <c r="VNO194" s="322"/>
      <c r="VNP194" s="323"/>
      <c r="VNQ194" s="413"/>
      <c r="VNR194" s="413"/>
      <c r="VNS194" s="413"/>
      <c r="VNT194" s="414"/>
      <c r="VNU194" s="414"/>
      <c r="VNV194" s="414"/>
      <c r="VNW194" s="413"/>
      <c r="VNX194" s="414"/>
      <c r="VNY194" s="414"/>
      <c r="VNZ194" s="414"/>
      <c r="VOA194" s="414"/>
      <c r="VOB194" s="413"/>
      <c r="VOC194" s="322"/>
      <c r="VOD194" s="322"/>
      <c r="VOE194" s="322"/>
      <c r="VOF194" s="323"/>
      <c r="VOG194" s="413"/>
      <c r="VOH194" s="413"/>
      <c r="VOI194" s="413"/>
      <c r="VOJ194" s="414"/>
      <c r="VOK194" s="414"/>
      <c r="VOL194" s="414"/>
      <c r="VOM194" s="413"/>
      <c r="VON194" s="414"/>
      <c r="VOO194" s="414"/>
      <c r="VOP194" s="414"/>
      <c r="VOQ194" s="414"/>
      <c r="VOR194" s="413"/>
      <c r="VOS194" s="322"/>
      <c r="VOT194" s="322"/>
      <c r="VOU194" s="322"/>
      <c r="VOV194" s="323"/>
      <c r="VOW194" s="413"/>
      <c r="VOX194" s="413"/>
      <c r="VOY194" s="413"/>
      <c r="VOZ194" s="414"/>
      <c r="VPA194" s="414"/>
      <c r="VPB194" s="414"/>
      <c r="VPC194" s="413"/>
      <c r="VPD194" s="414"/>
      <c r="VPE194" s="414"/>
      <c r="VPF194" s="414"/>
      <c r="VPG194" s="414"/>
      <c r="VPH194" s="413"/>
      <c r="VPI194" s="322"/>
      <c r="VPJ194" s="322"/>
      <c r="VPK194" s="322"/>
      <c r="VPL194" s="323"/>
      <c r="VPM194" s="413"/>
      <c r="VPN194" s="413"/>
      <c r="VPO194" s="413"/>
      <c r="VPP194" s="414"/>
      <c r="VPQ194" s="414"/>
      <c r="VPR194" s="414"/>
      <c r="VPS194" s="413"/>
      <c r="VPT194" s="414"/>
      <c r="VPU194" s="414"/>
      <c r="VPV194" s="414"/>
      <c r="VPW194" s="414"/>
      <c r="VPX194" s="413"/>
      <c r="VPY194" s="322"/>
      <c r="VPZ194" s="322"/>
      <c r="VQA194" s="322"/>
      <c r="VQB194" s="323"/>
      <c r="VQC194" s="413"/>
      <c r="VQD194" s="413"/>
      <c r="VQE194" s="413"/>
      <c r="VQF194" s="414"/>
      <c r="VQG194" s="414"/>
      <c r="VQH194" s="414"/>
      <c r="VQI194" s="413"/>
      <c r="VQJ194" s="414"/>
      <c r="VQK194" s="414"/>
      <c r="VQL194" s="414"/>
      <c r="VQM194" s="414"/>
      <c r="VQN194" s="413"/>
      <c r="VQO194" s="322"/>
      <c r="VQP194" s="322"/>
      <c r="VQQ194" s="322"/>
      <c r="VQR194" s="323"/>
      <c r="VQS194" s="413"/>
      <c r="VQT194" s="413"/>
      <c r="VQU194" s="413"/>
      <c r="VQV194" s="414"/>
      <c r="VQW194" s="414"/>
      <c r="VQX194" s="414"/>
      <c r="VQY194" s="413"/>
      <c r="VQZ194" s="414"/>
      <c r="VRA194" s="414"/>
      <c r="VRB194" s="414"/>
      <c r="VRC194" s="414"/>
      <c r="VRD194" s="413"/>
      <c r="VRE194" s="322"/>
      <c r="VRF194" s="322"/>
      <c r="VRG194" s="322"/>
      <c r="VRH194" s="323"/>
      <c r="VRI194" s="413"/>
      <c r="VRJ194" s="413"/>
      <c r="VRK194" s="413"/>
      <c r="VRL194" s="414"/>
      <c r="VRM194" s="414"/>
      <c r="VRN194" s="414"/>
      <c r="VRO194" s="413"/>
      <c r="VRP194" s="414"/>
      <c r="VRQ194" s="414"/>
      <c r="VRR194" s="414"/>
      <c r="VRS194" s="414"/>
      <c r="VRT194" s="413"/>
      <c r="VRU194" s="322"/>
      <c r="VRV194" s="322"/>
      <c r="VRW194" s="322"/>
      <c r="VRX194" s="323"/>
      <c r="VRY194" s="413"/>
      <c r="VRZ194" s="413"/>
      <c r="VSA194" s="413"/>
      <c r="VSB194" s="414"/>
      <c r="VSC194" s="414"/>
      <c r="VSD194" s="414"/>
      <c r="VSE194" s="413"/>
      <c r="VSF194" s="414"/>
      <c r="VSG194" s="414"/>
      <c r="VSH194" s="414"/>
      <c r="VSI194" s="414"/>
      <c r="VSJ194" s="413"/>
      <c r="VSK194" s="322"/>
      <c r="VSL194" s="322"/>
      <c r="VSM194" s="322"/>
      <c r="VSN194" s="323"/>
      <c r="VSO194" s="413"/>
      <c r="VSP194" s="413"/>
      <c r="VSQ194" s="413"/>
      <c r="VSR194" s="414"/>
      <c r="VSS194" s="414"/>
      <c r="VST194" s="414"/>
      <c r="VSU194" s="413"/>
      <c r="VSV194" s="414"/>
      <c r="VSW194" s="414"/>
      <c r="VSX194" s="414"/>
      <c r="VSY194" s="414"/>
      <c r="VSZ194" s="413"/>
      <c r="VTA194" s="322"/>
      <c r="VTB194" s="322"/>
      <c r="VTC194" s="322"/>
      <c r="VTD194" s="323"/>
      <c r="VTE194" s="413"/>
      <c r="VTF194" s="413"/>
      <c r="VTG194" s="413"/>
      <c r="VTH194" s="414"/>
      <c r="VTI194" s="414"/>
      <c r="VTJ194" s="414"/>
      <c r="VTK194" s="413"/>
      <c r="VTL194" s="414"/>
      <c r="VTM194" s="414"/>
      <c r="VTN194" s="414"/>
      <c r="VTO194" s="414"/>
      <c r="VTP194" s="413"/>
      <c r="VTQ194" s="322"/>
      <c r="VTR194" s="322"/>
      <c r="VTS194" s="322"/>
      <c r="VTT194" s="323"/>
      <c r="VTU194" s="413"/>
      <c r="VTV194" s="413"/>
      <c r="VTW194" s="413"/>
      <c r="VTX194" s="414"/>
      <c r="VTY194" s="414"/>
      <c r="VTZ194" s="414"/>
      <c r="VUA194" s="413"/>
      <c r="VUB194" s="414"/>
      <c r="VUC194" s="414"/>
      <c r="VUD194" s="414"/>
      <c r="VUE194" s="414"/>
      <c r="VUF194" s="413"/>
      <c r="VUG194" s="322"/>
      <c r="VUH194" s="322"/>
      <c r="VUI194" s="322"/>
      <c r="VUJ194" s="323"/>
      <c r="VUK194" s="413"/>
      <c r="VUL194" s="413"/>
      <c r="VUM194" s="413"/>
      <c r="VUN194" s="414"/>
      <c r="VUO194" s="414"/>
      <c r="VUP194" s="414"/>
      <c r="VUQ194" s="413"/>
      <c r="VUR194" s="414"/>
      <c r="VUS194" s="414"/>
      <c r="VUT194" s="414"/>
      <c r="VUU194" s="414"/>
      <c r="VUV194" s="413"/>
      <c r="VUW194" s="322"/>
      <c r="VUX194" s="322"/>
      <c r="VUY194" s="322"/>
      <c r="VUZ194" s="323"/>
      <c r="VVA194" s="413"/>
      <c r="VVB194" s="413"/>
      <c r="VVC194" s="413"/>
      <c r="VVD194" s="414"/>
      <c r="VVE194" s="414"/>
      <c r="VVF194" s="414"/>
      <c r="VVG194" s="413"/>
      <c r="VVH194" s="414"/>
      <c r="VVI194" s="414"/>
      <c r="VVJ194" s="414"/>
      <c r="VVK194" s="414"/>
      <c r="VVL194" s="413"/>
      <c r="VVM194" s="322"/>
      <c r="VVN194" s="322"/>
      <c r="VVO194" s="322"/>
      <c r="VVP194" s="323"/>
      <c r="VVQ194" s="413"/>
      <c r="VVR194" s="413"/>
      <c r="VVS194" s="413"/>
      <c r="VVT194" s="414"/>
      <c r="VVU194" s="414"/>
      <c r="VVV194" s="414"/>
      <c r="VVW194" s="413"/>
      <c r="VVX194" s="414"/>
      <c r="VVY194" s="414"/>
      <c r="VVZ194" s="414"/>
      <c r="VWA194" s="414"/>
      <c r="VWB194" s="413"/>
      <c r="VWC194" s="322"/>
      <c r="VWD194" s="322"/>
      <c r="VWE194" s="322"/>
      <c r="VWF194" s="323"/>
      <c r="VWG194" s="413"/>
      <c r="VWH194" s="413"/>
      <c r="VWI194" s="413"/>
      <c r="VWJ194" s="414"/>
      <c r="VWK194" s="414"/>
      <c r="VWL194" s="414"/>
      <c r="VWM194" s="413"/>
      <c r="VWN194" s="414"/>
      <c r="VWO194" s="414"/>
      <c r="VWP194" s="414"/>
      <c r="VWQ194" s="414"/>
      <c r="VWR194" s="413"/>
      <c r="VWS194" s="322"/>
      <c r="VWT194" s="322"/>
      <c r="VWU194" s="322"/>
      <c r="VWV194" s="323"/>
      <c r="VWW194" s="413"/>
      <c r="VWX194" s="413"/>
      <c r="VWY194" s="413"/>
      <c r="VWZ194" s="414"/>
      <c r="VXA194" s="414"/>
      <c r="VXB194" s="414"/>
      <c r="VXC194" s="413"/>
      <c r="VXD194" s="414"/>
      <c r="VXE194" s="414"/>
      <c r="VXF194" s="414"/>
      <c r="VXG194" s="414"/>
      <c r="VXH194" s="413"/>
      <c r="VXI194" s="322"/>
      <c r="VXJ194" s="322"/>
      <c r="VXK194" s="322"/>
      <c r="VXL194" s="323"/>
      <c r="VXM194" s="413"/>
      <c r="VXN194" s="413"/>
      <c r="VXO194" s="413"/>
      <c r="VXP194" s="414"/>
      <c r="VXQ194" s="414"/>
      <c r="VXR194" s="414"/>
      <c r="VXS194" s="413"/>
      <c r="VXT194" s="414"/>
      <c r="VXU194" s="414"/>
      <c r="VXV194" s="414"/>
      <c r="VXW194" s="414"/>
      <c r="VXX194" s="413"/>
      <c r="VXY194" s="322"/>
      <c r="VXZ194" s="322"/>
      <c r="VYA194" s="322"/>
      <c r="VYB194" s="323"/>
      <c r="VYC194" s="413"/>
      <c r="VYD194" s="413"/>
      <c r="VYE194" s="413"/>
      <c r="VYF194" s="414"/>
      <c r="VYG194" s="414"/>
      <c r="VYH194" s="414"/>
      <c r="VYI194" s="413"/>
      <c r="VYJ194" s="414"/>
      <c r="VYK194" s="414"/>
      <c r="VYL194" s="414"/>
      <c r="VYM194" s="414"/>
      <c r="VYN194" s="413"/>
      <c r="VYO194" s="322"/>
      <c r="VYP194" s="322"/>
      <c r="VYQ194" s="322"/>
      <c r="VYR194" s="323"/>
      <c r="VYS194" s="413"/>
      <c r="VYT194" s="413"/>
      <c r="VYU194" s="413"/>
      <c r="VYV194" s="414"/>
      <c r="VYW194" s="414"/>
      <c r="VYX194" s="414"/>
      <c r="VYY194" s="413"/>
      <c r="VYZ194" s="414"/>
      <c r="VZA194" s="414"/>
      <c r="VZB194" s="414"/>
      <c r="VZC194" s="414"/>
      <c r="VZD194" s="413"/>
      <c r="VZE194" s="322"/>
      <c r="VZF194" s="322"/>
      <c r="VZG194" s="322"/>
      <c r="VZH194" s="323"/>
      <c r="VZI194" s="413"/>
      <c r="VZJ194" s="413"/>
      <c r="VZK194" s="413"/>
      <c r="VZL194" s="414"/>
      <c r="VZM194" s="414"/>
      <c r="VZN194" s="414"/>
      <c r="VZO194" s="413"/>
      <c r="VZP194" s="414"/>
      <c r="VZQ194" s="414"/>
      <c r="VZR194" s="414"/>
      <c r="VZS194" s="414"/>
      <c r="VZT194" s="413"/>
      <c r="VZU194" s="322"/>
      <c r="VZV194" s="322"/>
      <c r="VZW194" s="322"/>
      <c r="VZX194" s="323"/>
      <c r="VZY194" s="413"/>
      <c r="VZZ194" s="413"/>
      <c r="WAA194" s="413"/>
      <c r="WAB194" s="414"/>
      <c r="WAC194" s="414"/>
      <c r="WAD194" s="414"/>
      <c r="WAE194" s="413"/>
      <c r="WAF194" s="414"/>
      <c r="WAG194" s="414"/>
      <c r="WAH194" s="414"/>
      <c r="WAI194" s="414"/>
      <c r="WAJ194" s="413"/>
      <c r="WAK194" s="322"/>
      <c r="WAL194" s="322"/>
      <c r="WAM194" s="322"/>
      <c r="WAN194" s="323"/>
      <c r="WAO194" s="413"/>
      <c r="WAP194" s="413"/>
      <c r="WAQ194" s="413"/>
      <c r="WAR194" s="414"/>
      <c r="WAS194" s="414"/>
      <c r="WAT194" s="414"/>
      <c r="WAU194" s="413"/>
      <c r="WAV194" s="414"/>
      <c r="WAW194" s="414"/>
      <c r="WAX194" s="414"/>
      <c r="WAY194" s="414"/>
      <c r="WAZ194" s="413"/>
      <c r="WBA194" s="322"/>
      <c r="WBB194" s="322"/>
      <c r="WBC194" s="322"/>
      <c r="WBD194" s="323"/>
      <c r="WBE194" s="413"/>
      <c r="WBF194" s="413"/>
      <c r="WBG194" s="413"/>
      <c r="WBH194" s="414"/>
      <c r="WBI194" s="414"/>
      <c r="WBJ194" s="414"/>
      <c r="WBK194" s="413"/>
      <c r="WBL194" s="414"/>
      <c r="WBM194" s="414"/>
      <c r="WBN194" s="414"/>
      <c r="WBO194" s="414"/>
      <c r="WBP194" s="413"/>
      <c r="WBQ194" s="322"/>
      <c r="WBR194" s="322"/>
      <c r="WBS194" s="322"/>
      <c r="WBT194" s="323"/>
      <c r="WBU194" s="413"/>
      <c r="WBV194" s="413"/>
      <c r="WBW194" s="413"/>
      <c r="WBX194" s="414"/>
      <c r="WBY194" s="414"/>
      <c r="WBZ194" s="414"/>
      <c r="WCA194" s="413"/>
      <c r="WCB194" s="414"/>
      <c r="WCC194" s="414"/>
      <c r="WCD194" s="414"/>
      <c r="WCE194" s="414"/>
      <c r="WCF194" s="413"/>
      <c r="WCG194" s="322"/>
      <c r="WCH194" s="322"/>
      <c r="WCI194" s="322"/>
      <c r="WCJ194" s="323"/>
      <c r="WCK194" s="413"/>
      <c r="WCL194" s="413"/>
      <c r="WCM194" s="413"/>
      <c r="WCN194" s="414"/>
      <c r="WCO194" s="414"/>
      <c r="WCP194" s="414"/>
      <c r="WCQ194" s="413"/>
      <c r="WCR194" s="414"/>
      <c r="WCS194" s="414"/>
      <c r="WCT194" s="414"/>
      <c r="WCU194" s="414"/>
      <c r="WCV194" s="413"/>
      <c r="WCW194" s="322"/>
      <c r="WCX194" s="322"/>
      <c r="WCY194" s="322"/>
      <c r="WCZ194" s="323"/>
      <c r="WDA194" s="413"/>
      <c r="WDB194" s="413"/>
      <c r="WDC194" s="413"/>
      <c r="WDD194" s="414"/>
      <c r="WDE194" s="414"/>
      <c r="WDF194" s="414"/>
      <c r="WDG194" s="413"/>
      <c r="WDH194" s="414"/>
      <c r="WDI194" s="414"/>
      <c r="WDJ194" s="414"/>
      <c r="WDK194" s="414"/>
      <c r="WDL194" s="413"/>
      <c r="WDM194" s="322"/>
      <c r="WDN194" s="322"/>
      <c r="WDO194" s="322"/>
      <c r="WDP194" s="323"/>
      <c r="WDQ194" s="413"/>
      <c r="WDR194" s="413"/>
      <c r="WDS194" s="413"/>
      <c r="WDT194" s="414"/>
      <c r="WDU194" s="414"/>
      <c r="WDV194" s="414"/>
      <c r="WDW194" s="413"/>
      <c r="WDX194" s="414"/>
      <c r="WDY194" s="414"/>
      <c r="WDZ194" s="414"/>
      <c r="WEA194" s="414"/>
      <c r="WEB194" s="413"/>
      <c r="WEC194" s="322"/>
      <c r="WED194" s="322"/>
      <c r="WEE194" s="322"/>
      <c r="WEF194" s="323"/>
      <c r="WEG194" s="413"/>
      <c r="WEH194" s="413"/>
      <c r="WEI194" s="413"/>
      <c r="WEJ194" s="414"/>
      <c r="WEK194" s="414"/>
      <c r="WEL194" s="414"/>
      <c r="WEM194" s="413"/>
      <c r="WEN194" s="414"/>
      <c r="WEO194" s="414"/>
      <c r="WEP194" s="414"/>
      <c r="WEQ194" s="414"/>
      <c r="WER194" s="413"/>
      <c r="WES194" s="322"/>
      <c r="WET194" s="322"/>
      <c r="WEU194" s="322"/>
      <c r="WEV194" s="323"/>
      <c r="WEW194" s="413"/>
      <c r="WEX194" s="413"/>
      <c r="WEY194" s="413"/>
      <c r="WEZ194" s="414"/>
      <c r="WFA194" s="414"/>
      <c r="WFB194" s="414"/>
      <c r="WFC194" s="413"/>
      <c r="WFD194" s="414"/>
      <c r="WFE194" s="414"/>
      <c r="WFF194" s="414"/>
      <c r="WFG194" s="414"/>
      <c r="WFH194" s="413"/>
      <c r="WFI194" s="322"/>
      <c r="WFJ194" s="322"/>
      <c r="WFK194" s="322"/>
      <c r="WFL194" s="323"/>
      <c r="WFM194" s="413"/>
      <c r="WFN194" s="413"/>
      <c r="WFO194" s="413"/>
      <c r="WFP194" s="414"/>
      <c r="WFQ194" s="414"/>
      <c r="WFR194" s="414"/>
      <c r="WFS194" s="413"/>
      <c r="WFT194" s="414"/>
      <c r="WFU194" s="414"/>
      <c r="WFV194" s="414"/>
      <c r="WFW194" s="414"/>
      <c r="WFX194" s="413"/>
      <c r="WFY194" s="322"/>
      <c r="WFZ194" s="322"/>
      <c r="WGA194" s="322"/>
      <c r="WGB194" s="323"/>
      <c r="WGC194" s="413"/>
      <c r="WGD194" s="413"/>
      <c r="WGE194" s="413"/>
      <c r="WGF194" s="414"/>
      <c r="WGG194" s="414"/>
      <c r="WGH194" s="414"/>
      <c r="WGI194" s="413"/>
      <c r="WGJ194" s="414"/>
      <c r="WGK194" s="414"/>
      <c r="WGL194" s="414"/>
      <c r="WGM194" s="414"/>
      <c r="WGN194" s="413"/>
      <c r="WGO194" s="322"/>
      <c r="WGP194" s="322"/>
      <c r="WGQ194" s="322"/>
      <c r="WGR194" s="323"/>
      <c r="WGS194" s="413"/>
      <c r="WGT194" s="413"/>
      <c r="WGU194" s="413"/>
      <c r="WGV194" s="414"/>
      <c r="WGW194" s="414"/>
      <c r="WGX194" s="414"/>
      <c r="WGY194" s="413"/>
      <c r="WGZ194" s="414"/>
      <c r="WHA194" s="414"/>
      <c r="WHB194" s="414"/>
      <c r="WHC194" s="414"/>
      <c r="WHD194" s="413"/>
      <c r="WHE194" s="322"/>
      <c r="WHF194" s="322"/>
      <c r="WHG194" s="322"/>
      <c r="WHH194" s="323"/>
      <c r="WHI194" s="413"/>
      <c r="WHJ194" s="413"/>
      <c r="WHK194" s="413"/>
      <c r="WHL194" s="414"/>
      <c r="WHM194" s="414"/>
      <c r="WHN194" s="414"/>
      <c r="WHO194" s="413"/>
      <c r="WHP194" s="414"/>
      <c r="WHQ194" s="414"/>
      <c r="WHR194" s="414"/>
      <c r="WHS194" s="414"/>
      <c r="WHT194" s="413"/>
      <c r="WHU194" s="322"/>
      <c r="WHV194" s="322"/>
      <c r="WHW194" s="322"/>
      <c r="WHX194" s="323"/>
      <c r="WHY194" s="413"/>
      <c r="WHZ194" s="413"/>
      <c r="WIA194" s="413"/>
      <c r="WIB194" s="414"/>
      <c r="WIC194" s="414"/>
      <c r="WID194" s="414"/>
      <c r="WIE194" s="413"/>
      <c r="WIF194" s="414"/>
      <c r="WIG194" s="414"/>
      <c r="WIH194" s="414"/>
      <c r="WII194" s="414"/>
      <c r="WIJ194" s="413"/>
      <c r="WIK194" s="322"/>
      <c r="WIL194" s="322"/>
      <c r="WIM194" s="322"/>
      <c r="WIN194" s="323"/>
      <c r="WIO194" s="413"/>
      <c r="WIP194" s="413"/>
      <c r="WIQ194" s="413"/>
      <c r="WIR194" s="414"/>
      <c r="WIS194" s="414"/>
      <c r="WIT194" s="414"/>
      <c r="WIU194" s="413"/>
      <c r="WIV194" s="414"/>
      <c r="WIW194" s="414"/>
      <c r="WIX194" s="414"/>
      <c r="WIY194" s="414"/>
      <c r="WIZ194" s="413"/>
      <c r="WJA194" s="322"/>
      <c r="WJB194" s="322"/>
      <c r="WJC194" s="322"/>
      <c r="WJD194" s="323"/>
      <c r="WJE194" s="413"/>
      <c r="WJF194" s="413"/>
      <c r="WJG194" s="413"/>
      <c r="WJH194" s="414"/>
      <c r="WJI194" s="414"/>
      <c r="WJJ194" s="414"/>
      <c r="WJK194" s="413"/>
      <c r="WJL194" s="414"/>
      <c r="WJM194" s="414"/>
      <c r="WJN194" s="414"/>
      <c r="WJO194" s="414"/>
      <c r="WJP194" s="413"/>
      <c r="WJQ194" s="322"/>
      <c r="WJR194" s="322"/>
      <c r="WJS194" s="322"/>
      <c r="WJT194" s="323"/>
      <c r="WJU194" s="413"/>
      <c r="WJV194" s="413"/>
      <c r="WJW194" s="413"/>
      <c r="WJX194" s="414"/>
      <c r="WJY194" s="414"/>
      <c r="WJZ194" s="414"/>
      <c r="WKA194" s="413"/>
      <c r="WKB194" s="414"/>
      <c r="WKC194" s="414"/>
      <c r="WKD194" s="414"/>
      <c r="WKE194" s="414"/>
      <c r="WKF194" s="413"/>
      <c r="WKG194" s="322"/>
      <c r="WKH194" s="322"/>
      <c r="WKI194" s="322"/>
      <c r="WKJ194" s="323"/>
      <c r="WKK194" s="413"/>
      <c r="WKL194" s="413"/>
      <c r="WKM194" s="413"/>
      <c r="WKN194" s="414"/>
      <c r="WKO194" s="414"/>
      <c r="WKP194" s="414"/>
      <c r="WKQ194" s="413"/>
      <c r="WKR194" s="414"/>
      <c r="WKS194" s="414"/>
      <c r="WKT194" s="414"/>
      <c r="WKU194" s="414"/>
      <c r="WKV194" s="413"/>
      <c r="WKW194" s="322"/>
      <c r="WKX194" s="322"/>
      <c r="WKY194" s="322"/>
      <c r="WKZ194" s="323"/>
      <c r="WLA194" s="413"/>
      <c r="WLB194" s="413"/>
      <c r="WLC194" s="413"/>
      <c r="WLD194" s="414"/>
      <c r="WLE194" s="414"/>
      <c r="WLF194" s="414"/>
      <c r="WLG194" s="413"/>
      <c r="WLH194" s="414"/>
      <c r="WLI194" s="414"/>
      <c r="WLJ194" s="414"/>
      <c r="WLK194" s="414"/>
      <c r="WLL194" s="413"/>
      <c r="WLM194" s="322"/>
      <c r="WLN194" s="322"/>
      <c r="WLO194" s="322"/>
      <c r="WLP194" s="323"/>
      <c r="WLQ194" s="413"/>
      <c r="WLR194" s="413"/>
      <c r="WLS194" s="413"/>
      <c r="WLT194" s="414"/>
      <c r="WLU194" s="414"/>
      <c r="WLV194" s="414"/>
      <c r="WLW194" s="413"/>
      <c r="WLX194" s="414"/>
      <c r="WLY194" s="414"/>
      <c r="WLZ194" s="414"/>
      <c r="WMA194" s="414"/>
      <c r="WMB194" s="413"/>
      <c r="WMC194" s="322"/>
      <c r="WMD194" s="322"/>
      <c r="WME194" s="322"/>
      <c r="WMF194" s="323"/>
      <c r="WMG194" s="413"/>
      <c r="WMH194" s="413"/>
      <c r="WMI194" s="413"/>
      <c r="WMJ194" s="414"/>
      <c r="WMK194" s="414"/>
      <c r="WML194" s="414"/>
      <c r="WMM194" s="413"/>
      <c r="WMN194" s="414"/>
      <c r="WMO194" s="414"/>
      <c r="WMP194" s="414"/>
      <c r="WMQ194" s="414"/>
      <c r="WMR194" s="413"/>
      <c r="WMS194" s="322"/>
      <c r="WMT194" s="322"/>
      <c r="WMU194" s="322"/>
      <c r="WMV194" s="323"/>
      <c r="WMW194" s="413"/>
      <c r="WMX194" s="413"/>
      <c r="WMY194" s="413"/>
      <c r="WMZ194" s="414"/>
      <c r="WNA194" s="414"/>
      <c r="WNB194" s="414"/>
      <c r="WNC194" s="413"/>
      <c r="WND194" s="414"/>
      <c r="WNE194" s="414"/>
      <c r="WNF194" s="414"/>
      <c r="WNG194" s="414"/>
      <c r="WNH194" s="413"/>
      <c r="WNI194" s="322"/>
      <c r="WNJ194" s="322"/>
      <c r="WNK194" s="322"/>
      <c r="WNL194" s="323"/>
      <c r="WNM194" s="413"/>
      <c r="WNN194" s="413"/>
      <c r="WNO194" s="413"/>
      <c r="WNP194" s="414"/>
      <c r="WNQ194" s="414"/>
      <c r="WNR194" s="414"/>
      <c r="WNS194" s="413"/>
      <c r="WNT194" s="414"/>
      <c r="WNU194" s="414"/>
      <c r="WNV194" s="414"/>
      <c r="WNW194" s="414"/>
      <c r="WNX194" s="413"/>
      <c r="WNY194" s="322"/>
      <c r="WNZ194" s="322"/>
      <c r="WOA194" s="322"/>
      <c r="WOB194" s="323"/>
      <c r="WOC194" s="413"/>
      <c r="WOD194" s="413"/>
      <c r="WOE194" s="413"/>
      <c r="WOF194" s="414"/>
      <c r="WOG194" s="414"/>
      <c r="WOH194" s="414"/>
      <c r="WOI194" s="413"/>
      <c r="WOJ194" s="414"/>
      <c r="WOK194" s="414"/>
      <c r="WOL194" s="414"/>
      <c r="WOM194" s="414"/>
      <c r="WON194" s="413"/>
      <c r="WOO194" s="322"/>
      <c r="WOP194" s="322"/>
      <c r="WOQ194" s="322"/>
      <c r="WOR194" s="323"/>
      <c r="WOS194" s="413"/>
      <c r="WOT194" s="413"/>
      <c r="WOU194" s="413"/>
      <c r="WOV194" s="414"/>
      <c r="WOW194" s="414"/>
      <c r="WOX194" s="414"/>
      <c r="WOY194" s="413"/>
      <c r="WOZ194" s="414"/>
      <c r="WPA194" s="414"/>
      <c r="WPB194" s="414"/>
      <c r="WPC194" s="414"/>
      <c r="WPD194" s="413"/>
      <c r="WPE194" s="322"/>
      <c r="WPF194" s="322"/>
      <c r="WPG194" s="322"/>
      <c r="WPH194" s="323"/>
      <c r="WPI194" s="413"/>
      <c r="WPJ194" s="413"/>
      <c r="WPK194" s="413"/>
      <c r="WPL194" s="414"/>
      <c r="WPM194" s="414"/>
      <c r="WPN194" s="414"/>
      <c r="WPO194" s="413"/>
      <c r="WPP194" s="414"/>
      <c r="WPQ194" s="414"/>
      <c r="WPR194" s="414"/>
      <c r="WPS194" s="414"/>
      <c r="WPT194" s="413"/>
      <c r="WPU194" s="322"/>
      <c r="WPV194" s="322"/>
      <c r="WPW194" s="322"/>
      <c r="WPX194" s="323"/>
      <c r="WPY194" s="413"/>
      <c r="WPZ194" s="413"/>
      <c r="WQA194" s="413"/>
      <c r="WQB194" s="414"/>
      <c r="WQC194" s="414"/>
      <c r="WQD194" s="414"/>
      <c r="WQE194" s="413"/>
      <c r="WQF194" s="414"/>
      <c r="WQG194" s="414"/>
      <c r="WQH194" s="414"/>
      <c r="WQI194" s="414"/>
      <c r="WQJ194" s="413"/>
      <c r="WQK194" s="322"/>
      <c r="WQL194" s="322"/>
      <c r="WQM194" s="322"/>
      <c r="WQN194" s="323"/>
      <c r="WQO194" s="413"/>
      <c r="WQP194" s="413"/>
      <c r="WQQ194" s="413"/>
      <c r="WQR194" s="414"/>
      <c r="WQS194" s="414"/>
      <c r="WQT194" s="414"/>
      <c r="WQU194" s="413"/>
      <c r="WQV194" s="414"/>
      <c r="WQW194" s="414"/>
      <c r="WQX194" s="414"/>
      <c r="WQY194" s="414"/>
      <c r="WQZ194" s="413"/>
      <c r="WRA194" s="322"/>
      <c r="WRB194" s="322"/>
      <c r="WRC194" s="322"/>
      <c r="WRD194" s="323"/>
      <c r="WRE194" s="413"/>
      <c r="WRF194" s="413"/>
      <c r="WRG194" s="413"/>
      <c r="WRH194" s="414"/>
      <c r="WRI194" s="414"/>
      <c r="WRJ194" s="414"/>
      <c r="WRK194" s="413"/>
      <c r="WRL194" s="414"/>
      <c r="WRM194" s="414"/>
      <c r="WRN194" s="414"/>
      <c r="WRO194" s="414"/>
      <c r="WRP194" s="413"/>
      <c r="WRQ194" s="322"/>
      <c r="WRR194" s="322"/>
      <c r="WRS194" s="322"/>
      <c r="WRT194" s="323"/>
      <c r="WRU194" s="413"/>
      <c r="WRV194" s="413"/>
      <c r="WRW194" s="413"/>
      <c r="WRX194" s="414"/>
      <c r="WRY194" s="414"/>
      <c r="WRZ194" s="414"/>
      <c r="WSA194" s="413"/>
      <c r="WSB194" s="414"/>
      <c r="WSC194" s="414"/>
      <c r="WSD194" s="414"/>
      <c r="WSE194" s="414"/>
      <c r="WSF194" s="413"/>
      <c r="WSG194" s="322"/>
      <c r="WSH194" s="322"/>
      <c r="WSI194" s="322"/>
      <c r="WSJ194" s="323"/>
      <c r="WSK194" s="413"/>
      <c r="WSL194" s="413"/>
      <c r="WSM194" s="413"/>
      <c r="WSN194" s="414"/>
      <c r="WSO194" s="414"/>
      <c r="WSP194" s="414"/>
      <c r="WSQ194" s="413"/>
      <c r="WSR194" s="414"/>
      <c r="WSS194" s="414"/>
      <c r="WST194" s="414"/>
      <c r="WSU194" s="414"/>
      <c r="WSV194" s="413"/>
      <c r="WSW194" s="322"/>
      <c r="WSX194" s="322"/>
      <c r="WSY194" s="322"/>
      <c r="WSZ194" s="323"/>
      <c r="WTA194" s="413"/>
      <c r="WTB194" s="413"/>
      <c r="WTC194" s="413"/>
      <c r="WTD194" s="414"/>
      <c r="WTE194" s="414"/>
      <c r="WTF194" s="414"/>
      <c r="WTG194" s="413"/>
      <c r="WTH194" s="414"/>
      <c r="WTI194" s="414"/>
      <c r="WTJ194" s="414"/>
      <c r="WTK194" s="414"/>
      <c r="WTL194" s="413"/>
      <c r="WTM194" s="322"/>
      <c r="WTN194" s="322"/>
      <c r="WTO194" s="322"/>
      <c r="WTP194" s="323"/>
      <c r="WTQ194" s="413"/>
      <c r="WTR194" s="413"/>
      <c r="WTS194" s="413"/>
      <c r="WTT194" s="414"/>
      <c r="WTU194" s="414"/>
      <c r="WTV194" s="414"/>
      <c r="WTW194" s="413"/>
      <c r="WTX194" s="414"/>
      <c r="WTY194" s="414"/>
      <c r="WTZ194" s="414"/>
      <c r="WUA194" s="414"/>
      <c r="WUB194" s="413"/>
      <c r="WUC194" s="322"/>
      <c r="WUD194" s="322"/>
      <c r="WUE194" s="322"/>
      <c r="WUF194" s="323"/>
      <c r="WUG194" s="413"/>
      <c r="WUH194" s="413"/>
      <c r="WUI194" s="413"/>
      <c r="WUJ194" s="414"/>
      <c r="WUK194" s="414"/>
      <c r="WUL194" s="414"/>
      <c r="WUM194" s="413"/>
      <c r="WUN194" s="414"/>
      <c r="WUO194" s="414"/>
      <c r="WUP194" s="414"/>
      <c r="WUQ194" s="414"/>
      <c r="WUR194" s="413"/>
      <c r="WUS194" s="322"/>
      <c r="WUT194" s="322"/>
      <c r="WUU194" s="322"/>
      <c r="WUV194" s="323"/>
      <c r="WUW194" s="413"/>
      <c r="WUX194" s="413"/>
      <c r="WUY194" s="413"/>
      <c r="WUZ194" s="414"/>
      <c r="WVA194" s="414"/>
      <c r="WVB194" s="414"/>
      <c r="WVC194" s="413"/>
      <c r="WVD194" s="414"/>
      <c r="WVE194" s="414"/>
      <c r="WVF194" s="414"/>
      <c r="WVG194" s="414"/>
      <c r="WVH194" s="413"/>
      <c r="WVI194" s="322"/>
      <c r="WVJ194" s="322"/>
      <c r="WVK194" s="322"/>
      <c r="WVL194" s="323"/>
      <c r="WVM194" s="413"/>
      <c r="WVN194" s="413"/>
      <c r="WVO194" s="413"/>
      <c r="WVP194" s="414"/>
      <c r="WVQ194" s="414"/>
      <c r="WVR194" s="414"/>
      <c r="WVS194" s="413"/>
      <c r="WVT194" s="414"/>
      <c r="WVU194" s="414"/>
      <c r="WVV194" s="414"/>
      <c r="WVW194" s="414"/>
      <c r="WVX194" s="413"/>
      <c r="WVY194" s="322"/>
      <c r="WVZ194" s="322"/>
      <c r="WWA194" s="322"/>
      <c r="WWB194" s="323"/>
      <c r="WWC194" s="413"/>
      <c r="WWD194" s="413"/>
      <c r="WWE194" s="413"/>
      <c r="WWF194" s="414"/>
      <c r="WWG194" s="414"/>
      <c r="WWH194" s="414"/>
      <c r="WWI194" s="413"/>
      <c r="WWJ194" s="414"/>
      <c r="WWK194" s="414"/>
      <c r="WWL194" s="414"/>
      <c r="WWM194" s="414"/>
      <c r="WWN194" s="413"/>
      <c r="WWO194" s="322"/>
      <c r="WWP194" s="322"/>
      <c r="WWQ194" s="322"/>
      <c r="WWR194" s="323"/>
      <c r="WWS194" s="413"/>
      <c r="WWT194" s="413"/>
      <c r="WWU194" s="413"/>
      <c r="WWV194" s="414"/>
      <c r="WWW194" s="414"/>
      <c r="WWX194" s="414"/>
      <c r="WWY194" s="413"/>
      <c r="WWZ194" s="414"/>
      <c r="WXA194" s="414"/>
      <c r="WXB194" s="414"/>
      <c r="WXC194" s="414"/>
      <c r="WXD194" s="413"/>
      <c r="WXE194" s="322"/>
      <c r="WXF194" s="322"/>
      <c r="WXG194" s="322"/>
      <c r="WXH194" s="323"/>
      <c r="WXI194" s="413"/>
      <c r="WXJ194" s="413"/>
      <c r="WXK194" s="413"/>
      <c r="WXL194" s="414"/>
      <c r="WXM194" s="414"/>
      <c r="WXN194" s="414"/>
      <c r="WXO194" s="413"/>
      <c r="WXP194" s="414"/>
      <c r="WXQ194" s="414"/>
      <c r="WXR194" s="414"/>
      <c r="WXS194" s="414"/>
      <c r="WXT194" s="413"/>
      <c r="WXU194" s="322"/>
      <c r="WXV194" s="322"/>
      <c r="WXW194" s="322"/>
      <c r="WXX194" s="323"/>
      <c r="WXY194" s="413"/>
      <c r="WXZ194" s="413"/>
      <c r="WYA194" s="413"/>
      <c r="WYB194" s="414"/>
      <c r="WYC194" s="414"/>
      <c r="WYD194" s="414"/>
      <c r="WYE194" s="413"/>
      <c r="WYF194" s="414"/>
      <c r="WYG194" s="414"/>
      <c r="WYH194" s="414"/>
      <c r="WYI194" s="414"/>
      <c r="WYJ194" s="413"/>
      <c r="WYK194" s="322"/>
      <c r="WYL194" s="322"/>
      <c r="WYM194" s="322"/>
      <c r="WYN194" s="323"/>
      <c r="WYO194" s="413"/>
      <c r="WYP194" s="413"/>
      <c r="WYQ194" s="413"/>
      <c r="WYR194" s="414"/>
      <c r="WYS194" s="414"/>
      <c r="WYT194" s="414"/>
      <c r="WYU194" s="413"/>
      <c r="WYV194" s="414"/>
      <c r="WYW194" s="414"/>
      <c r="WYX194" s="414"/>
      <c r="WYY194" s="414"/>
      <c r="WYZ194" s="413"/>
      <c r="WZA194" s="322"/>
      <c r="WZB194" s="322"/>
      <c r="WZC194" s="322"/>
      <c r="WZD194" s="323"/>
      <c r="WZE194" s="413"/>
      <c r="WZF194" s="413"/>
      <c r="WZG194" s="413"/>
      <c r="WZH194" s="414"/>
      <c r="WZI194" s="414"/>
      <c r="WZJ194" s="414"/>
      <c r="WZK194" s="413"/>
      <c r="WZL194" s="414"/>
      <c r="WZM194" s="414"/>
      <c r="WZN194" s="414"/>
      <c r="WZO194" s="414"/>
      <c r="WZP194" s="413"/>
      <c r="WZQ194" s="322"/>
      <c r="WZR194" s="322"/>
      <c r="WZS194" s="322"/>
      <c r="WZT194" s="323"/>
      <c r="WZU194" s="413"/>
      <c r="WZV194" s="413"/>
      <c r="WZW194" s="413"/>
      <c r="WZX194" s="414"/>
      <c r="WZY194" s="414"/>
      <c r="WZZ194" s="414"/>
      <c r="XAA194" s="413"/>
      <c r="XAB194" s="414"/>
      <c r="XAC194" s="414"/>
      <c r="XAD194" s="414"/>
      <c r="XAE194" s="414"/>
      <c r="XAF194" s="413"/>
      <c r="XAG194" s="322"/>
      <c r="XAH194" s="322"/>
      <c r="XAI194" s="322"/>
      <c r="XAJ194" s="323"/>
      <c r="XAK194" s="413"/>
      <c r="XAL194" s="413"/>
      <c r="XAM194" s="413"/>
      <c r="XAN194" s="414"/>
      <c r="XAO194" s="414"/>
      <c r="XAP194" s="414"/>
      <c r="XAQ194" s="413"/>
      <c r="XAR194" s="414"/>
      <c r="XAS194" s="414"/>
      <c r="XAT194" s="414"/>
      <c r="XAU194" s="414"/>
      <c r="XAV194" s="413"/>
      <c r="XAW194" s="322"/>
      <c r="XAX194" s="322"/>
      <c r="XAY194" s="322"/>
      <c r="XAZ194" s="323"/>
      <c r="XBA194" s="413"/>
      <c r="XBB194" s="413"/>
      <c r="XBC194" s="413"/>
      <c r="XBD194" s="414"/>
      <c r="XBE194" s="414"/>
      <c r="XBF194" s="414"/>
      <c r="XBG194" s="413"/>
      <c r="XBH194" s="414"/>
      <c r="XBI194" s="414"/>
      <c r="XBJ194" s="414"/>
      <c r="XBK194" s="414"/>
      <c r="XBL194" s="413"/>
      <c r="XBM194" s="322"/>
      <c r="XBN194" s="322"/>
      <c r="XBO194" s="322"/>
      <c r="XBP194" s="323"/>
      <c r="XBQ194" s="413"/>
      <c r="XBR194" s="413"/>
      <c r="XBS194" s="413"/>
      <c r="XBT194" s="414"/>
      <c r="XBU194" s="414"/>
      <c r="XBV194" s="414"/>
      <c r="XBW194" s="413"/>
      <c r="XBX194" s="414"/>
      <c r="XBY194" s="414"/>
      <c r="XBZ194" s="414"/>
      <c r="XCA194" s="414"/>
      <c r="XCB194" s="413"/>
      <c r="XCC194" s="322"/>
      <c r="XCD194" s="322"/>
      <c r="XCE194" s="322"/>
      <c r="XCF194" s="323"/>
      <c r="XCG194" s="413"/>
      <c r="XCH194" s="413"/>
      <c r="XCI194" s="413"/>
      <c r="XCJ194" s="414"/>
      <c r="XCK194" s="414"/>
      <c r="XCL194" s="414"/>
      <c r="XCM194" s="413"/>
      <c r="XCN194" s="414"/>
      <c r="XCO194" s="414"/>
      <c r="XCP194" s="414"/>
      <c r="XCQ194" s="414"/>
      <c r="XCR194" s="413"/>
      <c r="XCS194" s="322"/>
      <c r="XCT194" s="322"/>
      <c r="XCU194" s="322"/>
      <c r="XCV194" s="323"/>
      <c r="XCW194" s="413"/>
      <c r="XCX194" s="413"/>
      <c r="XCY194" s="413"/>
      <c r="XCZ194" s="414"/>
      <c r="XDA194" s="414"/>
      <c r="XDB194" s="414"/>
      <c r="XDC194" s="413"/>
      <c r="XDD194" s="414"/>
      <c r="XDE194" s="414"/>
      <c r="XDF194" s="414"/>
      <c r="XDG194" s="414"/>
      <c r="XDH194" s="413"/>
      <c r="XDI194" s="322"/>
      <c r="XDJ194" s="322"/>
      <c r="XDK194" s="322"/>
      <c r="XDL194" s="323"/>
      <c r="XDM194" s="413"/>
      <c r="XDN194" s="413"/>
      <c r="XDO194" s="413"/>
      <c r="XDP194" s="414"/>
      <c r="XDQ194" s="414"/>
      <c r="XDR194" s="414"/>
      <c r="XDS194" s="413"/>
      <c r="XDT194" s="414"/>
      <c r="XDU194" s="414"/>
      <c r="XDV194" s="414"/>
      <c r="XDW194" s="414"/>
      <c r="XDX194" s="413"/>
      <c r="XDY194" s="322"/>
      <c r="XDZ194" s="322"/>
      <c r="XEA194" s="322"/>
      <c r="XEB194" s="323"/>
      <c r="XEC194" s="413"/>
      <c r="XED194" s="413"/>
      <c r="XEE194" s="413"/>
      <c r="XEF194" s="414"/>
      <c r="XEG194" s="414"/>
      <c r="XEH194" s="414"/>
      <c r="XEI194" s="413"/>
      <c r="XEJ194" s="414"/>
      <c r="XEK194" s="414"/>
      <c r="XEL194" s="414"/>
      <c r="XEM194" s="414"/>
      <c r="XEN194" s="413"/>
      <c r="XEO194" s="322"/>
      <c r="XEP194" s="322"/>
      <c r="XEQ194" s="322"/>
      <c r="XER194" s="323"/>
      <c r="XES194" s="413"/>
      <c r="XET194" s="413"/>
      <c r="XEU194" s="413"/>
      <c r="XEV194" s="414"/>
      <c r="XEW194" s="414"/>
      <c r="XEX194" s="414"/>
      <c r="XEY194" s="413"/>
      <c r="XEZ194" s="414"/>
      <c r="XFA194" s="414"/>
      <c r="XFB194" s="414"/>
      <c r="XFC194" s="414"/>
      <c r="XFD194" s="413"/>
    </row>
    <row r="195" spans="1:16384" s="247" customFormat="1" ht="34.5" customHeight="1">
      <c r="A195" s="371" t="s">
        <v>534</v>
      </c>
      <c r="B195" s="371" t="s">
        <v>532</v>
      </c>
      <c r="C195" s="371" t="s">
        <v>231</v>
      </c>
      <c r="D195" s="372" t="s">
        <v>533</v>
      </c>
      <c r="E195" s="373">
        <v>2746.5</v>
      </c>
      <c r="F195" s="373">
        <f t="shared" si="51"/>
        <v>2746.5</v>
      </c>
      <c r="G195" s="373">
        <v>0</v>
      </c>
      <c r="H195" s="373">
        <v>0</v>
      </c>
      <c r="I195" s="373">
        <v>0</v>
      </c>
      <c r="J195" s="373">
        <v>0</v>
      </c>
      <c r="K195" s="373">
        <f t="shared" si="52"/>
        <v>0</v>
      </c>
      <c r="L195" s="373">
        <v>0</v>
      </c>
      <c r="M195" s="373">
        <v>0</v>
      </c>
      <c r="N195" s="373">
        <v>0</v>
      </c>
      <c r="O195" s="373">
        <v>0</v>
      </c>
      <c r="P195" s="373">
        <f t="shared" si="53"/>
        <v>2746.5</v>
      </c>
      <c r="Q195" s="509"/>
      <c r="R195" s="420"/>
      <c r="S195" s="420"/>
      <c r="T195" s="415"/>
      <c r="U195" s="421"/>
      <c r="V195" s="421"/>
      <c r="W195" s="422"/>
      <c r="X195" s="374"/>
      <c r="Y195" s="374"/>
      <c r="Z195" s="374"/>
      <c r="AA195" s="373"/>
      <c r="AB195" s="374"/>
      <c r="AC195" s="374"/>
      <c r="AD195" s="374"/>
      <c r="AE195" s="374"/>
      <c r="AF195" s="373"/>
      <c r="AG195" s="371"/>
      <c r="AH195" s="371"/>
      <c r="AI195" s="371"/>
      <c r="AJ195" s="372"/>
      <c r="AK195" s="373"/>
      <c r="AL195" s="373"/>
      <c r="AM195" s="373"/>
      <c r="AN195" s="374"/>
      <c r="AO195" s="374"/>
      <c r="AP195" s="374"/>
      <c r="AQ195" s="373"/>
      <c r="AR195" s="374"/>
      <c r="AS195" s="374"/>
      <c r="AT195" s="374"/>
      <c r="AU195" s="374"/>
      <c r="AV195" s="373"/>
      <c r="AW195" s="371"/>
      <c r="AX195" s="371"/>
      <c r="AY195" s="371"/>
      <c r="AZ195" s="372"/>
      <c r="BA195" s="373"/>
      <c r="BB195" s="373"/>
      <c r="BC195" s="373"/>
      <c r="BD195" s="374"/>
      <c r="BE195" s="374"/>
      <c r="BF195" s="374"/>
      <c r="BG195" s="373"/>
      <c r="BH195" s="374"/>
      <c r="BI195" s="374"/>
      <c r="BJ195" s="374"/>
      <c r="BK195" s="374"/>
      <c r="BL195" s="373"/>
      <c r="BM195" s="371"/>
      <c r="BN195" s="371"/>
      <c r="BO195" s="371"/>
      <c r="BP195" s="372"/>
      <c r="BQ195" s="373"/>
      <c r="BR195" s="373"/>
      <c r="BS195" s="373"/>
      <c r="BT195" s="374"/>
      <c r="BU195" s="374"/>
      <c r="BV195" s="374"/>
      <c r="BW195" s="373"/>
      <c r="BX195" s="374"/>
      <c r="BY195" s="374"/>
      <c r="BZ195" s="374"/>
      <c r="CA195" s="374"/>
      <c r="CB195" s="373"/>
      <c r="CC195" s="371"/>
      <c r="CD195" s="371"/>
      <c r="CE195" s="371"/>
      <c r="CF195" s="372"/>
      <c r="CG195" s="373"/>
      <c r="CH195" s="373"/>
      <c r="CI195" s="373"/>
      <c r="CJ195" s="374"/>
      <c r="CK195" s="374"/>
      <c r="CL195" s="374"/>
      <c r="CM195" s="373"/>
      <c r="CN195" s="374"/>
      <c r="CO195" s="374"/>
      <c r="CP195" s="374"/>
      <c r="CQ195" s="374"/>
      <c r="CR195" s="373"/>
      <c r="CS195" s="371"/>
      <c r="CT195" s="371"/>
      <c r="CU195" s="371"/>
      <c r="CV195" s="372"/>
      <c r="CW195" s="373"/>
      <c r="CX195" s="373"/>
      <c r="CY195" s="373"/>
      <c r="CZ195" s="374"/>
      <c r="DA195" s="374"/>
      <c r="DB195" s="374"/>
      <c r="DC195" s="373"/>
      <c r="DD195" s="374"/>
      <c r="DE195" s="374"/>
      <c r="DF195" s="374"/>
      <c r="DG195" s="374"/>
      <c r="DH195" s="373"/>
      <c r="DI195" s="371"/>
      <c r="DJ195" s="371"/>
      <c r="DK195" s="371"/>
      <c r="DL195" s="372"/>
      <c r="DM195" s="373"/>
      <c r="DN195" s="373"/>
      <c r="DO195" s="373"/>
      <c r="DP195" s="374"/>
      <c r="DQ195" s="374"/>
      <c r="DR195" s="374"/>
      <c r="DS195" s="373"/>
      <c r="DT195" s="374"/>
      <c r="DU195" s="374"/>
      <c r="DV195" s="374"/>
      <c r="DW195" s="374"/>
      <c r="DX195" s="373"/>
      <c r="DY195" s="371"/>
      <c r="DZ195" s="371"/>
      <c r="EA195" s="371"/>
      <c r="EB195" s="372"/>
      <c r="EC195" s="373"/>
      <c r="ED195" s="373"/>
      <c r="EE195" s="373"/>
      <c r="EF195" s="374"/>
      <c r="EG195" s="374"/>
      <c r="EH195" s="374"/>
      <c r="EI195" s="373"/>
      <c r="EJ195" s="374"/>
      <c r="EK195" s="374"/>
      <c r="EL195" s="374"/>
      <c r="EM195" s="374"/>
      <c r="EN195" s="373"/>
      <c r="EO195" s="371"/>
      <c r="EP195" s="371"/>
      <c r="EQ195" s="371"/>
      <c r="ER195" s="372"/>
      <c r="ES195" s="373"/>
      <c r="ET195" s="373"/>
      <c r="EU195" s="373"/>
      <c r="EV195" s="374"/>
      <c r="EW195" s="374"/>
      <c r="EX195" s="374"/>
      <c r="EY195" s="373"/>
      <c r="EZ195" s="374"/>
      <c r="FA195" s="374"/>
      <c r="FB195" s="374"/>
      <c r="FC195" s="374"/>
      <c r="FD195" s="373"/>
      <c r="FE195" s="371"/>
      <c r="FF195" s="371"/>
      <c r="FG195" s="371"/>
      <c r="FH195" s="372"/>
      <c r="FI195" s="373"/>
      <c r="FJ195" s="373"/>
      <c r="FK195" s="373"/>
      <c r="FL195" s="374"/>
      <c r="FM195" s="374"/>
      <c r="FN195" s="374"/>
      <c r="FO195" s="373"/>
      <c r="FP195" s="374"/>
      <c r="FQ195" s="374"/>
      <c r="FR195" s="374"/>
      <c r="FS195" s="374"/>
      <c r="FT195" s="373"/>
      <c r="FU195" s="371"/>
      <c r="FV195" s="371"/>
      <c r="FW195" s="371"/>
      <c r="FX195" s="372"/>
      <c r="FY195" s="373"/>
      <c r="FZ195" s="373"/>
      <c r="GA195" s="373"/>
      <c r="GB195" s="374"/>
      <c r="GC195" s="374"/>
      <c r="GD195" s="374"/>
      <c r="GE195" s="373"/>
      <c r="GF195" s="374"/>
      <c r="GG195" s="374"/>
      <c r="GH195" s="374"/>
      <c r="GI195" s="374"/>
      <c r="GJ195" s="373"/>
      <c r="GK195" s="371"/>
      <c r="GL195" s="371"/>
      <c r="GM195" s="371"/>
      <c r="GN195" s="372"/>
      <c r="GO195" s="373"/>
      <c r="GP195" s="373"/>
      <c r="GQ195" s="373"/>
      <c r="GR195" s="374"/>
      <c r="GS195" s="374"/>
      <c r="GT195" s="374"/>
      <c r="GU195" s="373"/>
      <c r="GV195" s="374"/>
      <c r="GW195" s="374"/>
      <c r="GX195" s="374"/>
      <c r="GY195" s="374"/>
      <c r="GZ195" s="373"/>
      <c r="HA195" s="371"/>
      <c r="HB195" s="371"/>
      <c r="HC195" s="371"/>
      <c r="HD195" s="372"/>
      <c r="HE195" s="373"/>
      <c r="HF195" s="373"/>
      <c r="HG195" s="373"/>
      <c r="HH195" s="374"/>
      <c r="HI195" s="374"/>
      <c r="HJ195" s="374"/>
      <c r="HK195" s="373"/>
      <c r="HL195" s="374"/>
      <c r="HM195" s="374"/>
      <c r="HN195" s="374"/>
      <c r="HO195" s="374"/>
      <c r="HP195" s="373"/>
      <c r="HQ195" s="371"/>
      <c r="HR195" s="371"/>
      <c r="HS195" s="371"/>
      <c r="HT195" s="372"/>
      <c r="HU195" s="373"/>
      <c r="HV195" s="373"/>
      <c r="HW195" s="373"/>
      <c r="HX195" s="374"/>
      <c r="HY195" s="374"/>
      <c r="HZ195" s="374"/>
      <c r="IA195" s="373"/>
      <c r="IB195" s="374"/>
      <c r="IC195" s="374"/>
      <c r="ID195" s="374"/>
      <c r="IE195" s="374"/>
      <c r="IF195" s="373"/>
      <c r="IG195" s="371"/>
      <c r="IH195" s="371"/>
      <c r="II195" s="371"/>
      <c r="IJ195" s="372"/>
      <c r="IK195" s="373"/>
      <c r="IL195" s="373"/>
      <c r="IM195" s="373"/>
      <c r="IN195" s="374"/>
      <c r="IO195" s="374"/>
      <c r="IP195" s="374"/>
      <c r="IQ195" s="373"/>
      <c r="IR195" s="374"/>
      <c r="IS195" s="374"/>
      <c r="IT195" s="374"/>
      <c r="IU195" s="374"/>
      <c r="IV195" s="373"/>
      <c r="IW195" s="371"/>
      <c r="IX195" s="371"/>
      <c r="IY195" s="371"/>
      <c r="IZ195" s="372"/>
      <c r="JA195" s="373"/>
      <c r="JB195" s="373"/>
      <c r="JC195" s="373"/>
      <c r="JD195" s="374"/>
      <c r="JE195" s="374"/>
      <c r="JF195" s="374"/>
      <c r="JG195" s="373"/>
      <c r="JH195" s="374"/>
      <c r="JI195" s="374"/>
      <c r="JJ195" s="374"/>
      <c r="JK195" s="374"/>
      <c r="JL195" s="373"/>
      <c r="JM195" s="371"/>
      <c r="JN195" s="371"/>
      <c r="JO195" s="371"/>
      <c r="JP195" s="372"/>
      <c r="JQ195" s="373"/>
      <c r="JR195" s="373"/>
      <c r="JS195" s="373"/>
      <c r="JT195" s="374"/>
      <c r="JU195" s="374"/>
      <c r="JV195" s="374"/>
      <c r="JW195" s="373"/>
      <c r="JX195" s="374"/>
      <c r="JY195" s="374"/>
      <c r="JZ195" s="374"/>
      <c r="KA195" s="374"/>
      <c r="KB195" s="373"/>
      <c r="KC195" s="371"/>
      <c r="KD195" s="371"/>
      <c r="KE195" s="371"/>
      <c r="KF195" s="372"/>
      <c r="KG195" s="373"/>
      <c r="KH195" s="373"/>
      <c r="KI195" s="373"/>
      <c r="KJ195" s="374"/>
      <c r="KK195" s="374"/>
      <c r="KL195" s="374"/>
      <c r="KM195" s="373"/>
      <c r="KN195" s="374"/>
      <c r="KO195" s="374"/>
      <c r="KP195" s="374"/>
      <c r="KQ195" s="374"/>
      <c r="KR195" s="373"/>
      <c r="KS195" s="371"/>
      <c r="KT195" s="371"/>
      <c r="KU195" s="371"/>
      <c r="KV195" s="372"/>
      <c r="KW195" s="373"/>
      <c r="KX195" s="373"/>
      <c r="KY195" s="373"/>
      <c r="KZ195" s="374"/>
      <c r="LA195" s="374"/>
      <c r="LB195" s="374"/>
      <c r="LC195" s="373"/>
      <c r="LD195" s="374"/>
      <c r="LE195" s="374"/>
      <c r="LF195" s="374"/>
      <c r="LG195" s="374"/>
      <c r="LH195" s="373"/>
      <c r="LI195" s="371"/>
      <c r="LJ195" s="371"/>
      <c r="LK195" s="371"/>
      <c r="LL195" s="372"/>
      <c r="LM195" s="373"/>
      <c r="LN195" s="373"/>
      <c r="LO195" s="373"/>
      <c r="LP195" s="374"/>
      <c r="LQ195" s="374"/>
      <c r="LR195" s="374"/>
      <c r="LS195" s="373"/>
      <c r="LT195" s="374"/>
      <c r="LU195" s="374"/>
      <c r="LV195" s="374"/>
      <c r="LW195" s="374"/>
      <c r="LX195" s="373"/>
      <c r="LY195" s="371"/>
      <c r="LZ195" s="371"/>
      <c r="MA195" s="371"/>
      <c r="MB195" s="372"/>
      <c r="MC195" s="373"/>
      <c r="MD195" s="373"/>
      <c r="ME195" s="373"/>
      <c r="MF195" s="374"/>
      <c r="MG195" s="374"/>
      <c r="MH195" s="374"/>
      <c r="MI195" s="373"/>
      <c r="MJ195" s="374"/>
      <c r="MK195" s="374"/>
      <c r="ML195" s="374"/>
      <c r="MM195" s="374"/>
      <c r="MN195" s="373"/>
      <c r="MO195" s="371"/>
      <c r="MP195" s="371"/>
      <c r="MQ195" s="371"/>
      <c r="MR195" s="372"/>
      <c r="MS195" s="373"/>
      <c r="MT195" s="373"/>
      <c r="MU195" s="373"/>
      <c r="MV195" s="374"/>
      <c r="MW195" s="374"/>
      <c r="MX195" s="374"/>
      <c r="MY195" s="373"/>
      <c r="MZ195" s="374"/>
      <c r="NA195" s="374"/>
      <c r="NB195" s="374"/>
      <c r="NC195" s="374"/>
      <c r="ND195" s="373"/>
      <c r="NE195" s="371"/>
      <c r="NF195" s="371"/>
      <c r="NG195" s="371"/>
      <c r="NH195" s="372"/>
      <c r="NI195" s="373"/>
      <c r="NJ195" s="373"/>
      <c r="NK195" s="373"/>
      <c r="NL195" s="374"/>
      <c r="NM195" s="374"/>
      <c r="NN195" s="374"/>
      <c r="NO195" s="373"/>
      <c r="NP195" s="374"/>
      <c r="NQ195" s="374"/>
      <c r="NR195" s="374"/>
      <c r="NS195" s="374"/>
      <c r="NT195" s="373"/>
      <c r="NU195" s="371"/>
      <c r="NV195" s="371"/>
      <c r="NW195" s="371"/>
      <c r="NX195" s="372"/>
      <c r="NY195" s="373"/>
      <c r="NZ195" s="373"/>
      <c r="OA195" s="373"/>
      <c r="OB195" s="374"/>
      <c r="OC195" s="374"/>
      <c r="OD195" s="374"/>
      <c r="OE195" s="373"/>
      <c r="OF195" s="374"/>
      <c r="OG195" s="374"/>
      <c r="OH195" s="374"/>
      <c r="OI195" s="374"/>
      <c r="OJ195" s="373"/>
      <c r="OK195" s="371"/>
      <c r="OL195" s="371"/>
      <c r="OM195" s="371"/>
      <c r="ON195" s="372"/>
      <c r="OO195" s="373"/>
      <c r="OP195" s="373"/>
      <c r="OQ195" s="373"/>
      <c r="OR195" s="374"/>
      <c r="OS195" s="374"/>
      <c r="OT195" s="374"/>
      <c r="OU195" s="373"/>
      <c r="OV195" s="374"/>
      <c r="OW195" s="374"/>
      <c r="OX195" s="374"/>
      <c r="OY195" s="374"/>
      <c r="OZ195" s="373"/>
      <c r="PA195" s="371"/>
      <c r="PB195" s="371"/>
      <c r="PC195" s="371"/>
      <c r="PD195" s="372"/>
      <c r="PE195" s="373"/>
      <c r="PF195" s="373"/>
      <c r="PG195" s="373"/>
      <c r="PH195" s="374"/>
      <c r="PI195" s="374"/>
      <c r="PJ195" s="374"/>
      <c r="PK195" s="373"/>
      <c r="PL195" s="374"/>
      <c r="PM195" s="374"/>
      <c r="PN195" s="374"/>
      <c r="PO195" s="374"/>
      <c r="PP195" s="373"/>
      <c r="PQ195" s="371"/>
      <c r="PR195" s="371"/>
      <c r="PS195" s="371"/>
      <c r="PT195" s="372"/>
      <c r="PU195" s="373"/>
      <c r="PV195" s="373"/>
      <c r="PW195" s="373"/>
      <c r="PX195" s="374"/>
      <c r="PY195" s="374"/>
      <c r="PZ195" s="374"/>
      <c r="QA195" s="373"/>
      <c r="QB195" s="374"/>
      <c r="QC195" s="374"/>
      <c r="QD195" s="374"/>
      <c r="QE195" s="374"/>
      <c r="QF195" s="373"/>
      <c r="QG195" s="371"/>
      <c r="QH195" s="371"/>
      <c r="QI195" s="371"/>
      <c r="QJ195" s="372"/>
      <c r="QK195" s="373"/>
      <c r="QL195" s="373"/>
      <c r="QM195" s="373"/>
      <c r="QN195" s="374"/>
      <c r="QO195" s="374"/>
      <c r="QP195" s="374"/>
      <c r="QQ195" s="373"/>
      <c r="QR195" s="374"/>
      <c r="QS195" s="374"/>
      <c r="QT195" s="374"/>
      <c r="QU195" s="374"/>
      <c r="QV195" s="373"/>
      <c r="QW195" s="371"/>
      <c r="QX195" s="371"/>
      <c r="QY195" s="371"/>
      <c r="QZ195" s="372"/>
      <c r="RA195" s="373"/>
      <c r="RB195" s="373"/>
      <c r="RC195" s="373"/>
      <c r="RD195" s="374"/>
      <c r="RE195" s="374"/>
      <c r="RF195" s="374"/>
      <c r="RG195" s="373"/>
      <c r="RH195" s="374"/>
      <c r="RI195" s="374"/>
      <c r="RJ195" s="374"/>
      <c r="RK195" s="374"/>
      <c r="RL195" s="373"/>
      <c r="RM195" s="371"/>
      <c r="RN195" s="371"/>
      <c r="RO195" s="371"/>
      <c r="RP195" s="372"/>
      <c r="RQ195" s="373"/>
      <c r="RR195" s="373"/>
      <c r="RS195" s="373"/>
      <c r="RT195" s="374"/>
      <c r="RU195" s="374"/>
      <c r="RV195" s="374"/>
      <c r="RW195" s="373"/>
      <c r="RX195" s="374"/>
      <c r="RY195" s="374"/>
      <c r="RZ195" s="374"/>
      <c r="SA195" s="374"/>
      <c r="SB195" s="373"/>
      <c r="SC195" s="371"/>
      <c r="SD195" s="371"/>
      <c r="SE195" s="371"/>
      <c r="SF195" s="372"/>
      <c r="SG195" s="373"/>
      <c r="SH195" s="373"/>
      <c r="SI195" s="373"/>
      <c r="SJ195" s="374"/>
      <c r="SK195" s="374"/>
      <c r="SL195" s="374"/>
      <c r="SM195" s="373"/>
      <c r="SN195" s="374"/>
      <c r="SO195" s="374"/>
      <c r="SP195" s="374"/>
      <c r="SQ195" s="374"/>
      <c r="SR195" s="373"/>
      <c r="SS195" s="371"/>
      <c r="ST195" s="371"/>
      <c r="SU195" s="371"/>
      <c r="SV195" s="372"/>
      <c r="SW195" s="373"/>
      <c r="SX195" s="373"/>
      <c r="SY195" s="373"/>
      <c r="SZ195" s="374"/>
      <c r="TA195" s="374"/>
      <c r="TB195" s="374"/>
      <c r="TC195" s="373"/>
      <c r="TD195" s="374"/>
      <c r="TE195" s="374"/>
      <c r="TF195" s="374"/>
      <c r="TG195" s="374"/>
      <c r="TH195" s="373"/>
      <c r="TI195" s="371"/>
      <c r="TJ195" s="371"/>
      <c r="TK195" s="371"/>
      <c r="TL195" s="372"/>
      <c r="TM195" s="373"/>
      <c r="TN195" s="373"/>
      <c r="TO195" s="373"/>
      <c r="TP195" s="374"/>
      <c r="TQ195" s="374"/>
      <c r="TR195" s="374"/>
      <c r="TS195" s="373"/>
      <c r="TT195" s="374"/>
      <c r="TU195" s="374"/>
      <c r="TV195" s="374"/>
      <c r="TW195" s="374"/>
      <c r="TX195" s="373"/>
      <c r="TY195" s="371"/>
      <c r="TZ195" s="371"/>
      <c r="UA195" s="371"/>
      <c r="UB195" s="372"/>
      <c r="UC195" s="373"/>
      <c r="UD195" s="373"/>
      <c r="UE195" s="373"/>
      <c r="UF195" s="374"/>
      <c r="UG195" s="374"/>
      <c r="UH195" s="374"/>
      <c r="UI195" s="373"/>
      <c r="UJ195" s="374"/>
      <c r="UK195" s="374"/>
      <c r="UL195" s="374"/>
      <c r="UM195" s="374"/>
      <c r="UN195" s="373"/>
      <c r="UO195" s="371"/>
      <c r="UP195" s="371"/>
      <c r="UQ195" s="371"/>
      <c r="UR195" s="372"/>
      <c r="US195" s="373"/>
      <c r="UT195" s="373"/>
      <c r="UU195" s="373"/>
      <c r="UV195" s="374"/>
      <c r="UW195" s="374"/>
      <c r="UX195" s="374"/>
      <c r="UY195" s="373"/>
      <c r="UZ195" s="374"/>
      <c r="VA195" s="374"/>
      <c r="VB195" s="374"/>
      <c r="VC195" s="374"/>
      <c r="VD195" s="373"/>
      <c r="VE195" s="371"/>
      <c r="VF195" s="371"/>
      <c r="VG195" s="371"/>
      <c r="VH195" s="372"/>
      <c r="VI195" s="373"/>
      <c r="VJ195" s="373"/>
      <c r="VK195" s="373"/>
      <c r="VL195" s="374"/>
      <c r="VM195" s="374"/>
      <c r="VN195" s="374"/>
      <c r="VO195" s="373"/>
      <c r="VP195" s="374"/>
      <c r="VQ195" s="374"/>
      <c r="VR195" s="374"/>
      <c r="VS195" s="374"/>
      <c r="VT195" s="373"/>
      <c r="VU195" s="371"/>
      <c r="VV195" s="371"/>
      <c r="VW195" s="371"/>
      <c r="VX195" s="372"/>
      <c r="VY195" s="373"/>
      <c r="VZ195" s="373"/>
      <c r="WA195" s="373"/>
      <c r="WB195" s="374"/>
      <c r="WC195" s="374"/>
      <c r="WD195" s="374"/>
      <c r="WE195" s="373"/>
      <c r="WF195" s="374"/>
      <c r="WG195" s="374"/>
      <c r="WH195" s="374"/>
      <c r="WI195" s="374"/>
      <c r="WJ195" s="373"/>
      <c r="WK195" s="371"/>
      <c r="WL195" s="371"/>
      <c r="WM195" s="371"/>
      <c r="WN195" s="372"/>
      <c r="WO195" s="373"/>
      <c r="WP195" s="373"/>
      <c r="WQ195" s="373"/>
      <c r="WR195" s="374"/>
      <c r="WS195" s="374"/>
      <c r="WT195" s="374"/>
      <c r="WU195" s="373"/>
      <c r="WV195" s="374"/>
      <c r="WW195" s="374"/>
      <c r="WX195" s="374"/>
      <c r="WY195" s="374"/>
      <c r="WZ195" s="373"/>
      <c r="XA195" s="371"/>
      <c r="XB195" s="371"/>
      <c r="XC195" s="371"/>
      <c r="XD195" s="372"/>
      <c r="XE195" s="373"/>
      <c r="XF195" s="373"/>
      <c r="XG195" s="373"/>
      <c r="XH195" s="374"/>
      <c r="XI195" s="374"/>
      <c r="XJ195" s="374"/>
      <c r="XK195" s="373"/>
      <c r="XL195" s="374"/>
      <c r="XM195" s="374"/>
      <c r="XN195" s="374"/>
      <c r="XO195" s="374"/>
      <c r="XP195" s="373"/>
      <c r="XQ195" s="371"/>
      <c r="XR195" s="371"/>
      <c r="XS195" s="371"/>
      <c r="XT195" s="372"/>
      <c r="XU195" s="373"/>
      <c r="XV195" s="373"/>
      <c r="XW195" s="373"/>
      <c r="XX195" s="374"/>
      <c r="XY195" s="374"/>
      <c r="XZ195" s="374"/>
      <c r="YA195" s="373"/>
      <c r="YB195" s="374"/>
      <c r="YC195" s="374"/>
      <c r="YD195" s="374"/>
      <c r="YE195" s="374"/>
      <c r="YF195" s="373"/>
      <c r="YG195" s="371"/>
      <c r="YH195" s="371"/>
      <c r="YI195" s="371"/>
      <c r="YJ195" s="372"/>
      <c r="YK195" s="373"/>
      <c r="YL195" s="373"/>
      <c r="YM195" s="373"/>
      <c r="YN195" s="374"/>
      <c r="YO195" s="374"/>
      <c r="YP195" s="374"/>
      <c r="YQ195" s="373"/>
      <c r="YR195" s="374"/>
      <c r="YS195" s="374"/>
      <c r="YT195" s="374"/>
      <c r="YU195" s="374"/>
      <c r="YV195" s="373"/>
      <c r="YW195" s="371"/>
      <c r="YX195" s="371"/>
      <c r="YY195" s="371"/>
      <c r="YZ195" s="372"/>
      <c r="ZA195" s="373"/>
      <c r="ZB195" s="373"/>
      <c r="ZC195" s="373"/>
      <c r="ZD195" s="374"/>
      <c r="ZE195" s="374"/>
      <c r="ZF195" s="374"/>
      <c r="ZG195" s="373"/>
      <c r="ZH195" s="374"/>
      <c r="ZI195" s="374"/>
      <c r="ZJ195" s="374"/>
      <c r="ZK195" s="374"/>
      <c r="ZL195" s="373"/>
      <c r="ZM195" s="371"/>
      <c r="ZN195" s="371"/>
      <c r="ZO195" s="371"/>
      <c r="ZP195" s="372"/>
      <c r="ZQ195" s="373"/>
      <c r="ZR195" s="373"/>
      <c r="ZS195" s="373"/>
      <c r="ZT195" s="374"/>
      <c r="ZU195" s="374"/>
      <c r="ZV195" s="374"/>
      <c r="ZW195" s="373"/>
      <c r="ZX195" s="374"/>
      <c r="ZY195" s="374"/>
      <c r="ZZ195" s="374"/>
      <c r="AAA195" s="374"/>
      <c r="AAB195" s="373"/>
      <c r="AAC195" s="371"/>
      <c r="AAD195" s="371"/>
      <c r="AAE195" s="371"/>
      <c r="AAF195" s="372"/>
      <c r="AAG195" s="373"/>
      <c r="AAH195" s="373"/>
      <c r="AAI195" s="373"/>
      <c r="AAJ195" s="374"/>
      <c r="AAK195" s="374"/>
      <c r="AAL195" s="374"/>
      <c r="AAM195" s="373"/>
      <c r="AAN195" s="374"/>
      <c r="AAO195" s="374"/>
      <c r="AAP195" s="374"/>
      <c r="AAQ195" s="374"/>
      <c r="AAR195" s="373"/>
      <c r="AAS195" s="371"/>
      <c r="AAT195" s="371"/>
      <c r="AAU195" s="371"/>
      <c r="AAV195" s="372"/>
      <c r="AAW195" s="373"/>
      <c r="AAX195" s="373"/>
      <c r="AAY195" s="373"/>
      <c r="AAZ195" s="374"/>
      <c r="ABA195" s="374"/>
      <c r="ABB195" s="374"/>
      <c r="ABC195" s="373"/>
      <c r="ABD195" s="374"/>
      <c r="ABE195" s="374"/>
      <c r="ABF195" s="374"/>
      <c r="ABG195" s="374"/>
      <c r="ABH195" s="373"/>
      <c r="ABI195" s="371"/>
      <c r="ABJ195" s="371"/>
      <c r="ABK195" s="371"/>
      <c r="ABL195" s="372"/>
      <c r="ABM195" s="373"/>
      <c r="ABN195" s="373"/>
      <c r="ABO195" s="373"/>
      <c r="ABP195" s="374"/>
      <c r="ABQ195" s="374"/>
      <c r="ABR195" s="374"/>
      <c r="ABS195" s="373"/>
      <c r="ABT195" s="374"/>
      <c r="ABU195" s="374"/>
      <c r="ABV195" s="374"/>
      <c r="ABW195" s="374"/>
      <c r="ABX195" s="373"/>
      <c r="ABY195" s="371"/>
      <c r="ABZ195" s="371"/>
      <c r="ACA195" s="371"/>
      <c r="ACB195" s="372"/>
      <c r="ACC195" s="373"/>
      <c r="ACD195" s="373"/>
      <c r="ACE195" s="373"/>
      <c r="ACF195" s="374"/>
      <c r="ACG195" s="374"/>
      <c r="ACH195" s="374"/>
      <c r="ACI195" s="373"/>
      <c r="ACJ195" s="374"/>
      <c r="ACK195" s="374"/>
      <c r="ACL195" s="374"/>
      <c r="ACM195" s="374"/>
      <c r="ACN195" s="373"/>
      <c r="ACO195" s="371"/>
      <c r="ACP195" s="371"/>
      <c r="ACQ195" s="371"/>
      <c r="ACR195" s="372"/>
      <c r="ACS195" s="373"/>
      <c r="ACT195" s="373"/>
      <c r="ACU195" s="373"/>
      <c r="ACV195" s="374"/>
      <c r="ACW195" s="374"/>
      <c r="ACX195" s="374"/>
      <c r="ACY195" s="373"/>
      <c r="ACZ195" s="374"/>
      <c r="ADA195" s="374"/>
      <c r="ADB195" s="374"/>
      <c r="ADC195" s="374"/>
      <c r="ADD195" s="373"/>
      <c r="ADE195" s="371"/>
      <c r="ADF195" s="371"/>
      <c r="ADG195" s="371"/>
      <c r="ADH195" s="372"/>
      <c r="ADI195" s="373"/>
      <c r="ADJ195" s="373"/>
      <c r="ADK195" s="373"/>
      <c r="ADL195" s="374"/>
      <c r="ADM195" s="374"/>
      <c r="ADN195" s="374"/>
      <c r="ADO195" s="373"/>
      <c r="ADP195" s="374"/>
      <c r="ADQ195" s="374"/>
      <c r="ADR195" s="374"/>
      <c r="ADS195" s="374"/>
      <c r="ADT195" s="373"/>
      <c r="ADU195" s="371"/>
      <c r="ADV195" s="371"/>
      <c r="ADW195" s="371"/>
      <c r="ADX195" s="372"/>
      <c r="ADY195" s="373"/>
      <c r="ADZ195" s="373"/>
      <c r="AEA195" s="373"/>
      <c r="AEB195" s="374"/>
      <c r="AEC195" s="374"/>
      <c r="AED195" s="374"/>
      <c r="AEE195" s="373"/>
      <c r="AEF195" s="374"/>
      <c r="AEG195" s="374"/>
      <c r="AEH195" s="374"/>
      <c r="AEI195" s="374"/>
      <c r="AEJ195" s="373"/>
      <c r="AEK195" s="371"/>
      <c r="AEL195" s="371"/>
      <c r="AEM195" s="371"/>
      <c r="AEN195" s="372"/>
      <c r="AEO195" s="373"/>
      <c r="AEP195" s="373"/>
      <c r="AEQ195" s="373"/>
      <c r="AER195" s="374"/>
      <c r="AES195" s="374"/>
      <c r="AET195" s="374"/>
      <c r="AEU195" s="373"/>
      <c r="AEV195" s="374"/>
      <c r="AEW195" s="374"/>
      <c r="AEX195" s="374"/>
      <c r="AEY195" s="374"/>
      <c r="AEZ195" s="373"/>
      <c r="AFA195" s="371"/>
      <c r="AFB195" s="371"/>
      <c r="AFC195" s="371"/>
      <c r="AFD195" s="372"/>
      <c r="AFE195" s="373"/>
      <c r="AFF195" s="373"/>
      <c r="AFG195" s="373"/>
      <c r="AFH195" s="374"/>
      <c r="AFI195" s="374"/>
      <c r="AFJ195" s="374"/>
      <c r="AFK195" s="373"/>
      <c r="AFL195" s="374"/>
      <c r="AFM195" s="374"/>
      <c r="AFN195" s="374"/>
      <c r="AFO195" s="374"/>
      <c r="AFP195" s="373"/>
      <c r="AFQ195" s="371"/>
      <c r="AFR195" s="371"/>
      <c r="AFS195" s="371"/>
      <c r="AFT195" s="372"/>
      <c r="AFU195" s="373"/>
      <c r="AFV195" s="373"/>
      <c r="AFW195" s="373"/>
      <c r="AFX195" s="374"/>
      <c r="AFY195" s="374"/>
      <c r="AFZ195" s="374"/>
      <c r="AGA195" s="373"/>
      <c r="AGB195" s="374"/>
      <c r="AGC195" s="374"/>
      <c r="AGD195" s="374"/>
      <c r="AGE195" s="374"/>
      <c r="AGF195" s="373"/>
      <c r="AGG195" s="371"/>
      <c r="AGH195" s="371"/>
      <c r="AGI195" s="371"/>
      <c r="AGJ195" s="372"/>
      <c r="AGK195" s="373"/>
      <c r="AGL195" s="373"/>
      <c r="AGM195" s="373"/>
      <c r="AGN195" s="374"/>
      <c r="AGO195" s="374"/>
      <c r="AGP195" s="374"/>
      <c r="AGQ195" s="373"/>
      <c r="AGR195" s="374"/>
      <c r="AGS195" s="374"/>
      <c r="AGT195" s="374"/>
      <c r="AGU195" s="374"/>
      <c r="AGV195" s="373"/>
      <c r="AGW195" s="371"/>
      <c r="AGX195" s="371"/>
      <c r="AGY195" s="371"/>
      <c r="AGZ195" s="372"/>
      <c r="AHA195" s="373"/>
      <c r="AHB195" s="373"/>
      <c r="AHC195" s="373"/>
      <c r="AHD195" s="374"/>
      <c r="AHE195" s="374"/>
      <c r="AHF195" s="374"/>
      <c r="AHG195" s="373"/>
      <c r="AHH195" s="374"/>
      <c r="AHI195" s="374"/>
      <c r="AHJ195" s="374"/>
      <c r="AHK195" s="374"/>
      <c r="AHL195" s="373"/>
      <c r="AHM195" s="371"/>
      <c r="AHN195" s="371"/>
      <c r="AHO195" s="371"/>
      <c r="AHP195" s="372"/>
      <c r="AHQ195" s="373"/>
      <c r="AHR195" s="373"/>
      <c r="AHS195" s="373"/>
      <c r="AHT195" s="374"/>
      <c r="AHU195" s="374"/>
      <c r="AHV195" s="374"/>
      <c r="AHW195" s="373"/>
      <c r="AHX195" s="374"/>
      <c r="AHY195" s="374"/>
      <c r="AHZ195" s="374"/>
      <c r="AIA195" s="374"/>
      <c r="AIB195" s="373"/>
      <c r="AIC195" s="371"/>
      <c r="AID195" s="371"/>
      <c r="AIE195" s="371"/>
      <c r="AIF195" s="372"/>
      <c r="AIG195" s="373"/>
      <c r="AIH195" s="373"/>
      <c r="AII195" s="373"/>
      <c r="AIJ195" s="374"/>
      <c r="AIK195" s="374"/>
      <c r="AIL195" s="374"/>
      <c r="AIM195" s="373"/>
      <c r="AIN195" s="374"/>
      <c r="AIO195" s="374"/>
      <c r="AIP195" s="374"/>
      <c r="AIQ195" s="374"/>
      <c r="AIR195" s="373"/>
      <c r="AIS195" s="371"/>
      <c r="AIT195" s="371"/>
      <c r="AIU195" s="371"/>
      <c r="AIV195" s="372"/>
      <c r="AIW195" s="373"/>
      <c r="AIX195" s="373"/>
      <c r="AIY195" s="373"/>
      <c r="AIZ195" s="374"/>
      <c r="AJA195" s="374"/>
      <c r="AJB195" s="374"/>
      <c r="AJC195" s="373"/>
      <c r="AJD195" s="374"/>
      <c r="AJE195" s="374"/>
      <c r="AJF195" s="374"/>
      <c r="AJG195" s="374"/>
      <c r="AJH195" s="373"/>
      <c r="AJI195" s="371"/>
      <c r="AJJ195" s="371"/>
      <c r="AJK195" s="371"/>
      <c r="AJL195" s="372"/>
      <c r="AJM195" s="373"/>
      <c r="AJN195" s="373"/>
      <c r="AJO195" s="373"/>
      <c r="AJP195" s="374"/>
      <c r="AJQ195" s="374"/>
      <c r="AJR195" s="374"/>
      <c r="AJS195" s="373"/>
      <c r="AJT195" s="374"/>
      <c r="AJU195" s="374"/>
      <c r="AJV195" s="374"/>
      <c r="AJW195" s="374"/>
      <c r="AJX195" s="373"/>
      <c r="AJY195" s="371"/>
      <c r="AJZ195" s="371"/>
      <c r="AKA195" s="371"/>
      <c r="AKB195" s="372"/>
      <c r="AKC195" s="373"/>
      <c r="AKD195" s="373"/>
      <c r="AKE195" s="373"/>
      <c r="AKF195" s="374"/>
      <c r="AKG195" s="374"/>
      <c r="AKH195" s="374"/>
      <c r="AKI195" s="373"/>
      <c r="AKJ195" s="374"/>
      <c r="AKK195" s="374"/>
      <c r="AKL195" s="374"/>
      <c r="AKM195" s="374"/>
      <c r="AKN195" s="373"/>
      <c r="AKO195" s="371"/>
      <c r="AKP195" s="371"/>
      <c r="AKQ195" s="371"/>
      <c r="AKR195" s="372"/>
      <c r="AKS195" s="373"/>
      <c r="AKT195" s="373"/>
      <c r="AKU195" s="373"/>
      <c r="AKV195" s="374"/>
      <c r="AKW195" s="374"/>
      <c r="AKX195" s="374"/>
      <c r="AKY195" s="373"/>
      <c r="AKZ195" s="374"/>
      <c r="ALA195" s="374"/>
      <c r="ALB195" s="374"/>
      <c r="ALC195" s="374"/>
      <c r="ALD195" s="373"/>
      <c r="ALE195" s="371"/>
      <c r="ALF195" s="371"/>
      <c r="ALG195" s="371"/>
      <c r="ALH195" s="372"/>
      <c r="ALI195" s="373"/>
      <c r="ALJ195" s="373"/>
      <c r="ALK195" s="373"/>
      <c r="ALL195" s="374"/>
      <c r="ALM195" s="374"/>
      <c r="ALN195" s="374"/>
      <c r="ALO195" s="373"/>
      <c r="ALP195" s="374"/>
      <c r="ALQ195" s="374"/>
      <c r="ALR195" s="374"/>
      <c r="ALS195" s="374"/>
      <c r="ALT195" s="373"/>
      <c r="ALU195" s="371"/>
      <c r="ALV195" s="371"/>
      <c r="ALW195" s="371"/>
      <c r="ALX195" s="372"/>
      <c r="ALY195" s="373"/>
      <c r="ALZ195" s="373"/>
      <c r="AMA195" s="373"/>
      <c r="AMB195" s="374"/>
      <c r="AMC195" s="374"/>
      <c r="AMD195" s="374"/>
      <c r="AME195" s="373"/>
      <c r="AMF195" s="374"/>
      <c r="AMG195" s="374"/>
      <c r="AMH195" s="374"/>
      <c r="AMI195" s="374"/>
      <c r="AMJ195" s="373"/>
      <c r="AMK195" s="371"/>
      <c r="AML195" s="371"/>
      <c r="AMM195" s="371"/>
      <c r="AMN195" s="372"/>
      <c r="AMO195" s="373"/>
      <c r="AMP195" s="373"/>
      <c r="AMQ195" s="373"/>
      <c r="AMR195" s="374"/>
      <c r="AMS195" s="374"/>
      <c r="AMT195" s="374"/>
      <c r="AMU195" s="373"/>
      <c r="AMV195" s="374"/>
      <c r="AMW195" s="374"/>
      <c r="AMX195" s="374"/>
      <c r="AMY195" s="374"/>
      <c r="AMZ195" s="373"/>
      <c r="ANA195" s="371"/>
      <c r="ANB195" s="371"/>
      <c r="ANC195" s="371"/>
      <c r="AND195" s="372"/>
      <c r="ANE195" s="373"/>
      <c r="ANF195" s="373"/>
      <c r="ANG195" s="373"/>
      <c r="ANH195" s="374"/>
      <c r="ANI195" s="374"/>
      <c r="ANJ195" s="374"/>
      <c r="ANK195" s="373"/>
      <c r="ANL195" s="374"/>
      <c r="ANM195" s="374"/>
      <c r="ANN195" s="374"/>
      <c r="ANO195" s="374"/>
      <c r="ANP195" s="373"/>
      <c r="ANQ195" s="371"/>
      <c r="ANR195" s="371"/>
      <c r="ANS195" s="371"/>
      <c r="ANT195" s="372"/>
      <c r="ANU195" s="373"/>
      <c r="ANV195" s="373"/>
      <c r="ANW195" s="373"/>
      <c r="ANX195" s="374"/>
      <c r="ANY195" s="374"/>
      <c r="ANZ195" s="374"/>
      <c r="AOA195" s="373"/>
      <c r="AOB195" s="374"/>
      <c r="AOC195" s="374"/>
      <c r="AOD195" s="374"/>
      <c r="AOE195" s="374"/>
      <c r="AOF195" s="373"/>
      <c r="AOG195" s="371"/>
      <c r="AOH195" s="371"/>
      <c r="AOI195" s="371"/>
      <c r="AOJ195" s="372"/>
      <c r="AOK195" s="373"/>
      <c r="AOL195" s="373"/>
      <c r="AOM195" s="373"/>
      <c r="AON195" s="374"/>
      <c r="AOO195" s="374"/>
      <c r="AOP195" s="374"/>
      <c r="AOQ195" s="373"/>
      <c r="AOR195" s="374"/>
      <c r="AOS195" s="374"/>
      <c r="AOT195" s="374"/>
      <c r="AOU195" s="374"/>
      <c r="AOV195" s="373"/>
      <c r="AOW195" s="371"/>
      <c r="AOX195" s="371"/>
      <c r="AOY195" s="371"/>
      <c r="AOZ195" s="372"/>
      <c r="APA195" s="373"/>
      <c r="APB195" s="373"/>
      <c r="APC195" s="373"/>
      <c r="APD195" s="374"/>
      <c r="APE195" s="374"/>
      <c r="APF195" s="374"/>
      <c r="APG195" s="373"/>
      <c r="APH195" s="374"/>
      <c r="API195" s="374"/>
      <c r="APJ195" s="374"/>
      <c r="APK195" s="374"/>
      <c r="APL195" s="373"/>
      <c r="APM195" s="371"/>
      <c r="APN195" s="371"/>
      <c r="APO195" s="371"/>
      <c r="APP195" s="372"/>
      <c r="APQ195" s="373"/>
      <c r="APR195" s="373"/>
      <c r="APS195" s="373"/>
      <c r="APT195" s="374"/>
      <c r="APU195" s="374"/>
      <c r="APV195" s="374"/>
      <c r="APW195" s="373"/>
      <c r="APX195" s="374"/>
      <c r="APY195" s="374"/>
      <c r="APZ195" s="374"/>
      <c r="AQA195" s="374"/>
      <c r="AQB195" s="373"/>
      <c r="AQC195" s="371"/>
      <c r="AQD195" s="371"/>
      <c r="AQE195" s="371"/>
      <c r="AQF195" s="372"/>
      <c r="AQG195" s="373"/>
      <c r="AQH195" s="373"/>
      <c r="AQI195" s="373"/>
      <c r="AQJ195" s="374"/>
      <c r="AQK195" s="374"/>
      <c r="AQL195" s="374"/>
      <c r="AQM195" s="373"/>
      <c r="AQN195" s="374"/>
      <c r="AQO195" s="374"/>
      <c r="AQP195" s="374"/>
      <c r="AQQ195" s="374"/>
      <c r="AQR195" s="373"/>
      <c r="AQS195" s="371"/>
      <c r="AQT195" s="371"/>
      <c r="AQU195" s="371"/>
      <c r="AQV195" s="372"/>
      <c r="AQW195" s="373"/>
      <c r="AQX195" s="373"/>
      <c r="AQY195" s="373"/>
      <c r="AQZ195" s="374"/>
      <c r="ARA195" s="374"/>
      <c r="ARB195" s="374"/>
      <c r="ARC195" s="373"/>
      <c r="ARD195" s="374"/>
      <c r="ARE195" s="374"/>
      <c r="ARF195" s="374"/>
      <c r="ARG195" s="374"/>
      <c r="ARH195" s="373"/>
      <c r="ARI195" s="371"/>
      <c r="ARJ195" s="371"/>
      <c r="ARK195" s="371"/>
      <c r="ARL195" s="372"/>
      <c r="ARM195" s="373"/>
      <c r="ARN195" s="373"/>
      <c r="ARO195" s="373"/>
      <c r="ARP195" s="374"/>
      <c r="ARQ195" s="374"/>
      <c r="ARR195" s="374"/>
      <c r="ARS195" s="373"/>
      <c r="ART195" s="374"/>
      <c r="ARU195" s="374"/>
      <c r="ARV195" s="374"/>
      <c r="ARW195" s="374"/>
      <c r="ARX195" s="373"/>
      <c r="ARY195" s="371"/>
      <c r="ARZ195" s="371"/>
      <c r="ASA195" s="371"/>
      <c r="ASB195" s="372"/>
      <c r="ASC195" s="373"/>
      <c r="ASD195" s="373"/>
      <c r="ASE195" s="373"/>
      <c r="ASF195" s="374"/>
      <c r="ASG195" s="374"/>
      <c r="ASH195" s="374"/>
      <c r="ASI195" s="373"/>
      <c r="ASJ195" s="374"/>
      <c r="ASK195" s="374"/>
      <c r="ASL195" s="374"/>
      <c r="ASM195" s="374"/>
      <c r="ASN195" s="373"/>
      <c r="ASO195" s="371"/>
      <c r="ASP195" s="371"/>
      <c r="ASQ195" s="371"/>
      <c r="ASR195" s="372"/>
      <c r="ASS195" s="373"/>
      <c r="AST195" s="373"/>
      <c r="ASU195" s="373"/>
      <c r="ASV195" s="374"/>
      <c r="ASW195" s="374"/>
      <c r="ASX195" s="374"/>
      <c r="ASY195" s="373"/>
      <c r="ASZ195" s="374"/>
      <c r="ATA195" s="374"/>
      <c r="ATB195" s="374"/>
      <c r="ATC195" s="374"/>
      <c r="ATD195" s="373"/>
      <c r="ATE195" s="371"/>
      <c r="ATF195" s="371"/>
      <c r="ATG195" s="371"/>
      <c r="ATH195" s="372"/>
      <c r="ATI195" s="373"/>
      <c r="ATJ195" s="373"/>
      <c r="ATK195" s="373"/>
      <c r="ATL195" s="374"/>
      <c r="ATM195" s="374"/>
      <c r="ATN195" s="374"/>
      <c r="ATO195" s="373"/>
      <c r="ATP195" s="374"/>
      <c r="ATQ195" s="374"/>
      <c r="ATR195" s="374"/>
      <c r="ATS195" s="374"/>
      <c r="ATT195" s="373"/>
      <c r="ATU195" s="371"/>
      <c r="ATV195" s="371"/>
      <c r="ATW195" s="371"/>
      <c r="ATX195" s="372"/>
      <c r="ATY195" s="373"/>
      <c r="ATZ195" s="373"/>
      <c r="AUA195" s="373"/>
      <c r="AUB195" s="374"/>
      <c r="AUC195" s="374"/>
      <c r="AUD195" s="374"/>
      <c r="AUE195" s="373"/>
      <c r="AUF195" s="374"/>
      <c r="AUG195" s="374"/>
      <c r="AUH195" s="374"/>
      <c r="AUI195" s="374"/>
      <c r="AUJ195" s="373"/>
      <c r="AUK195" s="371"/>
      <c r="AUL195" s="371"/>
      <c r="AUM195" s="371"/>
      <c r="AUN195" s="372"/>
      <c r="AUO195" s="373"/>
      <c r="AUP195" s="373"/>
      <c r="AUQ195" s="373"/>
      <c r="AUR195" s="374"/>
      <c r="AUS195" s="374"/>
      <c r="AUT195" s="374"/>
      <c r="AUU195" s="373"/>
      <c r="AUV195" s="374"/>
      <c r="AUW195" s="374"/>
      <c r="AUX195" s="374"/>
      <c r="AUY195" s="374"/>
      <c r="AUZ195" s="373"/>
      <c r="AVA195" s="371"/>
      <c r="AVB195" s="371"/>
      <c r="AVC195" s="371"/>
      <c r="AVD195" s="372"/>
      <c r="AVE195" s="373"/>
      <c r="AVF195" s="373"/>
      <c r="AVG195" s="373"/>
      <c r="AVH195" s="374"/>
      <c r="AVI195" s="374"/>
      <c r="AVJ195" s="374"/>
      <c r="AVK195" s="373"/>
      <c r="AVL195" s="374"/>
      <c r="AVM195" s="374"/>
      <c r="AVN195" s="374"/>
      <c r="AVO195" s="374"/>
      <c r="AVP195" s="373"/>
      <c r="AVQ195" s="371"/>
      <c r="AVR195" s="371"/>
      <c r="AVS195" s="371"/>
      <c r="AVT195" s="372"/>
      <c r="AVU195" s="373"/>
      <c r="AVV195" s="373"/>
      <c r="AVW195" s="373"/>
      <c r="AVX195" s="374"/>
      <c r="AVY195" s="374"/>
      <c r="AVZ195" s="374"/>
      <c r="AWA195" s="373"/>
      <c r="AWB195" s="374"/>
      <c r="AWC195" s="374"/>
      <c r="AWD195" s="374"/>
      <c r="AWE195" s="374"/>
      <c r="AWF195" s="373"/>
      <c r="AWG195" s="371"/>
      <c r="AWH195" s="371"/>
      <c r="AWI195" s="371"/>
      <c r="AWJ195" s="372"/>
      <c r="AWK195" s="373"/>
      <c r="AWL195" s="373"/>
      <c r="AWM195" s="373"/>
      <c r="AWN195" s="374"/>
      <c r="AWO195" s="374"/>
      <c r="AWP195" s="374"/>
      <c r="AWQ195" s="373"/>
      <c r="AWR195" s="374"/>
      <c r="AWS195" s="374"/>
      <c r="AWT195" s="374"/>
      <c r="AWU195" s="374"/>
      <c r="AWV195" s="373"/>
      <c r="AWW195" s="371"/>
      <c r="AWX195" s="371"/>
      <c r="AWY195" s="371"/>
      <c r="AWZ195" s="372"/>
      <c r="AXA195" s="373"/>
      <c r="AXB195" s="373"/>
      <c r="AXC195" s="373"/>
      <c r="AXD195" s="374"/>
      <c r="AXE195" s="374"/>
      <c r="AXF195" s="374"/>
      <c r="AXG195" s="373"/>
      <c r="AXH195" s="374"/>
      <c r="AXI195" s="374"/>
      <c r="AXJ195" s="374"/>
      <c r="AXK195" s="374"/>
      <c r="AXL195" s="373"/>
      <c r="AXM195" s="371"/>
      <c r="AXN195" s="371"/>
      <c r="AXO195" s="371"/>
      <c r="AXP195" s="372"/>
      <c r="AXQ195" s="373"/>
      <c r="AXR195" s="373"/>
      <c r="AXS195" s="373"/>
      <c r="AXT195" s="374"/>
      <c r="AXU195" s="374"/>
      <c r="AXV195" s="374"/>
      <c r="AXW195" s="373"/>
      <c r="AXX195" s="374"/>
      <c r="AXY195" s="374"/>
      <c r="AXZ195" s="374"/>
      <c r="AYA195" s="374"/>
      <c r="AYB195" s="373"/>
      <c r="AYC195" s="371"/>
      <c r="AYD195" s="371"/>
      <c r="AYE195" s="371"/>
      <c r="AYF195" s="372"/>
      <c r="AYG195" s="373"/>
      <c r="AYH195" s="373"/>
      <c r="AYI195" s="373"/>
      <c r="AYJ195" s="374"/>
      <c r="AYK195" s="374"/>
      <c r="AYL195" s="374"/>
      <c r="AYM195" s="373"/>
      <c r="AYN195" s="374"/>
      <c r="AYO195" s="374"/>
      <c r="AYP195" s="374"/>
      <c r="AYQ195" s="374"/>
      <c r="AYR195" s="373"/>
      <c r="AYS195" s="371"/>
      <c r="AYT195" s="371"/>
      <c r="AYU195" s="371"/>
      <c r="AYV195" s="372"/>
      <c r="AYW195" s="373"/>
      <c r="AYX195" s="373"/>
      <c r="AYY195" s="373"/>
      <c r="AYZ195" s="374"/>
      <c r="AZA195" s="374"/>
      <c r="AZB195" s="374"/>
      <c r="AZC195" s="373"/>
      <c r="AZD195" s="374"/>
      <c r="AZE195" s="374"/>
      <c r="AZF195" s="374"/>
      <c r="AZG195" s="374"/>
      <c r="AZH195" s="373"/>
      <c r="AZI195" s="371"/>
      <c r="AZJ195" s="371"/>
      <c r="AZK195" s="371"/>
      <c r="AZL195" s="372"/>
      <c r="AZM195" s="373"/>
      <c r="AZN195" s="373"/>
      <c r="AZO195" s="373"/>
      <c r="AZP195" s="374"/>
      <c r="AZQ195" s="374"/>
      <c r="AZR195" s="374"/>
      <c r="AZS195" s="373"/>
      <c r="AZT195" s="374"/>
      <c r="AZU195" s="374"/>
      <c r="AZV195" s="374"/>
      <c r="AZW195" s="374"/>
      <c r="AZX195" s="373"/>
      <c r="AZY195" s="371"/>
      <c r="AZZ195" s="371"/>
      <c r="BAA195" s="371"/>
      <c r="BAB195" s="372"/>
      <c r="BAC195" s="373"/>
      <c r="BAD195" s="373"/>
      <c r="BAE195" s="373"/>
      <c r="BAF195" s="374"/>
      <c r="BAG195" s="374"/>
      <c r="BAH195" s="374"/>
      <c r="BAI195" s="373"/>
      <c r="BAJ195" s="374"/>
      <c r="BAK195" s="374"/>
      <c r="BAL195" s="374"/>
      <c r="BAM195" s="374"/>
      <c r="BAN195" s="373"/>
      <c r="BAO195" s="371"/>
      <c r="BAP195" s="371"/>
      <c r="BAQ195" s="371"/>
      <c r="BAR195" s="372"/>
      <c r="BAS195" s="373"/>
      <c r="BAT195" s="373"/>
      <c r="BAU195" s="373"/>
      <c r="BAV195" s="374"/>
      <c r="BAW195" s="374"/>
      <c r="BAX195" s="374"/>
      <c r="BAY195" s="373"/>
      <c r="BAZ195" s="374"/>
      <c r="BBA195" s="374"/>
      <c r="BBB195" s="374"/>
      <c r="BBC195" s="374"/>
      <c r="BBD195" s="373"/>
      <c r="BBE195" s="371"/>
      <c r="BBF195" s="371"/>
      <c r="BBG195" s="371"/>
      <c r="BBH195" s="372"/>
      <c r="BBI195" s="373"/>
      <c r="BBJ195" s="373"/>
      <c r="BBK195" s="373"/>
      <c r="BBL195" s="374"/>
      <c r="BBM195" s="374"/>
      <c r="BBN195" s="374"/>
      <c r="BBO195" s="373"/>
      <c r="BBP195" s="374"/>
      <c r="BBQ195" s="374"/>
      <c r="BBR195" s="374"/>
      <c r="BBS195" s="374"/>
      <c r="BBT195" s="373"/>
      <c r="BBU195" s="371"/>
      <c r="BBV195" s="371"/>
      <c r="BBW195" s="371"/>
      <c r="BBX195" s="372"/>
      <c r="BBY195" s="373"/>
      <c r="BBZ195" s="373"/>
      <c r="BCA195" s="373"/>
      <c r="BCB195" s="374"/>
      <c r="BCC195" s="374"/>
      <c r="BCD195" s="374"/>
      <c r="BCE195" s="373"/>
      <c r="BCF195" s="374"/>
      <c r="BCG195" s="374"/>
      <c r="BCH195" s="374"/>
      <c r="BCI195" s="374"/>
      <c r="BCJ195" s="373"/>
      <c r="BCK195" s="371"/>
      <c r="BCL195" s="371"/>
      <c r="BCM195" s="371"/>
      <c r="BCN195" s="372"/>
      <c r="BCO195" s="373"/>
      <c r="BCP195" s="373"/>
      <c r="BCQ195" s="373"/>
      <c r="BCR195" s="374"/>
      <c r="BCS195" s="374"/>
      <c r="BCT195" s="374"/>
      <c r="BCU195" s="373"/>
      <c r="BCV195" s="374"/>
      <c r="BCW195" s="374"/>
      <c r="BCX195" s="374"/>
      <c r="BCY195" s="374"/>
      <c r="BCZ195" s="373"/>
      <c r="BDA195" s="371"/>
      <c r="BDB195" s="371"/>
      <c r="BDC195" s="371"/>
      <c r="BDD195" s="372"/>
      <c r="BDE195" s="373"/>
      <c r="BDF195" s="373"/>
      <c r="BDG195" s="373"/>
      <c r="BDH195" s="374"/>
      <c r="BDI195" s="374"/>
      <c r="BDJ195" s="374"/>
      <c r="BDK195" s="373"/>
      <c r="BDL195" s="374"/>
      <c r="BDM195" s="374"/>
      <c r="BDN195" s="374"/>
      <c r="BDO195" s="374"/>
      <c r="BDP195" s="373"/>
      <c r="BDQ195" s="371"/>
      <c r="BDR195" s="371"/>
      <c r="BDS195" s="371"/>
      <c r="BDT195" s="372"/>
      <c r="BDU195" s="373"/>
      <c r="BDV195" s="373"/>
      <c r="BDW195" s="373"/>
      <c r="BDX195" s="374"/>
      <c r="BDY195" s="374"/>
      <c r="BDZ195" s="374"/>
      <c r="BEA195" s="373"/>
      <c r="BEB195" s="374"/>
      <c r="BEC195" s="374"/>
      <c r="BED195" s="374"/>
      <c r="BEE195" s="374"/>
      <c r="BEF195" s="373"/>
      <c r="BEG195" s="371"/>
      <c r="BEH195" s="371"/>
      <c r="BEI195" s="371"/>
      <c r="BEJ195" s="372"/>
      <c r="BEK195" s="373"/>
      <c r="BEL195" s="373"/>
      <c r="BEM195" s="373"/>
      <c r="BEN195" s="374"/>
      <c r="BEO195" s="374"/>
      <c r="BEP195" s="374"/>
      <c r="BEQ195" s="373"/>
      <c r="BER195" s="374"/>
      <c r="BES195" s="374"/>
      <c r="BET195" s="374"/>
      <c r="BEU195" s="374"/>
      <c r="BEV195" s="373"/>
      <c r="BEW195" s="371"/>
      <c r="BEX195" s="371"/>
      <c r="BEY195" s="371"/>
      <c r="BEZ195" s="372"/>
      <c r="BFA195" s="373"/>
      <c r="BFB195" s="373"/>
      <c r="BFC195" s="373"/>
      <c r="BFD195" s="374"/>
      <c r="BFE195" s="374"/>
      <c r="BFF195" s="374"/>
      <c r="BFG195" s="373"/>
      <c r="BFH195" s="374"/>
      <c r="BFI195" s="374"/>
      <c r="BFJ195" s="374"/>
      <c r="BFK195" s="374"/>
      <c r="BFL195" s="373"/>
      <c r="BFM195" s="371"/>
      <c r="BFN195" s="371"/>
      <c r="BFO195" s="371"/>
      <c r="BFP195" s="372"/>
      <c r="BFQ195" s="373"/>
      <c r="BFR195" s="373"/>
      <c r="BFS195" s="373"/>
      <c r="BFT195" s="374"/>
      <c r="BFU195" s="374"/>
      <c r="BFV195" s="374"/>
      <c r="BFW195" s="373"/>
      <c r="BFX195" s="374"/>
      <c r="BFY195" s="374"/>
      <c r="BFZ195" s="374"/>
      <c r="BGA195" s="374"/>
      <c r="BGB195" s="373"/>
      <c r="BGC195" s="371"/>
      <c r="BGD195" s="371"/>
      <c r="BGE195" s="371"/>
      <c r="BGF195" s="372"/>
      <c r="BGG195" s="373"/>
      <c r="BGH195" s="373"/>
      <c r="BGI195" s="373"/>
      <c r="BGJ195" s="374"/>
      <c r="BGK195" s="374"/>
      <c r="BGL195" s="374"/>
      <c r="BGM195" s="373"/>
      <c r="BGN195" s="374"/>
      <c r="BGO195" s="374"/>
      <c r="BGP195" s="374"/>
      <c r="BGQ195" s="374"/>
      <c r="BGR195" s="373"/>
      <c r="BGS195" s="371"/>
      <c r="BGT195" s="371"/>
      <c r="BGU195" s="371"/>
      <c r="BGV195" s="372"/>
      <c r="BGW195" s="373"/>
      <c r="BGX195" s="373"/>
      <c r="BGY195" s="373"/>
      <c r="BGZ195" s="374"/>
      <c r="BHA195" s="374"/>
      <c r="BHB195" s="374"/>
      <c r="BHC195" s="373"/>
      <c r="BHD195" s="374"/>
      <c r="BHE195" s="374"/>
      <c r="BHF195" s="374"/>
      <c r="BHG195" s="374"/>
      <c r="BHH195" s="373"/>
      <c r="BHI195" s="371"/>
      <c r="BHJ195" s="371"/>
      <c r="BHK195" s="371"/>
      <c r="BHL195" s="372"/>
      <c r="BHM195" s="373"/>
      <c r="BHN195" s="373"/>
      <c r="BHO195" s="373"/>
      <c r="BHP195" s="374"/>
      <c r="BHQ195" s="374"/>
      <c r="BHR195" s="374"/>
      <c r="BHS195" s="373"/>
      <c r="BHT195" s="374"/>
      <c r="BHU195" s="374"/>
      <c r="BHV195" s="374"/>
      <c r="BHW195" s="374"/>
      <c r="BHX195" s="373"/>
      <c r="BHY195" s="371"/>
      <c r="BHZ195" s="371"/>
      <c r="BIA195" s="371"/>
      <c r="BIB195" s="372"/>
      <c r="BIC195" s="373"/>
      <c r="BID195" s="373"/>
      <c r="BIE195" s="373"/>
      <c r="BIF195" s="374"/>
      <c r="BIG195" s="374"/>
      <c r="BIH195" s="374"/>
      <c r="BII195" s="373"/>
      <c r="BIJ195" s="374"/>
      <c r="BIK195" s="374"/>
      <c r="BIL195" s="374"/>
      <c r="BIM195" s="374"/>
      <c r="BIN195" s="373"/>
      <c r="BIO195" s="371"/>
      <c r="BIP195" s="371"/>
      <c r="BIQ195" s="371"/>
      <c r="BIR195" s="372"/>
      <c r="BIS195" s="373"/>
      <c r="BIT195" s="373"/>
      <c r="BIU195" s="373"/>
      <c r="BIV195" s="374"/>
      <c r="BIW195" s="374"/>
      <c r="BIX195" s="374"/>
      <c r="BIY195" s="373"/>
      <c r="BIZ195" s="374"/>
      <c r="BJA195" s="374"/>
      <c r="BJB195" s="374"/>
      <c r="BJC195" s="374"/>
      <c r="BJD195" s="373"/>
      <c r="BJE195" s="371"/>
      <c r="BJF195" s="371"/>
      <c r="BJG195" s="371"/>
      <c r="BJH195" s="372"/>
      <c r="BJI195" s="373"/>
      <c r="BJJ195" s="373"/>
      <c r="BJK195" s="373"/>
      <c r="BJL195" s="374"/>
      <c r="BJM195" s="374"/>
      <c r="BJN195" s="374"/>
      <c r="BJO195" s="373"/>
      <c r="BJP195" s="374"/>
      <c r="BJQ195" s="374"/>
      <c r="BJR195" s="374"/>
      <c r="BJS195" s="374"/>
      <c r="BJT195" s="373"/>
      <c r="BJU195" s="371"/>
      <c r="BJV195" s="371"/>
      <c r="BJW195" s="371"/>
      <c r="BJX195" s="372"/>
      <c r="BJY195" s="373"/>
      <c r="BJZ195" s="373"/>
      <c r="BKA195" s="373"/>
      <c r="BKB195" s="374"/>
      <c r="BKC195" s="374"/>
      <c r="BKD195" s="374"/>
      <c r="BKE195" s="373"/>
      <c r="BKF195" s="374"/>
      <c r="BKG195" s="374"/>
      <c r="BKH195" s="374"/>
      <c r="BKI195" s="374"/>
      <c r="BKJ195" s="373"/>
      <c r="BKK195" s="371"/>
      <c r="BKL195" s="371"/>
      <c r="BKM195" s="371"/>
      <c r="BKN195" s="372"/>
      <c r="BKO195" s="373"/>
      <c r="BKP195" s="373"/>
      <c r="BKQ195" s="373"/>
      <c r="BKR195" s="374"/>
      <c r="BKS195" s="374"/>
      <c r="BKT195" s="374"/>
      <c r="BKU195" s="373"/>
      <c r="BKV195" s="374"/>
      <c r="BKW195" s="374"/>
      <c r="BKX195" s="374"/>
      <c r="BKY195" s="374"/>
      <c r="BKZ195" s="373"/>
      <c r="BLA195" s="371"/>
      <c r="BLB195" s="371"/>
      <c r="BLC195" s="371"/>
      <c r="BLD195" s="372"/>
      <c r="BLE195" s="373"/>
      <c r="BLF195" s="373"/>
      <c r="BLG195" s="373"/>
      <c r="BLH195" s="374"/>
      <c r="BLI195" s="374"/>
      <c r="BLJ195" s="374"/>
      <c r="BLK195" s="373"/>
      <c r="BLL195" s="374"/>
      <c r="BLM195" s="374"/>
      <c r="BLN195" s="374"/>
      <c r="BLO195" s="374"/>
      <c r="BLP195" s="373"/>
      <c r="BLQ195" s="371"/>
      <c r="BLR195" s="371"/>
      <c r="BLS195" s="371"/>
      <c r="BLT195" s="372"/>
      <c r="BLU195" s="373"/>
      <c r="BLV195" s="373"/>
      <c r="BLW195" s="373"/>
      <c r="BLX195" s="374"/>
      <c r="BLY195" s="374"/>
      <c r="BLZ195" s="374"/>
      <c r="BMA195" s="373"/>
      <c r="BMB195" s="374"/>
      <c r="BMC195" s="374"/>
      <c r="BMD195" s="374"/>
      <c r="BME195" s="374"/>
      <c r="BMF195" s="373"/>
      <c r="BMG195" s="371"/>
      <c r="BMH195" s="371"/>
      <c r="BMI195" s="371"/>
      <c r="BMJ195" s="372"/>
      <c r="BMK195" s="373"/>
      <c r="BML195" s="373"/>
      <c r="BMM195" s="373"/>
      <c r="BMN195" s="374"/>
      <c r="BMO195" s="374"/>
      <c r="BMP195" s="374"/>
      <c r="BMQ195" s="373"/>
      <c r="BMR195" s="374"/>
      <c r="BMS195" s="374"/>
      <c r="BMT195" s="374"/>
      <c r="BMU195" s="374"/>
      <c r="BMV195" s="373"/>
      <c r="BMW195" s="371"/>
      <c r="BMX195" s="371"/>
      <c r="BMY195" s="371"/>
      <c r="BMZ195" s="372"/>
      <c r="BNA195" s="373"/>
      <c r="BNB195" s="373"/>
      <c r="BNC195" s="373"/>
      <c r="BND195" s="374"/>
      <c r="BNE195" s="374"/>
      <c r="BNF195" s="374"/>
      <c r="BNG195" s="373"/>
      <c r="BNH195" s="374"/>
      <c r="BNI195" s="374"/>
      <c r="BNJ195" s="374"/>
      <c r="BNK195" s="374"/>
      <c r="BNL195" s="373"/>
      <c r="BNM195" s="371"/>
      <c r="BNN195" s="371"/>
      <c r="BNO195" s="371"/>
      <c r="BNP195" s="372"/>
      <c r="BNQ195" s="373"/>
      <c r="BNR195" s="373"/>
      <c r="BNS195" s="373"/>
      <c r="BNT195" s="374"/>
      <c r="BNU195" s="374"/>
      <c r="BNV195" s="374"/>
      <c r="BNW195" s="373"/>
      <c r="BNX195" s="374"/>
      <c r="BNY195" s="374"/>
      <c r="BNZ195" s="374"/>
      <c r="BOA195" s="374"/>
      <c r="BOB195" s="373"/>
      <c r="BOC195" s="371"/>
      <c r="BOD195" s="371"/>
      <c r="BOE195" s="371"/>
      <c r="BOF195" s="372"/>
      <c r="BOG195" s="373"/>
      <c r="BOH195" s="373"/>
      <c r="BOI195" s="373"/>
      <c r="BOJ195" s="374"/>
      <c r="BOK195" s="374"/>
      <c r="BOL195" s="374"/>
      <c r="BOM195" s="373"/>
      <c r="BON195" s="374"/>
      <c r="BOO195" s="374"/>
      <c r="BOP195" s="374"/>
      <c r="BOQ195" s="374"/>
      <c r="BOR195" s="373"/>
      <c r="BOS195" s="371"/>
      <c r="BOT195" s="371"/>
      <c r="BOU195" s="371"/>
      <c r="BOV195" s="372"/>
      <c r="BOW195" s="373"/>
      <c r="BOX195" s="373"/>
      <c r="BOY195" s="373"/>
      <c r="BOZ195" s="374"/>
      <c r="BPA195" s="374"/>
      <c r="BPB195" s="374"/>
      <c r="BPC195" s="373"/>
      <c r="BPD195" s="374"/>
      <c r="BPE195" s="374"/>
      <c r="BPF195" s="374"/>
      <c r="BPG195" s="374"/>
      <c r="BPH195" s="373"/>
      <c r="BPI195" s="371"/>
      <c r="BPJ195" s="371"/>
      <c r="BPK195" s="371"/>
      <c r="BPL195" s="372"/>
      <c r="BPM195" s="373"/>
      <c r="BPN195" s="373"/>
      <c r="BPO195" s="373"/>
      <c r="BPP195" s="374"/>
      <c r="BPQ195" s="374"/>
      <c r="BPR195" s="374"/>
      <c r="BPS195" s="373"/>
      <c r="BPT195" s="374"/>
      <c r="BPU195" s="374"/>
      <c r="BPV195" s="374"/>
      <c r="BPW195" s="374"/>
      <c r="BPX195" s="373"/>
      <c r="BPY195" s="371"/>
      <c r="BPZ195" s="371"/>
      <c r="BQA195" s="371"/>
      <c r="BQB195" s="372"/>
      <c r="BQC195" s="373"/>
      <c r="BQD195" s="373"/>
      <c r="BQE195" s="373"/>
      <c r="BQF195" s="374"/>
      <c r="BQG195" s="374"/>
      <c r="BQH195" s="374"/>
      <c r="BQI195" s="373"/>
      <c r="BQJ195" s="374"/>
      <c r="BQK195" s="374"/>
      <c r="BQL195" s="374"/>
      <c r="BQM195" s="374"/>
      <c r="BQN195" s="373"/>
      <c r="BQO195" s="371"/>
      <c r="BQP195" s="371"/>
      <c r="BQQ195" s="371"/>
      <c r="BQR195" s="372"/>
      <c r="BQS195" s="373"/>
      <c r="BQT195" s="373"/>
      <c r="BQU195" s="373"/>
      <c r="BQV195" s="374"/>
      <c r="BQW195" s="374"/>
      <c r="BQX195" s="374"/>
      <c r="BQY195" s="373"/>
      <c r="BQZ195" s="374"/>
      <c r="BRA195" s="374"/>
      <c r="BRB195" s="374"/>
      <c r="BRC195" s="374"/>
      <c r="BRD195" s="373"/>
      <c r="BRE195" s="371"/>
      <c r="BRF195" s="371"/>
      <c r="BRG195" s="371"/>
      <c r="BRH195" s="372"/>
      <c r="BRI195" s="373"/>
      <c r="BRJ195" s="373"/>
      <c r="BRK195" s="373"/>
      <c r="BRL195" s="374"/>
      <c r="BRM195" s="374"/>
      <c r="BRN195" s="374"/>
      <c r="BRO195" s="373"/>
      <c r="BRP195" s="374"/>
      <c r="BRQ195" s="374"/>
      <c r="BRR195" s="374"/>
      <c r="BRS195" s="374"/>
      <c r="BRT195" s="373"/>
      <c r="BRU195" s="371"/>
      <c r="BRV195" s="371"/>
      <c r="BRW195" s="371"/>
      <c r="BRX195" s="372"/>
      <c r="BRY195" s="373"/>
      <c r="BRZ195" s="373"/>
      <c r="BSA195" s="373"/>
      <c r="BSB195" s="374"/>
      <c r="BSC195" s="374"/>
      <c r="BSD195" s="374"/>
      <c r="BSE195" s="373"/>
      <c r="BSF195" s="374"/>
      <c r="BSG195" s="374"/>
      <c r="BSH195" s="374"/>
      <c r="BSI195" s="374"/>
      <c r="BSJ195" s="373"/>
      <c r="BSK195" s="371"/>
      <c r="BSL195" s="371"/>
      <c r="BSM195" s="371"/>
      <c r="BSN195" s="372"/>
      <c r="BSO195" s="373"/>
      <c r="BSP195" s="373"/>
      <c r="BSQ195" s="373"/>
      <c r="BSR195" s="374"/>
      <c r="BSS195" s="374"/>
      <c r="BST195" s="374"/>
      <c r="BSU195" s="373"/>
      <c r="BSV195" s="374"/>
      <c r="BSW195" s="374"/>
      <c r="BSX195" s="374"/>
      <c r="BSY195" s="374"/>
      <c r="BSZ195" s="373"/>
      <c r="BTA195" s="371"/>
      <c r="BTB195" s="371"/>
      <c r="BTC195" s="371"/>
      <c r="BTD195" s="372"/>
      <c r="BTE195" s="373"/>
      <c r="BTF195" s="373"/>
      <c r="BTG195" s="373"/>
      <c r="BTH195" s="374"/>
      <c r="BTI195" s="374"/>
      <c r="BTJ195" s="374"/>
      <c r="BTK195" s="373"/>
      <c r="BTL195" s="374"/>
      <c r="BTM195" s="374"/>
      <c r="BTN195" s="374"/>
      <c r="BTO195" s="374"/>
      <c r="BTP195" s="373"/>
      <c r="BTQ195" s="371"/>
      <c r="BTR195" s="371"/>
      <c r="BTS195" s="371"/>
      <c r="BTT195" s="372"/>
      <c r="BTU195" s="373"/>
      <c r="BTV195" s="373"/>
      <c r="BTW195" s="373"/>
      <c r="BTX195" s="374"/>
      <c r="BTY195" s="374"/>
      <c r="BTZ195" s="374"/>
      <c r="BUA195" s="373"/>
      <c r="BUB195" s="374"/>
      <c r="BUC195" s="374"/>
      <c r="BUD195" s="374"/>
      <c r="BUE195" s="374"/>
      <c r="BUF195" s="373"/>
      <c r="BUG195" s="371"/>
      <c r="BUH195" s="371"/>
      <c r="BUI195" s="371"/>
      <c r="BUJ195" s="372"/>
      <c r="BUK195" s="373"/>
      <c r="BUL195" s="373"/>
      <c r="BUM195" s="373"/>
      <c r="BUN195" s="374"/>
      <c r="BUO195" s="374"/>
      <c r="BUP195" s="374"/>
      <c r="BUQ195" s="373"/>
      <c r="BUR195" s="374"/>
      <c r="BUS195" s="374"/>
      <c r="BUT195" s="374"/>
      <c r="BUU195" s="374"/>
      <c r="BUV195" s="373"/>
      <c r="BUW195" s="371"/>
      <c r="BUX195" s="371"/>
      <c r="BUY195" s="371"/>
      <c r="BUZ195" s="372"/>
      <c r="BVA195" s="373"/>
      <c r="BVB195" s="373"/>
      <c r="BVC195" s="373"/>
      <c r="BVD195" s="374"/>
      <c r="BVE195" s="374"/>
      <c r="BVF195" s="374"/>
      <c r="BVG195" s="373"/>
      <c r="BVH195" s="374"/>
      <c r="BVI195" s="374"/>
      <c r="BVJ195" s="374"/>
      <c r="BVK195" s="374"/>
      <c r="BVL195" s="373"/>
      <c r="BVM195" s="371"/>
      <c r="BVN195" s="371"/>
      <c r="BVO195" s="371"/>
      <c r="BVP195" s="372"/>
      <c r="BVQ195" s="373"/>
      <c r="BVR195" s="373"/>
      <c r="BVS195" s="373"/>
      <c r="BVT195" s="374"/>
      <c r="BVU195" s="374"/>
      <c r="BVV195" s="374"/>
      <c r="BVW195" s="373"/>
      <c r="BVX195" s="374"/>
      <c r="BVY195" s="374"/>
      <c r="BVZ195" s="374"/>
      <c r="BWA195" s="374"/>
      <c r="BWB195" s="373"/>
      <c r="BWC195" s="371"/>
      <c r="BWD195" s="371"/>
      <c r="BWE195" s="371"/>
      <c r="BWF195" s="372"/>
      <c r="BWG195" s="373"/>
      <c r="BWH195" s="373"/>
      <c r="BWI195" s="373"/>
      <c r="BWJ195" s="374"/>
      <c r="BWK195" s="374"/>
      <c r="BWL195" s="374"/>
      <c r="BWM195" s="373"/>
      <c r="BWN195" s="374"/>
      <c r="BWO195" s="374"/>
      <c r="BWP195" s="374"/>
      <c r="BWQ195" s="374"/>
      <c r="BWR195" s="373"/>
      <c r="BWS195" s="371"/>
      <c r="BWT195" s="371"/>
      <c r="BWU195" s="371"/>
      <c r="BWV195" s="372"/>
      <c r="BWW195" s="373"/>
      <c r="BWX195" s="373"/>
      <c r="BWY195" s="373"/>
      <c r="BWZ195" s="374"/>
      <c r="BXA195" s="374"/>
      <c r="BXB195" s="374"/>
      <c r="BXC195" s="373"/>
      <c r="BXD195" s="374"/>
      <c r="BXE195" s="374"/>
      <c r="BXF195" s="374"/>
      <c r="BXG195" s="374"/>
      <c r="BXH195" s="373"/>
      <c r="BXI195" s="371"/>
      <c r="BXJ195" s="371"/>
      <c r="BXK195" s="371"/>
      <c r="BXL195" s="372"/>
      <c r="BXM195" s="373"/>
      <c r="BXN195" s="373"/>
      <c r="BXO195" s="373"/>
      <c r="BXP195" s="374"/>
      <c r="BXQ195" s="374"/>
      <c r="BXR195" s="374"/>
      <c r="BXS195" s="373"/>
      <c r="BXT195" s="374"/>
      <c r="BXU195" s="374"/>
      <c r="BXV195" s="374"/>
      <c r="BXW195" s="374"/>
      <c r="BXX195" s="373"/>
      <c r="BXY195" s="371"/>
      <c r="BXZ195" s="371"/>
      <c r="BYA195" s="371"/>
      <c r="BYB195" s="372"/>
      <c r="BYC195" s="373"/>
      <c r="BYD195" s="373"/>
      <c r="BYE195" s="373"/>
      <c r="BYF195" s="374"/>
      <c r="BYG195" s="374"/>
      <c r="BYH195" s="374"/>
      <c r="BYI195" s="373"/>
      <c r="BYJ195" s="374"/>
      <c r="BYK195" s="374"/>
      <c r="BYL195" s="374"/>
      <c r="BYM195" s="374"/>
      <c r="BYN195" s="373"/>
      <c r="BYO195" s="371"/>
      <c r="BYP195" s="371"/>
      <c r="BYQ195" s="371"/>
      <c r="BYR195" s="372"/>
      <c r="BYS195" s="373"/>
      <c r="BYT195" s="373"/>
      <c r="BYU195" s="373"/>
      <c r="BYV195" s="374"/>
      <c r="BYW195" s="374"/>
      <c r="BYX195" s="374"/>
      <c r="BYY195" s="373"/>
      <c r="BYZ195" s="374"/>
      <c r="BZA195" s="374"/>
      <c r="BZB195" s="374"/>
      <c r="BZC195" s="374"/>
      <c r="BZD195" s="373"/>
      <c r="BZE195" s="371"/>
      <c r="BZF195" s="371"/>
      <c r="BZG195" s="371"/>
      <c r="BZH195" s="372"/>
      <c r="BZI195" s="373"/>
      <c r="BZJ195" s="373"/>
      <c r="BZK195" s="373"/>
      <c r="BZL195" s="374"/>
      <c r="BZM195" s="374"/>
      <c r="BZN195" s="374"/>
      <c r="BZO195" s="373"/>
      <c r="BZP195" s="374"/>
      <c r="BZQ195" s="374"/>
      <c r="BZR195" s="374"/>
      <c r="BZS195" s="374"/>
      <c r="BZT195" s="373"/>
      <c r="BZU195" s="371"/>
      <c r="BZV195" s="371"/>
      <c r="BZW195" s="371"/>
      <c r="BZX195" s="372"/>
      <c r="BZY195" s="373"/>
      <c r="BZZ195" s="373"/>
      <c r="CAA195" s="373"/>
      <c r="CAB195" s="374"/>
      <c r="CAC195" s="374"/>
      <c r="CAD195" s="374"/>
      <c r="CAE195" s="373"/>
      <c r="CAF195" s="374"/>
      <c r="CAG195" s="374"/>
      <c r="CAH195" s="374"/>
      <c r="CAI195" s="374"/>
      <c r="CAJ195" s="373"/>
      <c r="CAK195" s="371"/>
      <c r="CAL195" s="371"/>
      <c r="CAM195" s="371"/>
      <c r="CAN195" s="372"/>
      <c r="CAO195" s="373"/>
      <c r="CAP195" s="373"/>
      <c r="CAQ195" s="373"/>
      <c r="CAR195" s="374"/>
      <c r="CAS195" s="374"/>
      <c r="CAT195" s="374"/>
      <c r="CAU195" s="373"/>
      <c r="CAV195" s="374"/>
      <c r="CAW195" s="374"/>
      <c r="CAX195" s="374"/>
      <c r="CAY195" s="374"/>
      <c r="CAZ195" s="373"/>
      <c r="CBA195" s="371"/>
      <c r="CBB195" s="371"/>
      <c r="CBC195" s="371"/>
      <c r="CBD195" s="372"/>
      <c r="CBE195" s="373"/>
      <c r="CBF195" s="373"/>
      <c r="CBG195" s="373"/>
      <c r="CBH195" s="374"/>
      <c r="CBI195" s="374"/>
      <c r="CBJ195" s="374"/>
      <c r="CBK195" s="373"/>
      <c r="CBL195" s="374"/>
      <c r="CBM195" s="374"/>
      <c r="CBN195" s="374"/>
      <c r="CBO195" s="374"/>
      <c r="CBP195" s="373"/>
      <c r="CBQ195" s="371"/>
      <c r="CBR195" s="371"/>
      <c r="CBS195" s="371"/>
      <c r="CBT195" s="372"/>
      <c r="CBU195" s="373"/>
      <c r="CBV195" s="373"/>
      <c r="CBW195" s="373"/>
      <c r="CBX195" s="374"/>
      <c r="CBY195" s="374"/>
      <c r="CBZ195" s="374"/>
      <c r="CCA195" s="373"/>
      <c r="CCB195" s="374"/>
      <c r="CCC195" s="374"/>
      <c r="CCD195" s="374"/>
      <c r="CCE195" s="374"/>
      <c r="CCF195" s="373"/>
      <c r="CCG195" s="371"/>
      <c r="CCH195" s="371"/>
      <c r="CCI195" s="371"/>
      <c r="CCJ195" s="372"/>
      <c r="CCK195" s="373"/>
      <c r="CCL195" s="373"/>
      <c r="CCM195" s="373"/>
      <c r="CCN195" s="374"/>
      <c r="CCO195" s="374"/>
      <c r="CCP195" s="374"/>
      <c r="CCQ195" s="373"/>
      <c r="CCR195" s="374"/>
      <c r="CCS195" s="374"/>
      <c r="CCT195" s="374"/>
      <c r="CCU195" s="374"/>
      <c r="CCV195" s="373"/>
      <c r="CCW195" s="371"/>
      <c r="CCX195" s="371"/>
      <c r="CCY195" s="371"/>
      <c r="CCZ195" s="372"/>
      <c r="CDA195" s="373"/>
      <c r="CDB195" s="373"/>
      <c r="CDC195" s="373"/>
      <c r="CDD195" s="374"/>
      <c r="CDE195" s="374"/>
      <c r="CDF195" s="374"/>
      <c r="CDG195" s="373"/>
      <c r="CDH195" s="374"/>
      <c r="CDI195" s="374"/>
      <c r="CDJ195" s="374"/>
      <c r="CDK195" s="374"/>
      <c r="CDL195" s="373"/>
      <c r="CDM195" s="371"/>
      <c r="CDN195" s="371"/>
      <c r="CDO195" s="371"/>
      <c r="CDP195" s="372"/>
      <c r="CDQ195" s="373"/>
      <c r="CDR195" s="373"/>
      <c r="CDS195" s="373"/>
      <c r="CDT195" s="374"/>
      <c r="CDU195" s="374"/>
      <c r="CDV195" s="374"/>
      <c r="CDW195" s="373"/>
      <c r="CDX195" s="374"/>
      <c r="CDY195" s="374"/>
      <c r="CDZ195" s="374"/>
      <c r="CEA195" s="374"/>
      <c r="CEB195" s="373"/>
      <c r="CEC195" s="371"/>
      <c r="CED195" s="371"/>
      <c r="CEE195" s="371"/>
      <c r="CEF195" s="372"/>
      <c r="CEG195" s="373"/>
      <c r="CEH195" s="373"/>
      <c r="CEI195" s="373"/>
      <c r="CEJ195" s="374"/>
      <c r="CEK195" s="374"/>
      <c r="CEL195" s="374"/>
      <c r="CEM195" s="373"/>
      <c r="CEN195" s="374"/>
      <c r="CEO195" s="374"/>
      <c r="CEP195" s="374"/>
      <c r="CEQ195" s="374"/>
      <c r="CER195" s="373"/>
      <c r="CES195" s="371"/>
      <c r="CET195" s="371"/>
      <c r="CEU195" s="371"/>
      <c r="CEV195" s="372"/>
      <c r="CEW195" s="373"/>
      <c r="CEX195" s="373"/>
      <c r="CEY195" s="373"/>
      <c r="CEZ195" s="374"/>
      <c r="CFA195" s="374"/>
      <c r="CFB195" s="374"/>
      <c r="CFC195" s="373"/>
      <c r="CFD195" s="374"/>
      <c r="CFE195" s="374"/>
      <c r="CFF195" s="374"/>
      <c r="CFG195" s="374"/>
      <c r="CFH195" s="373"/>
      <c r="CFI195" s="371"/>
      <c r="CFJ195" s="371"/>
      <c r="CFK195" s="371"/>
      <c r="CFL195" s="372"/>
      <c r="CFM195" s="373"/>
      <c r="CFN195" s="373"/>
      <c r="CFO195" s="373"/>
      <c r="CFP195" s="374"/>
      <c r="CFQ195" s="374"/>
      <c r="CFR195" s="374"/>
      <c r="CFS195" s="373"/>
      <c r="CFT195" s="374"/>
      <c r="CFU195" s="374"/>
      <c r="CFV195" s="374"/>
      <c r="CFW195" s="374"/>
      <c r="CFX195" s="373"/>
      <c r="CFY195" s="371"/>
      <c r="CFZ195" s="371"/>
      <c r="CGA195" s="371"/>
      <c r="CGB195" s="372"/>
      <c r="CGC195" s="373"/>
      <c r="CGD195" s="373"/>
      <c r="CGE195" s="373"/>
      <c r="CGF195" s="374"/>
      <c r="CGG195" s="374"/>
      <c r="CGH195" s="374"/>
      <c r="CGI195" s="373"/>
      <c r="CGJ195" s="374"/>
      <c r="CGK195" s="374"/>
      <c r="CGL195" s="374"/>
      <c r="CGM195" s="374"/>
      <c r="CGN195" s="373"/>
      <c r="CGO195" s="371"/>
      <c r="CGP195" s="371"/>
      <c r="CGQ195" s="371"/>
      <c r="CGR195" s="372"/>
      <c r="CGS195" s="373"/>
      <c r="CGT195" s="373"/>
      <c r="CGU195" s="373"/>
      <c r="CGV195" s="374"/>
      <c r="CGW195" s="374"/>
      <c r="CGX195" s="374"/>
      <c r="CGY195" s="373"/>
      <c r="CGZ195" s="374"/>
      <c r="CHA195" s="374"/>
      <c r="CHB195" s="374"/>
      <c r="CHC195" s="374"/>
      <c r="CHD195" s="373"/>
      <c r="CHE195" s="371"/>
      <c r="CHF195" s="371"/>
      <c r="CHG195" s="371"/>
      <c r="CHH195" s="372"/>
      <c r="CHI195" s="373"/>
      <c r="CHJ195" s="373"/>
      <c r="CHK195" s="373"/>
      <c r="CHL195" s="374"/>
      <c r="CHM195" s="374"/>
      <c r="CHN195" s="374"/>
      <c r="CHO195" s="373"/>
      <c r="CHP195" s="374"/>
      <c r="CHQ195" s="374"/>
      <c r="CHR195" s="374"/>
      <c r="CHS195" s="374"/>
      <c r="CHT195" s="373"/>
      <c r="CHU195" s="371"/>
      <c r="CHV195" s="371"/>
      <c r="CHW195" s="371"/>
      <c r="CHX195" s="372"/>
      <c r="CHY195" s="373"/>
      <c r="CHZ195" s="373"/>
      <c r="CIA195" s="373"/>
      <c r="CIB195" s="374"/>
      <c r="CIC195" s="374"/>
      <c r="CID195" s="374"/>
      <c r="CIE195" s="373"/>
      <c r="CIF195" s="374"/>
      <c r="CIG195" s="374"/>
      <c r="CIH195" s="374"/>
      <c r="CII195" s="374"/>
      <c r="CIJ195" s="373"/>
      <c r="CIK195" s="371"/>
      <c r="CIL195" s="371"/>
      <c r="CIM195" s="371"/>
      <c r="CIN195" s="372"/>
      <c r="CIO195" s="373"/>
      <c r="CIP195" s="373"/>
      <c r="CIQ195" s="373"/>
      <c r="CIR195" s="374"/>
      <c r="CIS195" s="374"/>
      <c r="CIT195" s="374"/>
      <c r="CIU195" s="373"/>
      <c r="CIV195" s="374"/>
      <c r="CIW195" s="374"/>
      <c r="CIX195" s="374"/>
      <c r="CIY195" s="374"/>
      <c r="CIZ195" s="373"/>
      <c r="CJA195" s="371"/>
      <c r="CJB195" s="371"/>
      <c r="CJC195" s="371"/>
      <c r="CJD195" s="372"/>
      <c r="CJE195" s="373"/>
      <c r="CJF195" s="373"/>
      <c r="CJG195" s="373"/>
      <c r="CJH195" s="374"/>
      <c r="CJI195" s="374"/>
      <c r="CJJ195" s="374"/>
      <c r="CJK195" s="373"/>
      <c r="CJL195" s="374"/>
      <c r="CJM195" s="374"/>
      <c r="CJN195" s="374"/>
      <c r="CJO195" s="374"/>
      <c r="CJP195" s="373"/>
      <c r="CJQ195" s="371"/>
      <c r="CJR195" s="371"/>
      <c r="CJS195" s="371"/>
      <c r="CJT195" s="372"/>
      <c r="CJU195" s="373"/>
      <c r="CJV195" s="373"/>
      <c r="CJW195" s="373"/>
      <c r="CJX195" s="374"/>
      <c r="CJY195" s="374"/>
      <c r="CJZ195" s="374"/>
      <c r="CKA195" s="373"/>
      <c r="CKB195" s="374"/>
      <c r="CKC195" s="374"/>
      <c r="CKD195" s="374"/>
      <c r="CKE195" s="374"/>
      <c r="CKF195" s="373"/>
      <c r="CKG195" s="371"/>
      <c r="CKH195" s="371"/>
      <c r="CKI195" s="371"/>
      <c r="CKJ195" s="372"/>
      <c r="CKK195" s="373"/>
      <c r="CKL195" s="373"/>
      <c r="CKM195" s="373"/>
      <c r="CKN195" s="374"/>
      <c r="CKO195" s="374"/>
      <c r="CKP195" s="374"/>
      <c r="CKQ195" s="373"/>
      <c r="CKR195" s="374"/>
      <c r="CKS195" s="374"/>
      <c r="CKT195" s="374"/>
      <c r="CKU195" s="374"/>
      <c r="CKV195" s="373"/>
      <c r="CKW195" s="371"/>
      <c r="CKX195" s="371"/>
      <c r="CKY195" s="371"/>
      <c r="CKZ195" s="372"/>
      <c r="CLA195" s="373"/>
      <c r="CLB195" s="373"/>
      <c r="CLC195" s="373"/>
      <c r="CLD195" s="374"/>
      <c r="CLE195" s="374"/>
      <c r="CLF195" s="374"/>
      <c r="CLG195" s="373"/>
      <c r="CLH195" s="374"/>
      <c r="CLI195" s="374"/>
      <c r="CLJ195" s="374"/>
      <c r="CLK195" s="374"/>
      <c r="CLL195" s="373"/>
      <c r="CLM195" s="371"/>
      <c r="CLN195" s="371"/>
      <c r="CLO195" s="371"/>
      <c r="CLP195" s="372"/>
      <c r="CLQ195" s="373"/>
      <c r="CLR195" s="373"/>
      <c r="CLS195" s="373"/>
      <c r="CLT195" s="374"/>
      <c r="CLU195" s="374"/>
      <c r="CLV195" s="374"/>
      <c r="CLW195" s="373"/>
      <c r="CLX195" s="374"/>
      <c r="CLY195" s="374"/>
      <c r="CLZ195" s="374"/>
      <c r="CMA195" s="374"/>
      <c r="CMB195" s="373"/>
      <c r="CMC195" s="371"/>
      <c r="CMD195" s="371"/>
      <c r="CME195" s="371"/>
      <c r="CMF195" s="372"/>
      <c r="CMG195" s="373"/>
      <c r="CMH195" s="373"/>
      <c r="CMI195" s="373"/>
      <c r="CMJ195" s="374"/>
      <c r="CMK195" s="374"/>
      <c r="CML195" s="374"/>
      <c r="CMM195" s="373"/>
      <c r="CMN195" s="374"/>
      <c r="CMO195" s="374"/>
      <c r="CMP195" s="374"/>
      <c r="CMQ195" s="374"/>
      <c r="CMR195" s="373"/>
      <c r="CMS195" s="371"/>
      <c r="CMT195" s="371"/>
      <c r="CMU195" s="371"/>
      <c r="CMV195" s="372"/>
      <c r="CMW195" s="373"/>
      <c r="CMX195" s="373"/>
      <c r="CMY195" s="373"/>
      <c r="CMZ195" s="374"/>
      <c r="CNA195" s="374"/>
      <c r="CNB195" s="374"/>
      <c r="CNC195" s="373"/>
      <c r="CND195" s="374"/>
      <c r="CNE195" s="374"/>
      <c r="CNF195" s="374"/>
      <c r="CNG195" s="374"/>
      <c r="CNH195" s="373"/>
      <c r="CNI195" s="371"/>
      <c r="CNJ195" s="371"/>
      <c r="CNK195" s="371"/>
      <c r="CNL195" s="372"/>
      <c r="CNM195" s="373"/>
      <c r="CNN195" s="373"/>
      <c r="CNO195" s="373"/>
      <c r="CNP195" s="374"/>
      <c r="CNQ195" s="374"/>
      <c r="CNR195" s="374"/>
      <c r="CNS195" s="373"/>
      <c r="CNT195" s="374"/>
      <c r="CNU195" s="374"/>
      <c r="CNV195" s="374"/>
      <c r="CNW195" s="374"/>
      <c r="CNX195" s="373"/>
      <c r="CNY195" s="371"/>
      <c r="CNZ195" s="371"/>
      <c r="COA195" s="371"/>
      <c r="COB195" s="372"/>
      <c r="COC195" s="373"/>
      <c r="COD195" s="373"/>
      <c r="COE195" s="373"/>
      <c r="COF195" s="374"/>
      <c r="COG195" s="374"/>
      <c r="COH195" s="374"/>
      <c r="COI195" s="373"/>
      <c r="COJ195" s="374"/>
      <c r="COK195" s="374"/>
      <c r="COL195" s="374"/>
      <c r="COM195" s="374"/>
      <c r="CON195" s="373"/>
      <c r="COO195" s="371"/>
      <c r="COP195" s="371"/>
      <c r="COQ195" s="371"/>
      <c r="COR195" s="372"/>
      <c r="COS195" s="373"/>
      <c r="COT195" s="373"/>
      <c r="COU195" s="373"/>
      <c r="COV195" s="374"/>
      <c r="COW195" s="374"/>
      <c r="COX195" s="374"/>
      <c r="COY195" s="373"/>
      <c r="COZ195" s="374"/>
      <c r="CPA195" s="374"/>
      <c r="CPB195" s="374"/>
      <c r="CPC195" s="374"/>
      <c r="CPD195" s="373"/>
      <c r="CPE195" s="371"/>
      <c r="CPF195" s="371"/>
      <c r="CPG195" s="371"/>
      <c r="CPH195" s="372"/>
      <c r="CPI195" s="373"/>
      <c r="CPJ195" s="373"/>
      <c r="CPK195" s="373"/>
      <c r="CPL195" s="374"/>
      <c r="CPM195" s="374"/>
      <c r="CPN195" s="374"/>
      <c r="CPO195" s="373"/>
      <c r="CPP195" s="374"/>
      <c r="CPQ195" s="374"/>
      <c r="CPR195" s="374"/>
      <c r="CPS195" s="374"/>
      <c r="CPT195" s="373"/>
      <c r="CPU195" s="371"/>
      <c r="CPV195" s="371"/>
      <c r="CPW195" s="371"/>
      <c r="CPX195" s="372"/>
      <c r="CPY195" s="373"/>
      <c r="CPZ195" s="373"/>
      <c r="CQA195" s="373"/>
      <c r="CQB195" s="374"/>
      <c r="CQC195" s="374"/>
      <c r="CQD195" s="374"/>
      <c r="CQE195" s="373"/>
      <c r="CQF195" s="374"/>
      <c r="CQG195" s="374"/>
      <c r="CQH195" s="374"/>
      <c r="CQI195" s="374"/>
      <c r="CQJ195" s="373"/>
      <c r="CQK195" s="371"/>
      <c r="CQL195" s="371"/>
      <c r="CQM195" s="371"/>
      <c r="CQN195" s="372"/>
      <c r="CQO195" s="373"/>
      <c r="CQP195" s="373"/>
      <c r="CQQ195" s="373"/>
      <c r="CQR195" s="374"/>
      <c r="CQS195" s="374"/>
      <c r="CQT195" s="374"/>
      <c r="CQU195" s="373"/>
      <c r="CQV195" s="374"/>
      <c r="CQW195" s="374"/>
      <c r="CQX195" s="374"/>
      <c r="CQY195" s="374"/>
      <c r="CQZ195" s="373"/>
      <c r="CRA195" s="371"/>
      <c r="CRB195" s="371"/>
      <c r="CRC195" s="371"/>
      <c r="CRD195" s="372"/>
      <c r="CRE195" s="373"/>
      <c r="CRF195" s="373"/>
      <c r="CRG195" s="373"/>
      <c r="CRH195" s="374"/>
      <c r="CRI195" s="374"/>
      <c r="CRJ195" s="374"/>
      <c r="CRK195" s="373"/>
      <c r="CRL195" s="374"/>
      <c r="CRM195" s="374"/>
      <c r="CRN195" s="374"/>
      <c r="CRO195" s="374"/>
      <c r="CRP195" s="373"/>
      <c r="CRQ195" s="371"/>
      <c r="CRR195" s="371"/>
      <c r="CRS195" s="371"/>
      <c r="CRT195" s="372"/>
      <c r="CRU195" s="373"/>
      <c r="CRV195" s="373"/>
      <c r="CRW195" s="373"/>
      <c r="CRX195" s="374"/>
      <c r="CRY195" s="374"/>
      <c r="CRZ195" s="374"/>
      <c r="CSA195" s="373"/>
      <c r="CSB195" s="374"/>
      <c r="CSC195" s="374"/>
      <c r="CSD195" s="374"/>
      <c r="CSE195" s="374"/>
      <c r="CSF195" s="373"/>
      <c r="CSG195" s="371"/>
      <c r="CSH195" s="371"/>
      <c r="CSI195" s="371"/>
      <c r="CSJ195" s="372"/>
      <c r="CSK195" s="373"/>
      <c r="CSL195" s="373"/>
      <c r="CSM195" s="373"/>
      <c r="CSN195" s="374"/>
      <c r="CSO195" s="374"/>
      <c r="CSP195" s="374"/>
      <c r="CSQ195" s="373"/>
      <c r="CSR195" s="374"/>
      <c r="CSS195" s="374"/>
      <c r="CST195" s="374"/>
      <c r="CSU195" s="374"/>
      <c r="CSV195" s="373"/>
      <c r="CSW195" s="371"/>
      <c r="CSX195" s="371"/>
      <c r="CSY195" s="371"/>
      <c r="CSZ195" s="372"/>
      <c r="CTA195" s="373"/>
      <c r="CTB195" s="373"/>
      <c r="CTC195" s="373"/>
      <c r="CTD195" s="374"/>
      <c r="CTE195" s="374"/>
      <c r="CTF195" s="374"/>
      <c r="CTG195" s="373"/>
      <c r="CTH195" s="374"/>
      <c r="CTI195" s="374"/>
      <c r="CTJ195" s="374"/>
      <c r="CTK195" s="374"/>
      <c r="CTL195" s="373"/>
      <c r="CTM195" s="371"/>
      <c r="CTN195" s="371"/>
      <c r="CTO195" s="371"/>
      <c r="CTP195" s="372"/>
      <c r="CTQ195" s="373"/>
      <c r="CTR195" s="373"/>
      <c r="CTS195" s="373"/>
      <c r="CTT195" s="374"/>
      <c r="CTU195" s="374"/>
      <c r="CTV195" s="374"/>
      <c r="CTW195" s="373"/>
      <c r="CTX195" s="374"/>
      <c r="CTY195" s="374"/>
      <c r="CTZ195" s="374"/>
      <c r="CUA195" s="374"/>
      <c r="CUB195" s="373"/>
      <c r="CUC195" s="371"/>
      <c r="CUD195" s="371"/>
      <c r="CUE195" s="371"/>
      <c r="CUF195" s="372"/>
      <c r="CUG195" s="373"/>
      <c r="CUH195" s="373"/>
      <c r="CUI195" s="373"/>
      <c r="CUJ195" s="374"/>
      <c r="CUK195" s="374"/>
      <c r="CUL195" s="374"/>
      <c r="CUM195" s="373"/>
      <c r="CUN195" s="374"/>
      <c r="CUO195" s="374"/>
      <c r="CUP195" s="374"/>
      <c r="CUQ195" s="374"/>
      <c r="CUR195" s="373"/>
      <c r="CUS195" s="371"/>
      <c r="CUT195" s="371"/>
      <c r="CUU195" s="371"/>
      <c r="CUV195" s="372"/>
      <c r="CUW195" s="373"/>
      <c r="CUX195" s="373"/>
      <c r="CUY195" s="373"/>
      <c r="CUZ195" s="374"/>
      <c r="CVA195" s="374"/>
      <c r="CVB195" s="374"/>
      <c r="CVC195" s="373"/>
      <c r="CVD195" s="374"/>
      <c r="CVE195" s="374"/>
      <c r="CVF195" s="374"/>
      <c r="CVG195" s="374"/>
      <c r="CVH195" s="373"/>
      <c r="CVI195" s="371"/>
      <c r="CVJ195" s="371"/>
      <c r="CVK195" s="371"/>
      <c r="CVL195" s="372"/>
      <c r="CVM195" s="373"/>
      <c r="CVN195" s="373"/>
      <c r="CVO195" s="373"/>
      <c r="CVP195" s="374"/>
      <c r="CVQ195" s="374"/>
      <c r="CVR195" s="374"/>
      <c r="CVS195" s="373"/>
      <c r="CVT195" s="374"/>
      <c r="CVU195" s="374"/>
      <c r="CVV195" s="374"/>
      <c r="CVW195" s="374"/>
      <c r="CVX195" s="373"/>
      <c r="CVY195" s="371"/>
      <c r="CVZ195" s="371"/>
      <c r="CWA195" s="371"/>
      <c r="CWB195" s="372"/>
      <c r="CWC195" s="373"/>
      <c r="CWD195" s="373"/>
      <c r="CWE195" s="373"/>
      <c r="CWF195" s="374"/>
      <c r="CWG195" s="374"/>
      <c r="CWH195" s="374"/>
      <c r="CWI195" s="373"/>
      <c r="CWJ195" s="374"/>
      <c r="CWK195" s="374"/>
      <c r="CWL195" s="374"/>
      <c r="CWM195" s="374"/>
      <c r="CWN195" s="373"/>
      <c r="CWO195" s="371"/>
      <c r="CWP195" s="371"/>
      <c r="CWQ195" s="371"/>
      <c r="CWR195" s="372"/>
      <c r="CWS195" s="373"/>
      <c r="CWT195" s="373"/>
      <c r="CWU195" s="373"/>
      <c r="CWV195" s="374"/>
      <c r="CWW195" s="374"/>
      <c r="CWX195" s="374"/>
      <c r="CWY195" s="373"/>
      <c r="CWZ195" s="374"/>
      <c r="CXA195" s="374"/>
      <c r="CXB195" s="374"/>
      <c r="CXC195" s="374"/>
      <c r="CXD195" s="373"/>
      <c r="CXE195" s="371"/>
      <c r="CXF195" s="371"/>
      <c r="CXG195" s="371"/>
      <c r="CXH195" s="372"/>
      <c r="CXI195" s="373"/>
      <c r="CXJ195" s="373"/>
      <c r="CXK195" s="373"/>
      <c r="CXL195" s="374"/>
      <c r="CXM195" s="374"/>
      <c r="CXN195" s="374"/>
      <c r="CXO195" s="373"/>
      <c r="CXP195" s="374"/>
      <c r="CXQ195" s="374"/>
      <c r="CXR195" s="374"/>
      <c r="CXS195" s="374"/>
      <c r="CXT195" s="373"/>
      <c r="CXU195" s="371"/>
      <c r="CXV195" s="371"/>
      <c r="CXW195" s="371"/>
      <c r="CXX195" s="372"/>
      <c r="CXY195" s="373"/>
      <c r="CXZ195" s="373"/>
      <c r="CYA195" s="373"/>
      <c r="CYB195" s="374"/>
      <c r="CYC195" s="374"/>
      <c r="CYD195" s="374"/>
      <c r="CYE195" s="373"/>
      <c r="CYF195" s="374"/>
      <c r="CYG195" s="374"/>
      <c r="CYH195" s="374"/>
      <c r="CYI195" s="374"/>
      <c r="CYJ195" s="373"/>
      <c r="CYK195" s="371"/>
      <c r="CYL195" s="371"/>
      <c r="CYM195" s="371"/>
      <c r="CYN195" s="372"/>
      <c r="CYO195" s="373"/>
      <c r="CYP195" s="373"/>
      <c r="CYQ195" s="373"/>
      <c r="CYR195" s="374"/>
      <c r="CYS195" s="374"/>
      <c r="CYT195" s="374"/>
      <c r="CYU195" s="373"/>
      <c r="CYV195" s="374"/>
      <c r="CYW195" s="374"/>
      <c r="CYX195" s="374"/>
      <c r="CYY195" s="374"/>
      <c r="CYZ195" s="373"/>
      <c r="CZA195" s="371"/>
      <c r="CZB195" s="371"/>
      <c r="CZC195" s="371"/>
      <c r="CZD195" s="372"/>
      <c r="CZE195" s="373"/>
      <c r="CZF195" s="373"/>
      <c r="CZG195" s="373"/>
      <c r="CZH195" s="374"/>
      <c r="CZI195" s="374"/>
      <c r="CZJ195" s="374"/>
      <c r="CZK195" s="373"/>
      <c r="CZL195" s="374"/>
      <c r="CZM195" s="374"/>
      <c r="CZN195" s="374"/>
      <c r="CZO195" s="374"/>
      <c r="CZP195" s="373"/>
      <c r="CZQ195" s="371"/>
      <c r="CZR195" s="371"/>
      <c r="CZS195" s="371"/>
      <c r="CZT195" s="372"/>
      <c r="CZU195" s="373"/>
      <c r="CZV195" s="373"/>
      <c r="CZW195" s="373"/>
      <c r="CZX195" s="374"/>
      <c r="CZY195" s="374"/>
      <c r="CZZ195" s="374"/>
      <c r="DAA195" s="373"/>
      <c r="DAB195" s="374"/>
      <c r="DAC195" s="374"/>
      <c r="DAD195" s="374"/>
      <c r="DAE195" s="374"/>
      <c r="DAF195" s="373"/>
      <c r="DAG195" s="371"/>
      <c r="DAH195" s="371"/>
      <c r="DAI195" s="371"/>
      <c r="DAJ195" s="372"/>
      <c r="DAK195" s="373"/>
      <c r="DAL195" s="373"/>
      <c r="DAM195" s="373"/>
      <c r="DAN195" s="374"/>
      <c r="DAO195" s="374"/>
      <c r="DAP195" s="374"/>
      <c r="DAQ195" s="373"/>
      <c r="DAR195" s="374"/>
      <c r="DAS195" s="374"/>
      <c r="DAT195" s="374"/>
      <c r="DAU195" s="374"/>
      <c r="DAV195" s="373"/>
      <c r="DAW195" s="371"/>
      <c r="DAX195" s="371"/>
      <c r="DAY195" s="371"/>
      <c r="DAZ195" s="372"/>
      <c r="DBA195" s="373"/>
      <c r="DBB195" s="373"/>
      <c r="DBC195" s="373"/>
      <c r="DBD195" s="374"/>
      <c r="DBE195" s="374"/>
      <c r="DBF195" s="374"/>
      <c r="DBG195" s="373"/>
      <c r="DBH195" s="374"/>
      <c r="DBI195" s="374"/>
      <c r="DBJ195" s="374"/>
      <c r="DBK195" s="374"/>
      <c r="DBL195" s="373"/>
      <c r="DBM195" s="371"/>
      <c r="DBN195" s="371"/>
      <c r="DBO195" s="371"/>
      <c r="DBP195" s="372"/>
      <c r="DBQ195" s="373"/>
      <c r="DBR195" s="373"/>
      <c r="DBS195" s="373"/>
      <c r="DBT195" s="374"/>
      <c r="DBU195" s="374"/>
      <c r="DBV195" s="374"/>
      <c r="DBW195" s="373"/>
      <c r="DBX195" s="374"/>
      <c r="DBY195" s="374"/>
      <c r="DBZ195" s="374"/>
      <c r="DCA195" s="374"/>
      <c r="DCB195" s="373"/>
      <c r="DCC195" s="371"/>
      <c r="DCD195" s="371"/>
      <c r="DCE195" s="371"/>
      <c r="DCF195" s="372"/>
      <c r="DCG195" s="373"/>
      <c r="DCH195" s="373"/>
      <c r="DCI195" s="373"/>
      <c r="DCJ195" s="374"/>
      <c r="DCK195" s="374"/>
      <c r="DCL195" s="374"/>
      <c r="DCM195" s="373"/>
      <c r="DCN195" s="374"/>
      <c r="DCO195" s="374"/>
      <c r="DCP195" s="374"/>
      <c r="DCQ195" s="374"/>
      <c r="DCR195" s="373"/>
      <c r="DCS195" s="371"/>
      <c r="DCT195" s="371"/>
      <c r="DCU195" s="371"/>
      <c r="DCV195" s="372"/>
      <c r="DCW195" s="373"/>
      <c r="DCX195" s="373"/>
      <c r="DCY195" s="373"/>
      <c r="DCZ195" s="374"/>
      <c r="DDA195" s="374"/>
      <c r="DDB195" s="374"/>
      <c r="DDC195" s="373"/>
      <c r="DDD195" s="374"/>
      <c r="DDE195" s="374"/>
      <c r="DDF195" s="374"/>
      <c r="DDG195" s="374"/>
      <c r="DDH195" s="373"/>
      <c r="DDI195" s="371"/>
      <c r="DDJ195" s="371"/>
      <c r="DDK195" s="371"/>
      <c r="DDL195" s="372"/>
      <c r="DDM195" s="373"/>
      <c r="DDN195" s="373"/>
      <c r="DDO195" s="373"/>
      <c r="DDP195" s="374"/>
      <c r="DDQ195" s="374"/>
      <c r="DDR195" s="374"/>
      <c r="DDS195" s="373"/>
      <c r="DDT195" s="374"/>
      <c r="DDU195" s="374"/>
      <c r="DDV195" s="374"/>
      <c r="DDW195" s="374"/>
      <c r="DDX195" s="373"/>
      <c r="DDY195" s="371"/>
      <c r="DDZ195" s="371"/>
      <c r="DEA195" s="371"/>
      <c r="DEB195" s="372"/>
      <c r="DEC195" s="373"/>
      <c r="DED195" s="373"/>
      <c r="DEE195" s="373"/>
      <c r="DEF195" s="374"/>
      <c r="DEG195" s="374"/>
      <c r="DEH195" s="374"/>
      <c r="DEI195" s="373"/>
      <c r="DEJ195" s="374"/>
      <c r="DEK195" s="374"/>
      <c r="DEL195" s="374"/>
      <c r="DEM195" s="374"/>
      <c r="DEN195" s="373"/>
      <c r="DEO195" s="371"/>
      <c r="DEP195" s="371"/>
      <c r="DEQ195" s="371"/>
      <c r="DER195" s="372"/>
      <c r="DES195" s="373"/>
      <c r="DET195" s="373"/>
      <c r="DEU195" s="373"/>
      <c r="DEV195" s="374"/>
      <c r="DEW195" s="374"/>
      <c r="DEX195" s="374"/>
      <c r="DEY195" s="373"/>
      <c r="DEZ195" s="374"/>
      <c r="DFA195" s="374"/>
      <c r="DFB195" s="374"/>
      <c r="DFC195" s="374"/>
      <c r="DFD195" s="373"/>
      <c r="DFE195" s="371"/>
      <c r="DFF195" s="371"/>
      <c r="DFG195" s="371"/>
      <c r="DFH195" s="372"/>
      <c r="DFI195" s="373"/>
      <c r="DFJ195" s="373"/>
      <c r="DFK195" s="373"/>
      <c r="DFL195" s="374"/>
      <c r="DFM195" s="374"/>
      <c r="DFN195" s="374"/>
      <c r="DFO195" s="373"/>
      <c r="DFP195" s="374"/>
      <c r="DFQ195" s="374"/>
      <c r="DFR195" s="374"/>
      <c r="DFS195" s="374"/>
      <c r="DFT195" s="373"/>
      <c r="DFU195" s="371"/>
      <c r="DFV195" s="371"/>
      <c r="DFW195" s="371"/>
      <c r="DFX195" s="372"/>
      <c r="DFY195" s="373"/>
      <c r="DFZ195" s="373"/>
      <c r="DGA195" s="373"/>
      <c r="DGB195" s="374"/>
      <c r="DGC195" s="374"/>
      <c r="DGD195" s="374"/>
      <c r="DGE195" s="373"/>
      <c r="DGF195" s="374"/>
      <c r="DGG195" s="374"/>
      <c r="DGH195" s="374"/>
      <c r="DGI195" s="374"/>
      <c r="DGJ195" s="373"/>
      <c r="DGK195" s="371"/>
      <c r="DGL195" s="371"/>
      <c r="DGM195" s="371"/>
      <c r="DGN195" s="372"/>
      <c r="DGO195" s="373"/>
      <c r="DGP195" s="373"/>
      <c r="DGQ195" s="373"/>
      <c r="DGR195" s="374"/>
      <c r="DGS195" s="374"/>
      <c r="DGT195" s="374"/>
      <c r="DGU195" s="373"/>
      <c r="DGV195" s="374"/>
      <c r="DGW195" s="374"/>
      <c r="DGX195" s="374"/>
      <c r="DGY195" s="374"/>
      <c r="DGZ195" s="373"/>
      <c r="DHA195" s="371"/>
      <c r="DHB195" s="371"/>
      <c r="DHC195" s="371"/>
      <c r="DHD195" s="372"/>
      <c r="DHE195" s="373"/>
      <c r="DHF195" s="373"/>
      <c r="DHG195" s="373"/>
      <c r="DHH195" s="374"/>
      <c r="DHI195" s="374"/>
      <c r="DHJ195" s="374"/>
      <c r="DHK195" s="373"/>
      <c r="DHL195" s="374"/>
      <c r="DHM195" s="374"/>
      <c r="DHN195" s="374"/>
      <c r="DHO195" s="374"/>
      <c r="DHP195" s="373"/>
      <c r="DHQ195" s="371"/>
      <c r="DHR195" s="371"/>
      <c r="DHS195" s="371"/>
      <c r="DHT195" s="372"/>
      <c r="DHU195" s="373"/>
      <c r="DHV195" s="373"/>
      <c r="DHW195" s="373"/>
      <c r="DHX195" s="374"/>
      <c r="DHY195" s="374"/>
      <c r="DHZ195" s="374"/>
      <c r="DIA195" s="373"/>
      <c r="DIB195" s="374"/>
      <c r="DIC195" s="374"/>
      <c r="DID195" s="374"/>
      <c r="DIE195" s="374"/>
      <c r="DIF195" s="373"/>
      <c r="DIG195" s="371"/>
      <c r="DIH195" s="371"/>
      <c r="DII195" s="371"/>
      <c r="DIJ195" s="372"/>
      <c r="DIK195" s="373"/>
      <c r="DIL195" s="373"/>
      <c r="DIM195" s="373"/>
      <c r="DIN195" s="374"/>
      <c r="DIO195" s="374"/>
      <c r="DIP195" s="374"/>
      <c r="DIQ195" s="373"/>
      <c r="DIR195" s="374"/>
      <c r="DIS195" s="374"/>
      <c r="DIT195" s="374"/>
      <c r="DIU195" s="374"/>
      <c r="DIV195" s="373"/>
      <c r="DIW195" s="371"/>
      <c r="DIX195" s="371"/>
      <c r="DIY195" s="371"/>
      <c r="DIZ195" s="372"/>
      <c r="DJA195" s="373"/>
      <c r="DJB195" s="373"/>
      <c r="DJC195" s="373"/>
      <c r="DJD195" s="374"/>
      <c r="DJE195" s="374"/>
      <c r="DJF195" s="374"/>
      <c r="DJG195" s="373"/>
      <c r="DJH195" s="374"/>
      <c r="DJI195" s="374"/>
      <c r="DJJ195" s="374"/>
      <c r="DJK195" s="374"/>
      <c r="DJL195" s="373"/>
      <c r="DJM195" s="371"/>
      <c r="DJN195" s="371"/>
      <c r="DJO195" s="371"/>
      <c r="DJP195" s="372"/>
      <c r="DJQ195" s="373"/>
      <c r="DJR195" s="373"/>
      <c r="DJS195" s="373"/>
      <c r="DJT195" s="374"/>
      <c r="DJU195" s="374"/>
      <c r="DJV195" s="374"/>
      <c r="DJW195" s="373"/>
      <c r="DJX195" s="374"/>
      <c r="DJY195" s="374"/>
      <c r="DJZ195" s="374"/>
      <c r="DKA195" s="374"/>
      <c r="DKB195" s="373"/>
      <c r="DKC195" s="371"/>
      <c r="DKD195" s="371"/>
      <c r="DKE195" s="371"/>
      <c r="DKF195" s="372"/>
      <c r="DKG195" s="373"/>
      <c r="DKH195" s="373"/>
      <c r="DKI195" s="373"/>
      <c r="DKJ195" s="374"/>
      <c r="DKK195" s="374"/>
      <c r="DKL195" s="374"/>
      <c r="DKM195" s="373"/>
      <c r="DKN195" s="374"/>
      <c r="DKO195" s="374"/>
      <c r="DKP195" s="374"/>
      <c r="DKQ195" s="374"/>
      <c r="DKR195" s="373"/>
      <c r="DKS195" s="371"/>
      <c r="DKT195" s="371"/>
      <c r="DKU195" s="371"/>
      <c r="DKV195" s="372"/>
      <c r="DKW195" s="373"/>
      <c r="DKX195" s="373"/>
      <c r="DKY195" s="373"/>
      <c r="DKZ195" s="374"/>
      <c r="DLA195" s="374"/>
      <c r="DLB195" s="374"/>
      <c r="DLC195" s="373"/>
      <c r="DLD195" s="374"/>
      <c r="DLE195" s="374"/>
      <c r="DLF195" s="374"/>
      <c r="DLG195" s="374"/>
      <c r="DLH195" s="373"/>
      <c r="DLI195" s="371"/>
      <c r="DLJ195" s="371"/>
      <c r="DLK195" s="371"/>
      <c r="DLL195" s="372"/>
      <c r="DLM195" s="373"/>
      <c r="DLN195" s="373"/>
      <c r="DLO195" s="373"/>
      <c r="DLP195" s="374"/>
      <c r="DLQ195" s="374"/>
      <c r="DLR195" s="374"/>
      <c r="DLS195" s="373"/>
      <c r="DLT195" s="374"/>
      <c r="DLU195" s="374"/>
      <c r="DLV195" s="374"/>
      <c r="DLW195" s="374"/>
      <c r="DLX195" s="373"/>
      <c r="DLY195" s="371"/>
      <c r="DLZ195" s="371"/>
      <c r="DMA195" s="371"/>
      <c r="DMB195" s="372"/>
      <c r="DMC195" s="373"/>
      <c r="DMD195" s="373"/>
      <c r="DME195" s="373"/>
      <c r="DMF195" s="374"/>
      <c r="DMG195" s="374"/>
      <c r="DMH195" s="374"/>
      <c r="DMI195" s="373"/>
      <c r="DMJ195" s="374"/>
      <c r="DMK195" s="374"/>
      <c r="DML195" s="374"/>
      <c r="DMM195" s="374"/>
      <c r="DMN195" s="373"/>
      <c r="DMO195" s="371"/>
      <c r="DMP195" s="371"/>
      <c r="DMQ195" s="371"/>
      <c r="DMR195" s="372"/>
      <c r="DMS195" s="373"/>
      <c r="DMT195" s="373"/>
      <c r="DMU195" s="373"/>
      <c r="DMV195" s="374"/>
      <c r="DMW195" s="374"/>
      <c r="DMX195" s="374"/>
      <c r="DMY195" s="373"/>
      <c r="DMZ195" s="374"/>
      <c r="DNA195" s="374"/>
      <c r="DNB195" s="374"/>
      <c r="DNC195" s="374"/>
      <c r="DND195" s="373"/>
      <c r="DNE195" s="371"/>
      <c r="DNF195" s="371"/>
      <c r="DNG195" s="371"/>
      <c r="DNH195" s="372"/>
      <c r="DNI195" s="373"/>
      <c r="DNJ195" s="373"/>
      <c r="DNK195" s="373"/>
      <c r="DNL195" s="374"/>
      <c r="DNM195" s="374"/>
      <c r="DNN195" s="374"/>
      <c r="DNO195" s="373"/>
      <c r="DNP195" s="374"/>
      <c r="DNQ195" s="374"/>
      <c r="DNR195" s="374"/>
      <c r="DNS195" s="374"/>
      <c r="DNT195" s="373"/>
      <c r="DNU195" s="371"/>
      <c r="DNV195" s="371"/>
      <c r="DNW195" s="371"/>
      <c r="DNX195" s="372"/>
      <c r="DNY195" s="373"/>
      <c r="DNZ195" s="373"/>
      <c r="DOA195" s="373"/>
      <c r="DOB195" s="374"/>
      <c r="DOC195" s="374"/>
      <c r="DOD195" s="374"/>
      <c r="DOE195" s="373"/>
      <c r="DOF195" s="374"/>
      <c r="DOG195" s="374"/>
      <c r="DOH195" s="374"/>
      <c r="DOI195" s="374"/>
      <c r="DOJ195" s="373"/>
      <c r="DOK195" s="371"/>
      <c r="DOL195" s="371"/>
      <c r="DOM195" s="371"/>
      <c r="DON195" s="372"/>
      <c r="DOO195" s="373"/>
      <c r="DOP195" s="373"/>
      <c r="DOQ195" s="373"/>
      <c r="DOR195" s="374"/>
      <c r="DOS195" s="374"/>
      <c r="DOT195" s="374"/>
      <c r="DOU195" s="373"/>
      <c r="DOV195" s="374"/>
      <c r="DOW195" s="374"/>
      <c r="DOX195" s="374"/>
      <c r="DOY195" s="374"/>
      <c r="DOZ195" s="373"/>
      <c r="DPA195" s="371"/>
      <c r="DPB195" s="371"/>
      <c r="DPC195" s="371"/>
      <c r="DPD195" s="372"/>
      <c r="DPE195" s="373"/>
      <c r="DPF195" s="373"/>
      <c r="DPG195" s="373"/>
      <c r="DPH195" s="374"/>
      <c r="DPI195" s="374"/>
      <c r="DPJ195" s="374"/>
      <c r="DPK195" s="373"/>
      <c r="DPL195" s="374"/>
      <c r="DPM195" s="374"/>
      <c r="DPN195" s="374"/>
      <c r="DPO195" s="374"/>
      <c r="DPP195" s="373"/>
      <c r="DPQ195" s="371"/>
      <c r="DPR195" s="371"/>
      <c r="DPS195" s="371"/>
      <c r="DPT195" s="372"/>
      <c r="DPU195" s="373"/>
      <c r="DPV195" s="373"/>
      <c r="DPW195" s="373"/>
      <c r="DPX195" s="374"/>
      <c r="DPY195" s="374"/>
      <c r="DPZ195" s="374"/>
      <c r="DQA195" s="373"/>
      <c r="DQB195" s="374"/>
      <c r="DQC195" s="374"/>
      <c r="DQD195" s="374"/>
      <c r="DQE195" s="374"/>
      <c r="DQF195" s="373"/>
      <c r="DQG195" s="371"/>
      <c r="DQH195" s="371"/>
      <c r="DQI195" s="371"/>
      <c r="DQJ195" s="372"/>
      <c r="DQK195" s="373"/>
      <c r="DQL195" s="373"/>
      <c r="DQM195" s="373"/>
      <c r="DQN195" s="374"/>
      <c r="DQO195" s="374"/>
      <c r="DQP195" s="374"/>
      <c r="DQQ195" s="373"/>
      <c r="DQR195" s="374"/>
      <c r="DQS195" s="374"/>
      <c r="DQT195" s="374"/>
      <c r="DQU195" s="374"/>
      <c r="DQV195" s="373"/>
      <c r="DQW195" s="371"/>
      <c r="DQX195" s="371"/>
      <c r="DQY195" s="371"/>
      <c r="DQZ195" s="372"/>
      <c r="DRA195" s="373"/>
      <c r="DRB195" s="373"/>
      <c r="DRC195" s="373"/>
      <c r="DRD195" s="374"/>
      <c r="DRE195" s="374"/>
      <c r="DRF195" s="374"/>
      <c r="DRG195" s="373"/>
      <c r="DRH195" s="374"/>
      <c r="DRI195" s="374"/>
      <c r="DRJ195" s="374"/>
      <c r="DRK195" s="374"/>
      <c r="DRL195" s="373"/>
      <c r="DRM195" s="371"/>
      <c r="DRN195" s="371"/>
      <c r="DRO195" s="371"/>
      <c r="DRP195" s="372"/>
      <c r="DRQ195" s="373"/>
      <c r="DRR195" s="373"/>
      <c r="DRS195" s="373"/>
      <c r="DRT195" s="374"/>
      <c r="DRU195" s="374"/>
      <c r="DRV195" s="374"/>
      <c r="DRW195" s="373"/>
      <c r="DRX195" s="374"/>
      <c r="DRY195" s="374"/>
      <c r="DRZ195" s="374"/>
      <c r="DSA195" s="374"/>
      <c r="DSB195" s="373"/>
      <c r="DSC195" s="371"/>
      <c r="DSD195" s="371"/>
      <c r="DSE195" s="371"/>
      <c r="DSF195" s="372"/>
      <c r="DSG195" s="373"/>
      <c r="DSH195" s="373"/>
      <c r="DSI195" s="373"/>
      <c r="DSJ195" s="374"/>
      <c r="DSK195" s="374"/>
      <c r="DSL195" s="374"/>
      <c r="DSM195" s="373"/>
      <c r="DSN195" s="374"/>
      <c r="DSO195" s="374"/>
      <c r="DSP195" s="374"/>
      <c r="DSQ195" s="374"/>
      <c r="DSR195" s="373"/>
      <c r="DSS195" s="371"/>
      <c r="DST195" s="371"/>
      <c r="DSU195" s="371"/>
      <c r="DSV195" s="372"/>
      <c r="DSW195" s="373"/>
      <c r="DSX195" s="373"/>
      <c r="DSY195" s="373"/>
      <c r="DSZ195" s="374"/>
      <c r="DTA195" s="374"/>
      <c r="DTB195" s="374"/>
      <c r="DTC195" s="373"/>
      <c r="DTD195" s="374"/>
      <c r="DTE195" s="374"/>
      <c r="DTF195" s="374"/>
      <c r="DTG195" s="374"/>
      <c r="DTH195" s="373"/>
      <c r="DTI195" s="371"/>
      <c r="DTJ195" s="371"/>
      <c r="DTK195" s="371"/>
      <c r="DTL195" s="372"/>
      <c r="DTM195" s="373"/>
      <c r="DTN195" s="373"/>
      <c r="DTO195" s="373"/>
      <c r="DTP195" s="374"/>
      <c r="DTQ195" s="374"/>
      <c r="DTR195" s="374"/>
      <c r="DTS195" s="373"/>
      <c r="DTT195" s="374"/>
      <c r="DTU195" s="374"/>
      <c r="DTV195" s="374"/>
      <c r="DTW195" s="374"/>
      <c r="DTX195" s="373"/>
      <c r="DTY195" s="371"/>
      <c r="DTZ195" s="371"/>
      <c r="DUA195" s="371"/>
      <c r="DUB195" s="372"/>
      <c r="DUC195" s="373"/>
      <c r="DUD195" s="373"/>
      <c r="DUE195" s="373"/>
      <c r="DUF195" s="374"/>
      <c r="DUG195" s="374"/>
      <c r="DUH195" s="374"/>
      <c r="DUI195" s="373"/>
      <c r="DUJ195" s="374"/>
      <c r="DUK195" s="374"/>
      <c r="DUL195" s="374"/>
      <c r="DUM195" s="374"/>
      <c r="DUN195" s="373"/>
      <c r="DUO195" s="371"/>
      <c r="DUP195" s="371"/>
      <c r="DUQ195" s="371"/>
      <c r="DUR195" s="372"/>
      <c r="DUS195" s="373"/>
      <c r="DUT195" s="373"/>
      <c r="DUU195" s="373"/>
      <c r="DUV195" s="374"/>
      <c r="DUW195" s="374"/>
      <c r="DUX195" s="374"/>
      <c r="DUY195" s="373"/>
      <c r="DUZ195" s="374"/>
      <c r="DVA195" s="374"/>
      <c r="DVB195" s="374"/>
      <c r="DVC195" s="374"/>
      <c r="DVD195" s="373"/>
      <c r="DVE195" s="371"/>
      <c r="DVF195" s="371"/>
      <c r="DVG195" s="371"/>
      <c r="DVH195" s="372"/>
      <c r="DVI195" s="373"/>
      <c r="DVJ195" s="373"/>
      <c r="DVK195" s="373"/>
      <c r="DVL195" s="374"/>
      <c r="DVM195" s="374"/>
      <c r="DVN195" s="374"/>
      <c r="DVO195" s="373"/>
      <c r="DVP195" s="374"/>
      <c r="DVQ195" s="374"/>
      <c r="DVR195" s="374"/>
      <c r="DVS195" s="374"/>
      <c r="DVT195" s="373"/>
      <c r="DVU195" s="371"/>
      <c r="DVV195" s="371"/>
      <c r="DVW195" s="371"/>
      <c r="DVX195" s="372"/>
      <c r="DVY195" s="373"/>
      <c r="DVZ195" s="373"/>
      <c r="DWA195" s="373"/>
      <c r="DWB195" s="374"/>
      <c r="DWC195" s="374"/>
      <c r="DWD195" s="374"/>
      <c r="DWE195" s="373"/>
      <c r="DWF195" s="374"/>
      <c r="DWG195" s="374"/>
      <c r="DWH195" s="374"/>
      <c r="DWI195" s="374"/>
      <c r="DWJ195" s="373"/>
      <c r="DWK195" s="371"/>
      <c r="DWL195" s="371"/>
      <c r="DWM195" s="371"/>
      <c r="DWN195" s="372"/>
      <c r="DWO195" s="373"/>
      <c r="DWP195" s="373"/>
      <c r="DWQ195" s="373"/>
      <c r="DWR195" s="374"/>
      <c r="DWS195" s="374"/>
      <c r="DWT195" s="374"/>
      <c r="DWU195" s="373"/>
      <c r="DWV195" s="374"/>
      <c r="DWW195" s="374"/>
      <c r="DWX195" s="374"/>
      <c r="DWY195" s="374"/>
      <c r="DWZ195" s="373"/>
      <c r="DXA195" s="371"/>
      <c r="DXB195" s="371"/>
      <c r="DXC195" s="371"/>
      <c r="DXD195" s="372"/>
      <c r="DXE195" s="373"/>
      <c r="DXF195" s="373"/>
      <c r="DXG195" s="373"/>
      <c r="DXH195" s="374"/>
      <c r="DXI195" s="374"/>
      <c r="DXJ195" s="374"/>
      <c r="DXK195" s="373"/>
      <c r="DXL195" s="374"/>
      <c r="DXM195" s="374"/>
      <c r="DXN195" s="374"/>
      <c r="DXO195" s="374"/>
      <c r="DXP195" s="373"/>
      <c r="DXQ195" s="371"/>
      <c r="DXR195" s="371"/>
      <c r="DXS195" s="371"/>
      <c r="DXT195" s="372"/>
      <c r="DXU195" s="373"/>
      <c r="DXV195" s="373"/>
      <c r="DXW195" s="373"/>
      <c r="DXX195" s="374"/>
      <c r="DXY195" s="374"/>
      <c r="DXZ195" s="374"/>
      <c r="DYA195" s="373"/>
      <c r="DYB195" s="374"/>
      <c r="DYC195" s="374"/>
      <c r="DYD195" s="374"/>
      <c r="DYE195" s="374"/>
      <c r="DYF195" s="373"/>
      <c r="DYG195" s="371"/>
      <c r="DYH195" s="371"/>
      <c r="DYI195" s="371"/>
      <c r="DYJ195" s="372"/>
      <c r="DYK195" s="373"/>
      <c r="DYL195" s="373"/>
      <c r="DYM195" s="373"/>
      <c r="DYN195" s="374"/>
      <c r="DYO195" s="374"/>
      <c r="DYP195" s="374"/>
      <c r="DYQ195" s="373"/>
      <c r="DYR195" s="374"/>
      <c r="DYS195" s="374"/>
      <c r="DYT195" s="374"/>
      <c r="DYU195" s="374"/>
      <c r="DYV195" s="373"/>
      <c r="DYW195" s="371"/>
      <c r="DYX195" s="371"/>
      <c r="DYY195" s="371"/>
      <c r="DYZ195" s="372"/>
      <c r="DZA195" s="373"/>
      <c r="DZB195" s="373"/>
      <c r="DZC195" s="373"/>
      <c r="DZD195" s="374"/>
      <c r="DZE195" s="374"/>
      <c r="DZF195" s="374"/>
      <c r="DZG195" s="373"/>
      <c r="DZH195" s="374"/>
      <c r="DZI195" s="374"/>
      <c r="DZJ195" s="374"/>
      <c r="DZK195" s="374"/>
      <c r="DZL195" s="373"/>
      <c r="DZM195" s="371"/>
      <c r="DZN195" s="371"/>
      <c r="DZO195" s="371"/>
      <c r="DZP195" s="372"/>
      <c r="DZQ195" s="373"/>
      <c r="DZR195" s="373"/>
      <c r="DZS195" s="373"/>
      <c r="DZT195" s="374"/>
      <c r="DZU195" s="374"/>
      <c r="DZV195" s="374"/>
      <c r="DZW195" s="373"/>
      <c r="DZX195" s="374"/>
      <c r="DZY195" s="374"/>
      <c r="DZZ195" s="374"/>
      <c r="EAA195" s="374"/>
      <c r="EAB195" s="373"/>
      <c r="EAC195" s="371"/>
      <c r="EAD195" s="371"/>
      <c r="EAE195" s="371"/>
      <c r="EAF195" s="372"/>
      <c r="EAG195" s="373"/>
      <c r="EAH195" s="373"/>
      <c r="EAI195" s="373"/>
      <c r="EAJ195" s="374"/>
      <c r="EAK195" s="374"/>
      <c r="EAL195" s="374"/>
      <c r="EAM195" s="373"/>
      <c r="EAN195" s="374"/>
      <c r="EAO195" s="374"/>
      <c r="EAP195" s="374"/>
      <c r="EAQ195" s="374"/>
      <c r="EAR195" s="373"/>
      <c r="EAS195" s="371"/>
      <c r="EAT195" s="371"/>
      <c r="EAU195" s="371"/>
      <c r="EAV195" s="372"/>
      <c r="EAW195" s="373"/>
      <c r="EAX195" s="373"/>
      <c r="EAY195" s="373"/>
      <c r="EAZ195" s="374"/>
      <c r="EBA195" s="374"/>
      <c r="EBB195" s="374"/>
      <c r="EBC195" s="373"/>
      <c r="EBD195" s="374"/>
      <c r="EBE195" s="374"/>
      <c r="EBF195" s="374"/>
      <c r="EBG195" s="374"/>
      <c r="EBH195" s="373"/>
      <c r="EBI195" s="371"/>
      <c r="EBJ195" s="371"/>
      <c r="EBK195" s="371"/>
      <c r="EBL195" s="372"/>
      <c r="EBM195" s="373"/>
      <c r="EBN195" s="373"/>
      <c r="EBO195" s="373"/>
      <c r="EBP195" s="374"/>
      <c r="EBQ195" s="374"/>
      <c r="EBR195" s="374"/>
      <c r="EBS195" s="373"/>
      <c r="EBT195" s="374"/>
      <c r="EBU195" s="374"/>
      <c r="EBV195" s="374"/>
      <c r="EBW195" s="374"/>
      <c r="EBX195" s="373"/>
      <c r="EBY195" s="371"/>
      <c r="EBZ195" s="371"/>
      <c r="ECA195" s="371"/>
      <c r="ECB195" s="372"/>
      <c r="ECC195" s="373"/>
      <c r="ECD195" s="373"/>
      <c r="ECE195" s="373"/>
      <c r="ECF195" s="374"/>
      <c r="ECG195" s="374"/>
      <c r="ECH195" s="374"/>
      <c r="ECI195" s="373"/>
      <c r="ECJ195" s="374"/>
      <c r="ECK195" s="374"/>
      <c r="ECL195" s="374"/>
      <c r="ECM195" s="374"/>
      <c r="ECN195" s="373"/>
      <c r="ECO195" s="371"/>
      <c r="ECP195" s="371"/>
      <c r="ECQ195" s="371"/>
      <c r="ECR195" s="372"/>
      <c r="ECS195" s="373"/>
      <c r="ECT195" s="373"/>
      <c r="ECU195" s="373"/>
      <c r="ECV195" s="374"/>
      <c r="ECW195" s="374"/>
      <c r="ECX195" s="374"/>
      <c r="ECY195" s="373"/>
      <c r="ECZ195" s="374"/>
      <c r="EDA195" s="374"/>
      <c r="EDB195" s="374"/>
      <c r="EDC195" s="374"/>
      <c r="EDD195" s="373"/>
      <c r="EDE195" s="371"/>
      <c r="EDF195" s="371"/>
      <c r="EDG195" s="371"/>
      <c r="EDH195" s="372"/>
      <c r="EDI195" s="373"/>
      <c r="EDJ195" s="373"/>
      <c r="EDK195" s="373"/>
      <c r="EDL195" s="374"/>
      <c r="EDM195" s="374"/>
      <c r="EDN195" s="374"/>
      <c r="EDO195" s="373"/>
      <c r="EDP195" s="374"/>
      <c r="EDQ195" s="374"/>
      <c r="EDR195" s="374"/>
      <c r="EDS195" s="374"/>
      <c r="EDT195" s="373"/>
      <c r="EDU195" s="371"/>
      <c r="EDV195" s="371"/>
      <c r="EDW195" s="371"/>
      <c r="EDX195" s="372"/>
      <c r="EDY195" s="373"/>
      <c r="EDZ195" s="373"/>
      <c r="EEA195" s="373"/>
      <c r="EEB195" s="374"/>
      <c r="EEC195" s="374"/>
      <c r="EED195" s="374"/>
      <c r="EEE195" s="373"/>
      <c r="EEF195" s="374"/>
      <c r="EEG195" s="374"/>
      <c r="EEH195" s="374"/>
      <c r="EEI195" s="374"/>
      <c r="EEJ195" s="373"/>
      <c r="EEK195" s="371"/>
      <c r="EEL195" s="371"/>
      <c r="EEM195" s="371"/>
      <c r="EEN195" s="372"/>
      <c r="EEO195" s="373"/>
      <c r="EEP195" s="373"/>
      <c r="EEQ195" s="373"/>
      <c r="EER195" s="374"/>
      <c r="EES195" s="374"/>
      <c r="EET195" s="374"/>
      <c r="EEU195" s="373"/>
      <c r="EEV195" s="374"/>
      <c r="EEW195" s="374"/>
      <c r="EEX195" s="374"/>
      <c r="EEY195" s="374"/>
      <c r="EEZ195" s="373"/>
      <c r="EFA195" s="371"/>
      <c r="EFB195" s="371"/>
      <c r="EFC195" s="371"/>
      <c r="EFD195" s="372"/>
      <c r="EFE195" s="373"/>
      <c r="EFF195" s="373"/>
      <c r="EFG195" s="373"/>
      <c r="EFH195" s="374"/>
      <c r="EFI195" s="374"/>
      <c r="EFJ195" s="374"/>
      <c r="EFK195" s="373"/>
      <c r="EFL195" s="374"/>
      <c r="EFM195" s="374"/>
      <c r="EFN195" s="374"/>
      <c r="EFO195" s="374"/>
      <c r="EFP195" s="373"/>
      <c r="EFQ195" s="371"/>
      <c r="EFR195" s="371"/>
      <c r="EFS195" s="371"/>
      <c r="EFT195" s="372"/>
      <c r="EFU195" s="373"/>
      <c r="EFV195" s="373"/>
      <c r="EFW195" s="373"/>
      <c r="EFX195" s="374"/>
      <c r="EFY195" s="374"/>
      <c r="EFZ195" s="374"/>
      <c r="EGA195" s="373"/>
      <c r="EGB195" s="374"/>
      <c r="EGC195" s="374"/>
      <c r="EGD195" s="374"/>
      <c r="EGE195" s="374"/>
      <c r="EGF195" s="373"/>
      <c r="EGG195" s="371"/>
      <c r="EGH195" s="371"/>
      <c r="EGI195" s="371"/>
      <c r="EGJ195" s="372"/>
      <c r="EGK195" s="373"/>
      <c r="EGL195" s="373"/>
      <c r="EGM195" s="373"/>
      <c r="EGN195" s="374"/>
      <c r="EGO195" s="374"/>
      <c r="EGP195" s="374"/>
      <c r="EGQ195" s="373"/>
      <c r="EGR195" s="374"/>
      <c r="EGS195" s="374"/>
      <c r="EGT195" s="374"/>
      <c r="EGU195" s="374"/>
      <c r="EGV195" s="373"/>
      <c r="EGW195" s="371"/>
      <c r="EGX195" s="371"/>
      <c r="EGY195" s="371"/>
      <c r="EGZ195" s="372"/>
      <c r="EHA195" s="373"/>
      <c r="EHB195" s="373"/>
      <c r="EHC195" s="373"/>
      <c r="EHD195" s="374"/>
      <c r="EHE195" s="374"/>
      <c r="EHF195" s="374"/>
      <c r="EHG195" s="373"/>
      <c r="EHH195" s="374"/>
      <c r="EHI195" s="374"/>
      <c r="EHJ195" s="374"/>
      <c r="EHK195" s="374"/>
      <c r="EHL195" s="373"/>
      <c r="EHM195" s="371"/>
      <c r="EHN195" s="371"/>
      <c r="EHO195" s="371"/>
      <c r="EHP195" s="372"/>
      <c r="EHQ195" s="373"/>
      <c r="EHR195" s="373"/>
      <c r="EHS195" s="373"/>
      <c r="EHT195" s="374"/>
      <c r="EHU195" s="374"/>
      <c r="EHV195" s="374"/>
      <c r="EHW195" s="373"/>
      <c r="EHX195" s="374"/>
      <c r="EHY195" s="374"/>
      <c r="EHZ195" s="374"/>
      <c r="EIA195" s="374"/>
      <c r="EIB195" s="373"/>
      <c r="EIC195" s="371"/>
      <c r="EID195" s="371"/>
      <c r="EIE195" s="371"/>
      <c r="EIF195" s="372"/>
      <c r="EIG195" s="373"/>
      <c r="EIH195" s="373"/>
      <c r="EII195" s="373"/>
      <c r="EIJ195" s="374"/>
      <c r="EIK195" s="374"/>
      <c r="EIL195" s="374"/>
      <c r="EIM195" s="373"/>
      <c r="EIN195" s="374"/>
      <c r="EIO195" s="374"/>
      <c r="EIP195" s="374"/>
      <c r="EIQ195" s="374"/>
      <c r="EIR195" s="373"/>
      <c r="EIS195" s="371"/>
      <c r="EIT195" s="371"/>
      <c r="EIU195" s="371"/>
      <c r="EIV195" s="372"/>
      <c r="EIW195" s="373"/>
      <c r="EIX195" s="373"/>
      <c r="EIY195" s="373"/>
      <c r="EIZ195" s="374"/>
      <c r="EJA195" s="374"/>
      <c r="EJB195" s="374"/>
      <c r="EJC195" s="373"/>
      <c r="EJD195" s="374"/>
      <c r="EJE195" s="374"/>
      <c r="EJF195" s="374"/>
      <c r="EJG195" s="374"/>
      <c r="EJH195" s="373"/>
      <c r="EJI195" s="371"/>
      <c r="EJJ195" s="371"/>
      <c r="EJK195" s="371"/>
      <c r="EJL195" s="372"/>
      <c r="EJM195" s="373"/>
      <c r="EJN195" s="373"/>
      <c r="EJO195" s="373"/>
      <c r="EJP195" s="374"/>
      <c r="EJQ195" s="374"/>
      <c r="EJR195" s="374"/>
      <c r="EJS195" s="373"/>
      <c r="EJT195" s="374"/>
      <c r="EJU195" s="374"/>
      <c r="EJV195" s="374"/>
      <c r="EJW195" s="374"/>
      <c r="EJX195" s="373"/>
      <c r="EJY195" s="371"/>
      <c r="EJZ195" s="371"/>
      <c r="EKA195" s="371"/>
      <c r="EKB195" s="372"/>
      <c r="EKC195" s="373"/>
      <c r="EKD195" s="373"/>
      <c r="EKE195" s="373"/>
      <c r="EKF195" s="374"/>
      <c r="EKG195" s="374"/>
      <c r="EKH195" s="374"/>
      <c r="EKI195" s="373"/>
      <c r="EKJ195" s="374"/>
      <c r="EKK195" s="374"/>
      <c r="EKL195" s="374"/>
      <c r="EKM195" s="374"/>
      <c r="EKN195" s="373"/>
      <c r="EKO195" s="371"/>
      <c r="EKP195" s="371"/>
      <c r="EKQ195" s="371"/>
      <c r="EKR195" s="372"/>
      <c r="EKS195" s="373"/>
      <c r="EKT195" s="373"/>
      <c r="EKU195" s="373"/>
      <c r="EKV195" s="374"/>
      <c r="EKW195" s="374"/>
      <c r="EKX195" s="374"/>
      <c r="EKY195" s="373"/>
      <c r="EKZ195" s="374"/>
      <c r="ELA195" s="374"/>
      <c r="ELB195" s="374"/>
      <c r="ELC195" s="374"/>
      <c r="ELD195" s="373"/>
      <c r="ELE195" s="371"/>
      <c r="ELF195" s="371"/>
      <c r="ELG195" s="371"/>
      <c r="ELH195" s="372"/>
      <c r="ELI195" s="373"/>
      <c r="ELJ195" s="373"/>
      <c r="ELK195" s="373"/>
      <c r="ELL195" s="374"/>
      <c r="ELM195" s="374"/>
      <c r="ELN195" s="374"/>
      <c r="ELO195" s="373"/>
      <c r="ELP195" s="374"/>
      <c r="ELQ195" s="374"/>
      <c r="ELR195" s="374"/>
      <c r="ELS195" s="374"/>
      <c r="ELT195" s="373"/>
      <c r="ELU195" s="371"/>
      <c r="ELV195" s="371"/>
      <c r="ELW195" s="371"/>
      <c r="ELX195" s="372"/>
      <c r="ELY195" s="373"/>
      <c r="ELZ195" s="373"/>
      <c r="EMA195" s="373"/>
      <c r="EMB195" s="374"/>
      <c r="EMC195" s="374"/>
      <c r="EMD195" s="374"/>
      <c r="EME195" s="373"/>
      <c r="EMF195" s="374"/>
      <c r="EMG195" s="374"/>
      <c r="EMH195" s="374"/>
      <c r="EMI195" s="374"/>
      <c r="EMJ195" s="373"/>
      <c r="EMK195" s="371"/>
      <c r="EML195" s="371"/>
      <c r="EMM195" s="371"/>
      <c r="EMN195" s="372"/>
      <c r="EMO195" s="373"/>
      <c r="EMP195" s="373"/>
      <c r="EMQ195" s="373"/>
      <c r="EMR195" s="374"/>
      <c r="EMS195" s="374"/>
      <c r="EMT195" s="374"/>
      <c r="EMU195" s="373"/>
      <c r="EMV195" s="374"/>
      <c r="EMW195" s="374"/>
      <c r="EMX195" s="374"/>
      <c r="EMY195" s="374"/>
      <c r="EMZ195" s="373"/>
      <c r="ENA195" s="371"/>
      <c r="ENB195" s="371"/>
      <c r="ENC195" s="371"/>
      <c r="END195" s="372"/>
      <c r="ENE195" s="373"/>
      <c r="ENF195" s="373"/>
      <c r="ENG195" s="373"/>
      <c r="ENH195" s="374"/>
      <c r="ENI195" s="374"/>
      <c r="ENJ195" s="374"/>
      <c r="ENK195" s="373"/>
      <c r="ENL195" s="374"/>
      <c r="ENM195" s="374"/>
      <c r="ENN195" s="374"/>
      <c r="ENO195" s="374"/>
      <c r="ENP195" s="373"/>
      <c r="ENQ195" s="371"/>
      <c r="ENR195" s="371"/>
      <c r="ENS195" s="371"/>
      <c r="ENT195" s="372"/>
      <c r="ENU195" s="373"/>
      <c r="ENV195" s="373"/>
      <c r="ENW195" s="373"/>
      <c r="ENX195" s="374"/>
      <c r="ENY195" s="374"/>
      <c r="ENZ195" s="374"/>
      <c r="EOA195" s="373"/>
      <c r="EOB195" s="374"/>
      <c r="EOC195" s="374"/>
      <c r="EOD195" s="374"/>
      <c r="EOE195" s="374"/>
      <c r="EOF195" s="373"/>
      <c r="EOG195" s="371"/>
      <c r="EOH195" s="371"/>
      <c r="EOI195" s="371"/>
      <c r="EOJ195" s="372"/>
      <c r="EOK195" s="373"/>
      <c r="EOL195" s="373"/>
      <c r="EOM195" s="373"/>
      <c r="EON195" s="374"/>
      <c r="EOO195" s="374"/>
      <c r="EOP195" s="374"/>
      <c r="EOQ195" s="373"/>
      <c r="EOR195" s="374"/>
      <c r="EOS195" s="374"/>
      <c r="EOT195" s="374"/>
      <c r="EOU195" s="374"/>
      <c r="EOV195" s="373"/>
      <c r="EOW195" s="371"/>
      <c r="EOX195" s="371"/>
      <c r="EOY195" s="371"/>
      <c r="EOZ195" s="372"/>
      <c r="EPA195" s="373"/>
      <c r="EPB195" s="373"/>
      <c r="EPC195" s="373"/>
      <c r="EPD195" s="374"/>
      <c r="EPE195" s="374"/>
      <c r="EPF195" s="374"/>
      <c r="EPG195" s="373"/>
      <c r="EPH195" s="374"/>
      <c r="EPI195" s="374"/>
      <c r="EPJ195" s="374"/>
      <c r="EPK195" s="374"/>
      <c r="EPL195" s="373"/>
      <c r="EPM195" s="371"/>
      <c r="EPN195" s="371"/>
      <c r="EPO195" s="371"/>
      <c r="EPP195" s="372"/>
      <c r="EPQ195" s="373"/>
      <c r="EPR195" s="373"/>
      <c r="EPS195" s="373"/>
      <c r="EPT195" s="374"/>
      <c r="EPU195" s="374"/>
      <c r="EPV195" s="374"/>
      <c r="EPW195" s="373"/>
      <c r="EPX195" s="374"/>
      <c r="EPY195" s="374"/>
      <c r="EPZ195" s="374"/>
      <c r="EQA195" s="374"/>
      <c r="EQB195" s="373"/>
      <c r="EQC195" s="371"/>
      <c r="EQD195" s="371"/>
      <c r="EQE195" s="371"/>
      <c r="EQF195" s="372"/>
      <c r="EQG195" s="373"/>
      <c r="EQH195" s="373"/>
      <c r="EQI195" s="373"/>
      <c r="EQJ195" s="374"/>
      <c r="EQK195" s="374"/>
      <c r="EQL195" s="374"/>
      <c r="EQM195" s="373"/>
      <c r="EQN195" s="374"/>
      <c r="EQO195" s="374"/>
      <c r="EQP195" s="374"/>
      <c r="EQQ195" s="374"/>
      <c r="EQR195" s="373"/>
      <c r="EQS195" s="371"/>
      <c r="EQT195" s="371"/>
      <c r="EQU195" s="371"/>
      <c r="EQV195" s="372"/>
      <c r="EQW195" s="373"/>
      <c r="EQX195" s="373"/>
      <c r="EQY195" s="373"/>
      <c r="EQZ195" s="374"/>
      <c r="ERA195" s="374"/>
      <c r="ERB195" s="374"/>
      <c r="ERC195" s="373"/>
      <c r="ERD195" s="374"/>
      <c r="ERE195" s="374"/>
      <c r="ERF195" s="374"/>
      <c r="ERG195" s="374"/>
      <c r="ERH195" s="373"/>
      <c r="ERI195" s="371"/>
      <c r="ERJ195" s="371"/>
      <c r="ERK195" s="371"/>
      <c r="ERL195" s="372"/>
      <c r="ERM195" s="373"/>
      <c r="ERN195" s="373"/>
      <c r="ERO195" s="373"/>
      <c r="ERP195" s="374"/>
      <c r="ERQ195" s="374"/>
      <c r="ERR195" s="374"/>
      <c r="ERS195" s="373"/>
      <c r="ERT195" s="374"/>
      <c r="ERU195" s="374"/>
      <c r="ERV195" s="374"/>
      <c r="ERW195" s="374"/>
      <c r="ERX195" s="373"/>
      <c r="ERY195" s="371"/>
      <c r="ERZ195" s="371"/>
      <c r="ESA195" s="371"/>
      <c r="ESB195" s="372"/>
      <c r="ESC195" s="373"/>
      <c r="ESD195" s="373"/>
      <c r="ESE195" s="373"/>
      <c r="ESF195" s="374"/>
      <c r="ESG195" s="374"/>
      <c r="ESH195" s="374"/>
      <c r="ESI195" s="373"/>
      <c r="ESJ195" s="374"/>
      <c r="ESK195" s="374"/>
      <c r="ESL195" s="374"/>
      <c r="ESM195" s="374"/>
      <c r="ESN195" s="373"/>
      <c r="ESO195" s="371"/>
      <c r="ESP195" s="371"/>
      <c r="ESQ195" s="371"/>
      <c r="ESR195" s="372"/>
      <c r="ESS195" s="373"/>
      <c r="EST195" s="373"/>
      <c r="ESU195" s="373"/>
      <c r="ESV195" s="374"/>
      <c r="ESW195" s="374"/>
      <c r="ESX195" s="374"/>
      <c r="ESY195" s="373"/>
      <c r="ESZ195" s="374"/>
      <c r="ETA195" s="374"/>
      <c r="ETB195" s="374"/>
      <c r="ETC195" s="374"/>
      <c r="ETD195" s="373"/>
      <c r="ETE195" s="371"/>
      <c r="ETF195" s="371"/>
      <c r="ETG195" s="371"/>
      <c r="ETH195" s="372"/>
      <c r="ETI195" s="373"/>
      <c r="ETJ195" s="373"/>
      <c r="ETK195" s="373"/>
      <c r="ETL195" s="374"/>
      <c r="ETM195" s="374"/>
      <c r="ETN195" s="374"/>
      <c r="ETO195" s="373"/>
      <c r="ETP195" s="374"/>
      <c r="ETQ195" s="374"/>
      <c r="ETR195" s="374"/>
      <c r="ETS195" s="374"/>
      <c r="ETT195" s="373"/>
      <c r="ETU195" s="371"/>
      <c r="ETV195" s="371"/>
      <c r="ETW195" s="371"/>
      <c r="ETX195" s="372"/>
      <c r="ETY195" s="373"/>
      <c r="ETZ195" s="373"/>
      <c r="EUA195" s="373"/>
      <c r="EUB195" s="374"/>
      <c r="EUC195" s="374"/>
      <c r="EUD195" s="374"/>
      <c r="EUE195" s="373"/>
      <c r="EUF195" s="374"/>
      <c r="EUG195" s="374"/>
      <c r="EUH195" s="374"/>
      <c r="EUI195" s="374"/>
      <c r="EUJ195" s="373"/>
      <c r="EUK195" s="371"/>
      <c r="EUL195" s="371"/>
      <c r="EUM195" s="371"/>
      <c r="EUN195" s="372"/>
      <c r="EUO195" s="373"/>
      <c r="EUP195" s="373"/>
      <c r="EUQ195" s="373"/>
      <c r="EUR195" s="374"/>
      <c r="EUS195" s="374"/>
      <c r="EUT195" s="374"/>
      <c r="EUU195" s="373"/>
      <c r="EUV195" s="374"/>
      <c r="EUW195" s="374"/>
      <c r="EUX195" s="374"/>
      <c r="EUY195" s="374"/>
      <c r="EUZ195" s="373"/>
      <c r="EVA195" s="371"/>
      <c r="EVB195" s="371"/>
      <c r="EVC195" s="371"/>
      <c r="EVD195" s="372"/>
      <c r="EVE195" s="373"/>
      <c r="EVF195" s="373"/>
      <c r="EVG195" s="373"/>
      <c r="EVH195" s="374"/>
      <c r="EVI195" s="374"/>
      <c r="EVJ195" s="374"/>
      <c r="EVK195" s="373"/>
      <c r="EVL195" s="374"/>
      <c r="EVM195" s="374"/>
      <c r="EVN195" s="374"/>
      <c r="EVO195" s="374"/>
      <c r="EVP195" s="373"/>
      <c r="EVQ195" s="371"/>
      <c r="EVR195" s="371"/>
      <c r="EVS195" s="371"/>
      <c r="EVT195" s="372"/>
      <c r="EVU195" s="373"/>
      <c r="EVV195" s="373"/>
      <c r="EVW195" s="373"/>
      <c r="EVX195" s="374"/>
      <c r="EVY195" s="374"/>
      <c r="EVZ195" s="374"/>
      <c r="EWA195" s="373"/>
      <c r="EWB195" s="374"/>
      <c r="EWC195" s="374"/>
      <c r="EWD195" s="374"/>
      <c r="EWE195" s="374"/>
      <c r="EWF195" s="373"/>
      <c r="EWG195" s="371"/>
      <c r="EWH195" s="371"/>
      <c r="EWI195" s="371"/>
      <c r="EWJ195" s="372"/>
      <c r="EWK195" s="373"/>
      <c r="EWL195" s="373"/>
      <c r="EWM195" s="373"/>
      <c r="EWN195" s="374"/>
      <c r="EWO195" s="374"/>
      <c r="EWP195" s="374"/>
      <c r="EWQ195" s="373"/>
      <c r="EWR195" s="374"/>
      <c r="EWS195" s="374"/>
      <c r="EWT195" s="374"/>
      <c r="EWU195" s="374"/>
      <c r="EWV195" s="373"/>
      <c r="EWW195" s="371"/>
      <c r="EWX195" s="371"/>
      <c r="EWY195" s="371"/>
      <c r="EWZ195" s="372"/>
      <c r="EXA195" s="373"/>
      <c r="EXB195" s="373"/>
      <c r="EXC195" s="373"/>
      <c r="EXD195" s="374"/>
      <c r="EXE195" s="374"/>
      <c r="EXF195" s="374"/>
      <c r="EXG195" s="373"/>
      <c r="EXH195" s="374"/>
      <c r="EXI195" s="374"/>
      <c r="EXJ195" s="374"/>
      <c r="EXK195" s="374"/>
      <c r="EXL195" s="373"/>
      <c r="EXM195" s="371"/>
      <c r="EXN195" s="371"/>
      <c r="EXO195" s="371"/>
      <c r="EXP195" s="372"/>
      <c r="EXQ195" s="373"/>
      <c r="EXR195" s="373"/>
      <c r="EXS195" s="373"/>
      <c r="EXT195" s="374"/>
      <c r="EXU195" s="374"/>
      <c r="EXV195" s="374"/>
      <c r="EXW195" s="373"/>
      <c r="EXX195" s="374"/>
      <c r="EXY195" s="374"/>
      <c r="EXZ195" s="374"/>
      <c r="EYA195" s="374"/>
      <c r="EYB195" s="373"/>
      <c r="EYC195" s="371"/>
      <c r="EYD195" s="371"/>
      <c r="EYE195" s="371"/>
      <c r="EYF195" s="372"/>
      <c r="EYG195" s="373"/>
      <c r="EYH195" s="373"/>
      <c r="EYI195" s="373"/>
      <c r="EYJ195" s="374"/>
      <c r="EYK195" s="374"/>
      <c r="EYL195" s="374"/>
      <c r="EYM195" s="373"/>
      <c r="EYN195" s="374"/>
      <c r="EYO195" s="374"/>
      <c r="EYP195" s="374"/>
      <c r="EYQ195" s="374"/>
      <c r="EYR195" s="373"/>
      <c r="EYS195" s="371"/>
      <c r="EYT195" s="371"/>
      <c r="EYU195" s="371"/>
      <c r="EYV195" s="372"/>
      <c r="EYW195" s="373"/>
      <c r="EYX195" s="373"/>
      <c r="EYY195" s="373"/>
      <c r="EYZ195" s="374"/>
      <c r="EZA195" s="374"/>
      <c r="EZB195" s="374"/>
      <c r="EZC195" s="373"/>
      <c r="EZD195" s="374"/>
      <c r="EZE195" s="374"/>
      <c r="EZF195" s="374"/>
      <c r="EZG195" s="374"/>
      <c r="EZH195" s="373"/>
      <c r="EZI195" s="371"/>
      <c r="EZJ195" s="371"/>
      <c r="EZK195" s="371"/>
      <c r="EZL195" s="372"/>
      <c r="EZM195" s="373"/>
      <c r="EZN195" s="373"/>
      <c r="EZO195" s="373"/>
      <c r="EZP195" s="374"/>
      <c r="EZQ195" s="374"/>
      <c r="EZR195" s="374"/>
      <c r="EZS195" s="373"/>
      <c r="EZT195" s="374"/>
      <c r="EZU195" s="374"/>
      <c r="EZV195" s="374"/>
      <c r="EZW195" s="374"/>
      <c r="EZX195" s="373"/>
      <c r="EZY195" s="371"/>
      <c r="EZZ195" s="371"/>
      <c r="FAA195" s="371"/>
      <c r="FAB195" s="372"/>
      <c r="FAC195" s="373"/>
      <c r="FAD195" s="373"/>
      <c r="FAE195" s="373"/>
      <c r="FAF195" s="374"/>
      <c r="FAG195" s="374"/>
      <c r="FAH195" s="374"/>
      <c r="FAI195" s="373"/>
      <c r="FAJ195" s="374"/>
      <c r="FAK195" s="374"/>
      <c r="FAL195" s="374"/>
      <c r="FAM195" s="374"/>
      <c r="FAN195" s="373"/>
      <c r="FAO195" s="371"/>
      <c r="FAP195" s="371"/>
      <c r="FAQ195" s="371"/>
      <c r="FAR195" s="372"/>
      <c r="FAS195" s="373"/>
      <c r="FAT195" s="373"/>
      <c r="FAU195" s="373"/>
      <c r="FAV195" s="374"/>
      <c r="FAW195" s="374"/>
      <c r="FAX195" s="374"/>
      <c r="FAY195" s="373"/>
      <c r="FAZ195" s="374"/>
      <c r="FBA195" s="374"/>
      <c r="FBB195" s="374"/>
      <c r="FBC195" s="374"/>
      <c r="FBD195" s="373"/>
      <c r="FBE195" s="371"/>
      <c r="FBF195" s="371"/>
      <c r="FBG195" s="371"/>
      <c r="FBH195" s="372"/>
      <c r="FBI195" s="373"/>
      <c r="FBJ195" s="373"/>
      <c r="FBK195" s="373"/>
      <c r="FBL195" s="374"/>
      <c r="FBM195" s="374"/>
      <c r="FBN195" s="374"/>
      <c r="FBO195" s="373"/>
      <c r="FBP195" s="374"/>
      <c r="FBQ195" s="374"/>
      <c r="FBR195" s="374"/>
      <c r="FBS195" s="374"/>
      <c r="FBT195" s="373"/>
      <c r="FBU195" s="371"/>
      <c r="FBV195" s="371"/>
      <c r="FBW195" s="371"/>
      <c r="FBX195" s="372"/>
      <c r="FBY195" s="373"/>
      <c r="FBZ195" s="373"/>
      <c r="FCA195" s="373"/>
      <c r="FCB195" s="374"/>
      <c r="FCC195" s="374"/>
      <c r="FCD195" s="374"/>
      <c r="FCE195" s="373"/>
      <c r="FCF195" s="374"/>
      <c r="FCG195" s="374"/>
      <c r="FCH195" s="374"/>
      <c r="FCI195" s="374"/>
      <c r="FCJ195" s="373"/>
      <c r="FCK195" s="371"/>
      <c r="FCL195" s="371"/>
      <c r="FCM195" s="371"/>
      <c r="FCN195" s="372"/>
      <c r="FCO195" s="373"/>
      <c r="FCP195" s="373"/>
      <c r="FCQ195" s="373"/>
      <c r="FCR195" s="374"/>
      <c r="FCS195" s="374"/>
      <c r="FCT195" s="374"/>
      <c r="FCU195" s="373"/>
      <c r="FCV195" s="374"/>
      <c r="FCW195" s="374"/>
      <c r="FCX195" s="374"/>
      <c r="FCY195" s="374"/>
      <c r="FCZ195" s="373"/>
      <c r="FDA195" s="371"/>
      <c r="FDB195" s="371"/>
      <c r="FDC195" s="371"/>
      <c r="FDD195" s="372"/>
      <c r="FDE195" s="373"/>
      <c r="FDF195" s="373"/>
      <c r="FDG195" s="373"/>
      <c r="FDH195" s="374"/>
      <c r="FDI195" s="374"/>
      <c r="FDJ195" s="374"/>
      <c r="FDK195" s="373"/>
      <c r="FDL195" s="374"/>
      <c r="FDM195" s="374"/>
      <c r="FDN195" s="374"/>
      <c r="FDO195" s="374"/>
      <c r="FDP195" s="373"/>
      <c r="FDQ195" s="371"/>
      <c r="FDR195" s="371"/>
      <c r="FDS195" s="371"/>
      <c r="FDT195" s="372"/>
      <c r="FDU195" s="373"/>
      <c r="FDV195" s="373"/>
      <c r="FDW195" s="373"/>
      <c r="FDX195" s="374"/>
      <c r="FDY195" s="374"/>
      <c r="FDZ195" s="374"/>
      <c r="FEA195" s="373"/>
      <c r="FEB195" s="374"/>
      <c r="FEC195" s="374"/>
      <c r="FED195" s="374"/>
      <c r="FEE195" s="374"/>
      <c r="FEF195" s="373"/>
      <c r="FEG195" s="371"/>
      <c r="FEH195" s="371"/>
      <c r="FEI195" s="371"/>
      <c r="FEJ195" s="372"/>
      <c r="FEK195" s="373"/>
      <c r="FEL195" s="373"/>
      <c r="FEM195" s="373"/>
      <c r="FEN195" s="374"/>
      <c r="FEO195" s="374"/>
      <c r="FEP195" s="374"/>
      <c r="FEQ195" s="373"/>
      <c r="FER195" s="374"/>
      <c r="FES195" s="374"/>
      <c r="FET195" s="374"/>
      <c r="FEU195" s="374"/>
      <c r="FEV195" s="373"/>
      <c r="FEW195" s="371"/>
      <c r="FEX195" s="371"/>
      <c r="FEY195" s="371"/>
      <c r="FEZ195" s="372"/>
      <c r="FFA195" s="373"/>
      <c r="FFB195" s="373"/>
      <c r="FFC195" s="373"/>
      <c r="FFD195" s="374"/>
      <c r="FFE195" s="374"/>
      <c r="FFF195" s="374"/>
      <c r="FFG195" s="373"/>
      <c r="FFH195" s="374"/>
      <c r="FFI195" s="374"/>
      <c r="FFJ195" s="374"/>
      <c r="FFK195" s="374"/>
      <c r="FFL195" s="373"/>
      <c r="FFM195" s="371"/>
      <c r="FFN195" s="371"/>
      <c r="FFO195" s="371"/>
      <c r="FFP195" s="372"/>
      <c r="FFQ195" s="373"/>
      <c r="FFR195" s="373"/>
      <c r="FFS195" s="373"/>
      <c r="FFT195" s="374"/>
      <c r="FFU195" s="374"/>
      <c r="FFV195" s="374"/>
      <c r="FFW195" s="373"/>
      <c r="FFX195" s="374"/>
      <c r="FFY195" s="374"/>
      <c r="FFZ195" s="374"/>
      <c r="FGA195" s="374"/>
      <c r="FGB195" s="373"/>
      <c r="FGC195" s="371"/>
      <c r="FGD195" s="371"/>
      <c r="FGE195" s="371"/>
      <c r="FGF195" s="372"/>
      <c r="FGG195" s="373"/>
      <c r="FGH195" s="373"/>
      <c r="FGI195" s="373"/>
      <c r="FGJ195" s="374"/>
      <c r="FGK195" s="374"/>
      <c r="FGL195" s="374"/>
      <c r="FGM195" s="373"/>
      <c r="FGN195" s="374"/>
      <c r="FGO195" s="374"/>
      <c r="FGP195" s="374"/>
      <c r="FGQ195" s="374"/>
      <c r="FGR195" s="373"/>
      <c r="FGS195" s="371"/>
      <c r="FGT195" s="371"/>
      <c r="FGU195" s="371"/>
      <c r="FGV195" s="372"/>
      <c r="FGW195" s="373"/>
      <c r="FGX195" s="373"/>
      <c r="FGY195" s="373"/>
      <c r="FGZ195" s="374"/>
      <c r="FHA195" s="374"/>
      <c r="FHB195" s="374"/>
      <c r="FHC195" s="373"/>
      <c r="FHD195" s="374"/>
      <c r="FHE195" s="374"/>
      <c r="FHF195" s="374"/>
      <c r="FHG195" s="374"/>
      <c r="FHH195" s="373"/>
      <c r="FHI195" s="371"/>
      <c r="FHJ195" s="371"/>
      <c r="FHK195" s="371"/>
      <c r="FHL195" s="372"/>
      <c r="FHM195" s="373"/>
      <c r="FHN195" s="373"/>
      <c r="FHO195" s="373"/>
      <c r="FHP195" s="374"/>
      <c r="FHQ195" s="374"/>
      <c r="FHR195" s="374"/>
      <c r="FHS195" s="373"/>
      <c r="FHT195" s="374"/>
      <c r="FHU195" s="374"/>
      <c r="FHV195" s="374"/>
      <c r="FHW195" s="374"/>
      <c r="FHX195" s="373"/>
      <c r="FHY195" s="371"/>
      <c r="FHZ195" s="371"/>
      <c r="FIA195" s="371"/>
      <c r="FIB195" s="372"/>
      <c r="FIC195" s="373"/>
      <c r="FID195" s="373"/>
      <c r="FIE195" s="373"/>
      <c r="FIF195" s="374"/>
      <c r="FIG195" s="374"/>
      <c r="FIH195" s="374"/>
      <c r="FII195" s="373"/>
      <c r="FIJ195" s="374"/>
      <c r="FIK195" s="374"/>
      <c r="FIL195" s="374"/>
      <c r="FIM195" s="374"/>
      <c r="FIN195" s="373"/>
      <c r="FIO195" s="371"/>
      <c r="FIP195" s="371"/>
      <c r="FIQ195" s="371"/>
      <c r="FIR195" s="372"/>
      <c r="FIS195" s="373"/>
      <c r="FIT195" s="373"/>
      <c r="FIU195" s="373"/>
      <c r="FIV195" s="374"/>
      <c r="FIW195" s="374"/>
      <c r="FIX195" s="374"/>
      <c r="FIY195" s="373"/>
      <c r="FIZ195" s="374"/>
      <c r="FJA195" s="374"/>
      <c r="FJB195" s="374"/>
      <c r="FJC195" s="374"/>
      <c r="FJD195" s="373"/>
      <c r="FJE195" s="371"/>
      <c r="FJF195" s="371"/>
      <c r="FJG195" s="371"/>
      <c r="FJH195" s="372"/>
      <c r="FJI195" s="373"/>
      <c r="FJJ195" s="373"/>
      <c r="FJK195" s="373"/>
      <c r="FJL195" s="374"/>
      <c r="FJM195" s="374"/>
      <c r="FJN195" s="374"/>
      <c r="FJO195" s="373"/>
      <c r="FJP195" s="374"/>
      <c r="FJQ195" s="374"/>
      <c r="FJR195" s="374"/>
      <c r="FJS195" s="374"/>
      <c r="FJT195" s="373"/>
      <c r="FJU195" s="371"/>
      <c r="FJV195" s="371"/>
      <c r="FJW195" s="371"/>
      <c r="FJX195" s="372"/>
      <c r="FJY195" s="373"/>
      <c r="FJZ195" s="373"/>
      <c r="FKA195" s="373"/>
      <c r="FKB195" s="374"/>
      <c r="FKC195" s="374"/>
      <c r="FKD195" s="374"/>
      <c r="FKE195" s="373"/>
      <c r="FKF195" s="374"/>
      <c r="FKG195" s="374"/>
      <c r="FKH195" s="374"/>
      <c r="FKI195" s="374"/>
      <c r="FKJ195" s="373"/>
      <c r="FKK195" s="371"/>
      <c r="FKL195" s="371"/>
      <c r="FKM195" s="371"/>
      <c r="FKN195" s="372"/>
      <c r="FKO195" s="373"/>
      <c r="FKP195" s="373"/>
      <c r="FKQ195" s="373"/>
      <c r="FKR195" s="374"/>
      <c r="FKS195" s="374"/>
      <c r="FKT195" s="374"/>
      <c r="FKU195" s="373"/>
      <c r="FKV195" s="374"/>
      <c r="FKW195" s="374"/>
      <c r="FKX195" s="374"/>
      <c r="FKY195" s="374"/>
      <c r="FKZ195" s="373"/>
      <c r="FLA195" s="371"/>
      <c r="FLB195" s="371"/>
      <c r="FLC195" s="371"/>
      <c r="FLD195" s="372"/>
      <c r="FLE195" s="373"/>
      <c r="FLF195" s="373"/>
      <c r="FLG195" s="373"/>
      <c r="FLH195" s="374"/>
      <c r="FLI195" s="374"/>
      <c r="FLJ195" s="374"/>
      <c r="FLK195" s="373"/>
      <c r="FLL195" s="374"/>
      <c r="FLM195" s="374"/>
      <c r="FLN195" s="374"/>
      <c r="FLO195" s="374"/>
      <c r="FLP195" s="373"/>
      <c r="FLQ195" s="371"/>
      <c r="FLR195" s="371"/>
      <c r="FLS195" s="371"/>
      <c r="FLT195" s="372"/>
      <c r="FLU195" s="373"/>
      <c r="FLV195" s="373"/>
      <c r="FLW195" s="373"/>
      <c r="FLX195" s="374"/>
      <c r="FLY195" s="374"/>
      <c r="FLZ195" s="374"/>
      <c r="FMA195" s="373"/>
      <c r="FMB195" s="374"/>
      <c r="FMC195" s="374"/>
      <c r="FMD195" s="374"/>
      <c r="FME195" s="374"/>
      <c r="FMF195" s="373"/>
      <c r="FMG195" s="371"/>
      <c r="FMH195" s="371"/>
      <c r="FMI195" s="371"/>
      <c r="FMJ195" s="372"/>
      <c r="FMK195" s="373"/>
      <c r="FML195" s="373"/>
      <c r="FMM195" s="373"/>
      <c r="FMN195" s="374"/>
      <c r="FMO195" s="374"/>
      <c r="FMP195" s="374"/>
      <c r="FMQ195" s="373"/>
      <c r="FMR195" s="374"/>
      <c r="FMS195" s="374"/>
      <c r="FMT195" s="374"/>
      <c r="FMU195" s="374"/>
      <c r="FMV195" s="373"/>
      <c r="FMW195" s="371"/>
      <c r="FMX195" s="371"/>
      <c r="FMY195" s="371"/>
      <c r="FMZ195" s="372"/>
      <c r="FNA195" s="373"/>
      <c r="FNB195" s="373"/>
      <c r="FNC195" s="373"/>
      <c r="FND195" s="374"/>
      <c r="FNE195" s="374"/>
      <c r="FNF195" s="374"/>
      <c r="FNG195" s="373"/>
      <c r="FNH195" s="374"/>
      <c r="FNI195" s="374"/>
      <c r="FNJ195" s="374"/>
      <c r="FNK195" s="374"/>
      <c r="FNL195" s="373"/>
      <c r="FNM195" s="371"/>
      <c r="FNN195" s="371"/>
      <c r="FNO195" s="371"/>
      <c r="FNP195" s="372"/>
      <c r="FNQ195" s="373"/>
      <c r="FNR195" s="373"/>
      <c r="FNS195" s="373"/>
      <c r="FNT195" s="374"/>
      <c r="FNU195" s="374"/>
      <c r="FNV195" s="374"/>
      <c r="FNW195" s="373"/>
      <c r="FNX195" s="374"/>
      <c r="FNY195" s="374"/>
      <c r="FNZ195" s="374"/>
      <c r="FOA195" s="374"/>
      <c r="FOB195" s="373"/>
      <c r="FOC195" s="371"/>
      <c r="FOD195" s="371"/>
      <c r="FOE195" s="371"/>
      <c r="FOF195" s="372"/>
      <c r="FOG195" s="373"/>
      <c r="FOH195" s="373"/>
      <c r="FOI195" s="373"/>
      <c r="FOJ195" s="374"/>
      <c r="FOK195" s="374"/>
      <c r="FOL195" s="374"/>
      <c r="FOM195" s="373"/>
      <c r="FON195" s="374"/>
      <c r="FOO195" s="374"/>
      <c r="FOP195" s="374"/>
      <c r="FOQ195" s="374"/>
      <c r="FOR195" s="373"/>
      <c r="FOS195" s="371"/>
      <c r="FOT195" s="371"/>
      <c r="FOU195" s="371"/>
      <c r="FOV195" s="372"/>
      <c r="FOW195" s="373"/>
      <c r="FOX195" s="373"/>
      <c r="FOY195" s="373"/>
      <c r="FOZ195" s="374"/>
      <c r="FPA195" s="374"/>
      <c r="FPB195" s="374"/>
      <c r="FPC195" s="373"/>
      <c r="FPD195" s="374"/>
      <c r="FPE195" s="374"/>
      <c r="FPF195" s="374"/>
      <c r="FPG195" s="374"/>
      <c r="FPH195" s="373"/>
      <c r="FPI195" s="371"/>
      <c r="FPJ195" s="371"/>
      <c r="FPK195" s="371"/>
      <c r="FPL195" s="372"/>
      <c r="FPM195" s="373"/>
      <c r="FPN195" s="373"/>
      <c r="FPO195" s="373"/>
      <c r="FPP195" s="374"/>
      <c r="FPQ195" s="374"/>
      <c r="FPR195" s="374"/>
      <c r="FPS195" s="373"/>
      <c r="FPT195" s="374"/>
      <c r="FPU195" s="374"/>
      <c r="FPV195" s="374"/>
      <c r="FPW195" s="374"/>
      <c r="FPX195" s="373"/>
      <c r="FPY195" s="371"/>
      <c r="FPZ195" s="371"/>
      <c r="FQA195" s="371"/>
      <c r="FQB195" s="372"/>
      <c r="FQC195" s="373"/>
      <c r="FQD195" s="373"/>
      <c r="FQE195" s="373"/>
      <c r="FQF195" s="374"/>
      <c r="FQG195" s="374"/>
      <c r="FQH195" s="374"/>
      <c r="FQI195" s="373"/>
      <c r="FQJ195" s="374"/>
      <c r="FQK195" s="374"/>
      <c r="FQL195" s="374"/>
      <c r="FQM195" s="374"/>
      <c r="FQN195" s="373"/>
      <c r="FQO195" s="371"/>
      <c r="FQP195" s="371"/>
      <c r="FQQ195" s="371"/>
      <c r="FQR195" s="372"/>
      <c r="FQS195" s="373"/>
      <c r="FQT195" s="373"/>
      <c r="FQU195" s="373"/>
      <c r="FQV195" s="374"/>
      <c r="FQW195" s="374"/>
      <c r="FQX195" s="374"/>
      <c r="FQY195" s="373"/>
      <c r="FQZ195" s="374"/>
      <c r="FRA195" s="374"/>
      <c r="FRB195" s="374"/>
      <c r="FRC195" s="374"/>
      <c r="FRD195" s="373"/>
      <c r="FRE195" s="371"/>
      <c r="FRF195" s="371"/>
      <c r="FRG195" s="371"/>
      <c r="FRH195" s="372"/>
      <c r="FRI195" s="373"/>
      <c r="FRJ195" s="373"/>
      <c r="FRK195" s="373"/>
      <c r="FRL195" s="374"/>
      <c r="FRM195" s="374"/>
      <c r="FRN195" s="374"/>
      <c r="FRO195" s="373"/>
      <c r="FRP195" s="374"/>
      <c r="FRQ195" s="374"/>
      <c r="FRR195" s="374"/>
      <c r="FRS195" s="374"/>
      <c r="FRT195" s="373"/>
      <c r="FRU195" s="371"/>
      <c r="FRV195" s="371"/>
      <c r="FRW195" s="371"/>
      <c r="FRX195" s="372"/>
      <c r="FRY195" s="373"/>
      <c r="FRZ195" s="373"/>
      <c r="FSA195" s="373"/>
      <c r="FSB195" s="374"/>
      <c r="FSC195" s="374"/>
      <c r="FSD195" s="374"/>
      <c r="FSE195" s="373"/>
      <c r="FSF195" s="374"/>
      <c r="FSG195" s="374"/>
      <c r="FSH195" s="374"/>
      <c r="FSI195" s="374"/>
      <c r="FSJ195" s="373"/>
      <c r="FSK195" s="371"/>
      <c r="FSL195" s="371"/>
      <c r="FSM195" s="371"/>
      <c r="FSN195" s="372"/>
      <c r="FSO195" s="373"/>
      <c r="FSP195" s="373"/>
      <c r="FSQ195" s="373"/>
      <c r="FSR195" s="374"/>
      <c r="FSS195" s="374"/>
      <c r="FST195" s="374"/>
      <c r="FSU195" s="373"/>
      <c r="FSV195" s="374"/>
      <c r="FSW195" s="374"/>
      <c r="FSX195" s="374"/>
      <c r="FSY195" s="374"/>
      <c r="FSZ195" s="373"/>
      <c r="FTA195" s="371"/>
      <c r="FTB195" s="371"/>
      <c r="FTC195" s="371"/>
      <c r="FTD195" s="372"/>
      <c r="FTE195" s="373"/>
      <c r="FTF195" s="373"/>
      <c r="FTG195" s="373"/>
      <c r="FTH195" s="374"/>
      <c r="FTI195" s="374"/>
      <c r="FTJ195" s="374"/>
      <c r="FTK195" s="373"/>
      <c r="FTL195" s="374"/>
      <c r="FTM195" s="374"/>
      <c r="FTN195" s="374"/>
      <c r="FTO195" s="374"/>
      <c r="FTP195" s="373"/>
      <c r="FTQ195" s="371"/>
      <c r="FTR195" s="371"/>
      <c r="FTS195" s="371"/>
      <c r="FTT195" s="372"/>
      <c r="FTU195" s="373"/>
      <c r="FTV195" s="373"/>
      <c r="FTW195" s="373"/>
      <c r="FTX195" s="374"/>
      <c r="FTY195" s="374"/>
      <c r="FTZ195" s="374"/>
      <c r="FUA195" s="373"/>
      <c r="FUB195" s="374"/>
      <c r="FUC195" s="374"/>
      <c r="FUD195" s="374"/>
      <c r="FUE195" s="374"/>
      <c r="FUF195" s="373"/>
      <c r="FUG195" s="371"/>
      <c r="FUH195" s="371"/>
      <c r="FUI195" s="371"/>
      <c r="FUJ195" s="372"/>
      <c r="FUK195" s="373"/>
      <c r="FUL195" s="373"/>
      <c r="FUM195" s="373"/>
      <c r="FUN195" s="374"/>
      <c r="FUO195" s="374"/>
      <c r="FUP195" s="374"/>
      <c r="FUQ195" s="373"/>
      <c r="FUR195" s="374"/>
      <c r="FUS195" s="374"/>
      <c r="FUT195" s="374"/>
      <c r="FUU195" s="374"/>
      <c r="FUV195" s="373"/>
      <c r="FUW195" s="371"/>
      <c r="FUX195" s="371"/>
      <c r="FUY195" s="371"/>
      <c r="FUZ195" s="372"/>
      <c r="FVA195" s="373"/>
      <c r="FVB195" s="373"/>
      <c r="FVC195" s="373"/>
      <c r="FVD195" s="374"/>
      <c r="FVE195" s="374"/>
      <c r="FVF195" s="374"/>
      <c r="FVG195" s="373"/>
      <c r="FVH195" s="374"/>
      <c r="FVI195" s="374"/>
      <c r="FVJ195" s="374"/>
      <c r="FVK195" s="374"/>
      <c r="FVL195" s="373"/>
      <c r="FVM195" s="371"/>
      <c r="FVN195" s="371"/>
      <c r="FVO195" s="371"/>
      <c r="FVP195" s="372"/>
      <c r="FVQ195" s="373"/>
      <c r="FVR195" s="373"/>
      <c r="FVS195" s="373"/>
      <c r="FVT195" s="374"/>
      <c r="FVU195" s="374"/>
      <c r="FVV195" s="374"/>
      <c r="FVW195" s="373"/>
      <c r="FVX195" s="374"/>
      <c r="FVY195" s="374"/>
      <c r="FVZ195" s="374"/>
      <c r="FWA195" s="374"/>
      <c r="FWB195" s="373"/>
      <c r="FWC195" s="371"/>
      <c r="FWD195" s="371"/>
      <c r="FWE195" s="371"/>
      <c r="FWF195" s="372"/>
      <c r="FWG195" s="373"/>
      <c r="FWH195" s="373"/>
      <c r="FWI195" s="373"/>
      <c r="FWJ195" s="374"/>
      <c r="FWK195" s="374"/>
      <c r="FWL195" s="374"/>
      <c r="FWM195" s="373"/>
      <c r="FWN195" s="374"/>
      <c r="FWO195" s="374"/>
      <c r="FWP195" s="374"/>
      <c r="FWQ195" s="374"/>
      <c r="FWR195" s="373"/>
      <c r="FWS195" s="371"/>
      <c r="FWT195" s="371"/>
      <c r="FWU195" s="371"/>
      <c r="FWV195" s="372"/>
      <c r="FWW195" s="373"/>
      <c r="FWX195" s="373"/>
      <c r="FWY195" s="373"/>
      <c r="FWZ195" s="374"/>
      <c r="FXA195" s="374"/>
      <c r="FXB195" s="374"/>
      <c r="FXC195" s="373"/>
      <c r="FXD195" s="374"/>
      <c r="FXE195" s="374"/>
      <c r="FXF195" s="374"/>
      <c r="FXG195" s="374"/>
      <c r="FXH195" s="373"/>
      <c r="FXI195" s="371"/>
      <c r="FXJ195" s="371"/>
      <c r="FXK195" s="371"/>
      <c r="FXL195" s="372"/>
      <c r="FXM195" s="373"/>
      <c r="FXN195" s="373"/>
      <c r="FXO195" s="373"/>
      <c r="FXP195" s="374"/>
      <c r="FXQ195" s="374"/>
      <c r="FXR195" s="374"/>
      <c r="FXS195" s="373"/>
      <c r="FXT195" s="374"/>
      <c r="FXU195" s="374"/>
      <c r="FXV195" s="374"/>
      <c r="FXW195" s="374"/>
      <c r="FXX195" s="373"/>
      <c r="FXY195" s="371"/>
      <c r="FXZ195" s="371"/>
      <c r="FYA195" s="371"/>
      <c r="FYB195" s="372"/>
      <c r="FYC195" s="373"/>
      <c r="FYD195" s="373"/>
      <c r="FYE195" s="373"/>
      <c r="FYF195" s="374"/>
      <c r="FYG195" s="374"/>
      <c r="FYH195" s="374"/>
      <c r="FYI195" s="373"/>
      <c r="FYJ195" s="374"/>
      <c r="FYK195" s="374"/>
      <c r="FYL195" s="374"/>
      <c r="FYM195" s="374"/>
      <c r="FYN195" s="373"/>
      <c r="FYO195" s="371"/>
      <c r="FYP195" s="371"/>
      <c r="FYQ195" s="371"/>
      <c r="FYR195" s="372"/>
      <c r="FYS195" s="373"/>
      <c r="FYT195" s="373"/>
      <c r="FYU195" s="373"/>
      <c r="FYV195" s="374"/>
      <c r="FYW195" s="374"/>
      <c r="FYX195" s="374"/>
      <c r="FYY195" s="373"/>
      <c r="FYZ195" s="374"/>
      <c r="FZA195" s="374"/>
      <c r="FZB195" s="374"/>
      <c r="FZC195" s="374"/>
      <c r="FZD195" s="373"/>
      <c r="FZE195" s="371"/>
      <c r="FZF195" s="371"/>
      <c r="FZG195" s="371"/>
      <c r="FZH195" s="372"/>
      <c r="FZI195" s="373"/>
      <c r="FZJ195" s="373"/>
      <c r="FZK195" s="373"/>
      <c r="FZL195" s="374"/>
      <c r="FZM195" s="374"/>
      <c r="FZN195" s="374"/>
      <c r="FZO195" s="373"/>
      <c r="FZP195" s="374"/>
      <c r="FZQ195" s="374"/>
      <c r="FZR195" s="374"/>
      <c r="FZS195" s="374"/>
      <c r="FZT195" s="373"/>
      <c r="FZU195" s="371"/>
      <c r="FZV195" s="371"/>
      <c r="FZW195" s="371"/>
      <c r="FZX195" s="372"/>
      <c r="FZY195" s="373"/>
      <c r="FZZ195" s="373"/>
      <c r="GAA195" s="373"/>
      <c r="GAB195" s="374"/>
      <c r="GAC195" s="374"/>
      <c r="GAD195" s="374"/>
      <c r="GAE195" s="373"/>
      <c r="GAF195" s="374"/>
      <c r="GAG195" s="374"/>
      <c r="GAH195" s="374"/>
      <c r="GAI195" s="374"/>
      <c r="GAJ195" s="373"/>
      <c r="GAK195" s="371"/>
      <c r="GAL195" s="371"/>
      <c r="GAM195" s="371"/>
      <c r="GAN195" s="372"/>
      <c r="GAO195" s="373"/>
      <c r="GAP195" s="373"/>
      <c r="GAQ195" s="373"/>
      <c r="GAR195" s="374"/>
      <c r="GAS195" s="374"/>
      <c r="GAT195" s="374"/>
      <c r="GAU195" s="373"/>
      <c r="GAV195" s="374"/>
      <c r="GAW195" s="374"/>
      <c r="GAX195" s="374"/>
      <c r="GAY195" s="374"/>
      <c r="GAZ195" s="373"/>
      <c r="GBA195" s="371"/>
      <c r="GBB195" s="371"/>
      <c r="GBC195" s="371"/>
      <c r="GBD195" s="372"/>
      <c r="GBE195" s="373"/>
      <c r="GBF195" s="373"/>
      <c r="GBG195" s="373"/>
      <c r="GBH195" s="374"/>
      <c r="GBI195" s="374"/>
      <c r="GBJ195" s="374"/>
      <c r="GBK195" s="373"/>
      <c r="GBL195" s="374"/>
      <c r="GBM195" s="374"/>
      <c r="GBN195" s="374"/>
      <c r="GBO195" s="374"/>
      <c r="GBP195" s="373"/>
      <c r="GBQ195" s="371"/>
      <c r="GBR195" s="371"/>
      <c r="GBS195" s="371"/>
      <c r="GBT195" s="372"/>
      <c r="GBU195" s="373"/>
      <c r="GBV195" s="373"/>
      <c r="GBW195" s="373"/>
      <c r="GBX195" s="374"/>
      <c r="GBY195" s="374"/>
      <c r="GBZ195" s="374"/>
      <c r="GCA195" s="373"/>
      <c r="GCB195" s="374"/>
      <c r="GCC195" s="374"/>
      <c r="GCD195" s="374"/>
      <c r="GCE195" s="374"/>
      <c r="GCF195" s="373"/>
      <c r="GCG195" s="371"/>
      <c r="GCH195" s="371"/>
      <c r="GCI195" s="371"/>
      <c r="GCJ195" s="372"/>
      <c r="GCK195" s="373"/>
      <c r="GCL195" s="373"/>
      <c r="GCM195" s="373"/>
      <c r="GCN195" s="374"/>
      <c r="GCO195" s="374"/>
      <c r="GCP195" s="374"/>
      <c r="GCQ195" s="373"/>
      <c r="GCR195" s="374"/>
      <c r="GCS195" s="374"/>
      <c r="GCT195" s="374"/>
      <c r="GCU195" s="374"/>
      <c r="GCV195" s="373"/>
      <c r="GCW195" s="371"/>
      <c r="GCX195" s="371"/>
      <c r="GCY195" s="371"/>
      <c r="GCZ195" s="372"/>
      <c r="GDA195" s="373"/>
      <c r="GDB195" s="373"/>
      <c r="GDC195" s="373"/>
      <c r="GDD195" s="374"/>
      <c r="GDE195" s="374"/>
      <c r="GDF195" s="374"/>
      <c r="GDG195" s="373"/>
      <c r="GDH195" s="374"/>
      <c r="GDI195" s="374"/>
      <c r="GDJ195" s="374"/>
      <c r="GDK195" s="374"/>
      <c r="GDL195" s="373"/>
      <c r="GDM195" s="371"/>
      <c r="GDN195" s="371"/>
      <c r="GDO195" s="371"/>
      <c r="GDP195" s="372"/>
      <c r="GDQ195" s="373"/>
      <c r="GDR195" s="373"/>
      <c r="GDS195" s="373"/>
      <c r="GDT195" s="374"/>
      <c r="GDU195" s="374"/>
      <c r="GDV195" s="374"/>
      <c r="GDW195" s="373"/>
      <c r="GDX195" s="374"/>
      <c r="GDY195" s="374"/>
      <c r="GDZ195" s="374"/>
      <c r="GEA195" s="374"/>
      <c r="GEB195" s="373"/>
      <c r="GEC195" s="371"/>
      <c r="GED195" s="371"/>
      <c r="GEE195" s="371"/>
      <c r="GEF195" s="372"/>
      <c r="GEG195" s="373"/>
      <c r="GEH195" s="373"/>
      <c r="GEI195" s="373"/>
      <c r="GEJ195" s="374"/>
      <c r="GEK195" s="374"/>
      <c r="GEL195" s="374"/>
      <c r="GEM195" s="373"/>
      <c r="GEN195" s="374"/>
      <c r="GEO195" s="374"/>
      <c r="GEP195" s="374"/>
      <c r="GEQ195" s="374"/>
      <c r="GER195" s="373"/>
      <c r="GES195" s="371"/>
      <c r="GET195" s="371"/>
      <c r="GEU195" s="371"/>
      <c r="GEV195" s="372"/>
      <c r="GEW195" s="373"/>
      <c r="GEX195" s="373"/>
      <c r="GEY195" s="373"/>
      <c r="GEZ195" s="374"/>
      <c r="GFA195" s="374"/>
      <c r="GFB195" s="374"/>
      <c r="GFC195" s="373"/>
      <c r="GFD195" s="374"/>
      <c r="GFE195" s="374"/>
      <c r="GFF195" s="374"/>
      <c r="GFG195" s="374"/>
      <c r="GFH195" s="373"/>
      <c r="GFI195" s="371"/>
      <c r="GFJ195" s="371"/>
      <c r="GFK195" s="371"/>
      <c r="GFL195" s="372"/>
      <c r="GFM195" s="373"/>
      <c r="GFN195" s="373"/>
      <c r="GFO195" s="373"/>
      <c r="GFP195" s="374"/>
      <c r="GFQ195" s="374"/>
      <c r="GFR195" s="374"/>
      <c r="GFS195" s="373"/>
      <c r="GFT195" s="374"/>
      <c r="GFU195" s="374"/>
      <c r="GFV195" s="374"/>
      <c r="GFW195" s="374"/>
      <c r="GFX195" s="373"/>
      <c r="GFY195" s="371"/>
      <c r="GFZ195" s="371"/>
      <c r="GGA195" s="371"/>
      <c r="GGB195" s="372"/>
      <c r="GGC195" s="373"/>
      <c r="GGD195" s="373"/>
      <c r="GGE195" s="373"/>
      <c r="GGF195" s="374"/>
      <c r="GGG195" s="374"/>
      <c r="GGH195" s="374"/>
      <c r="GGI195" s="373"/>
      <c r="GGJ195" s="374"/>
      <c r="GGK195" s="374"/>
      <c r="GGL195" s="374"/>
      <c r="GGM195" s="374"/>
      <c r="GGN195" s="373"/>
      <c r="GGO195" s="371"/>
      <c r="GGP195" s="371"/>
      <c r="GGQ195" s="371"/>
      <c r="GGR195" s="372"/>
      <c r="GGS195" s="373"/>
      <c r="GGT195" s="373"/>
      <c r="GGU195" s="373"/>
      <c r="GGV195" s="374"/>
      <c r="GGW195" s="374"/>
      <c r="GGX195" s="374"/>
      <c r="GGY195" s="373"/>
      <c r="GGZ195" s="374"/>
      <c r="GHA195" s="374"/>
      <c r="GHB195" s="374"/>
      <c r="GHC195" s="374"/>
      <c r="GHD195" s="373"/>
      <c r="GHE195" s="371"/>
      <c r="GHF195" s="371"/>
      <c r="GHG195" s="371"/>
      <c r="GHH195" s="372"/>
      <c r="GHI195" s="373"/>
      <c r="GHJ195" s="373"/>
      <c r="GHK195" s="373"/>
      <c r="GHL195" s="374"/>
      <c r="GHM195" s="374"/>
      <c r="GHN195" s="374"/>
      <c r="GHO195" s="373"/>
      <c r="GHP195" s="374"/>
      <c r="GHQ195" s="374"/>
      <c r="GHR195" s="374"/>
      <c r="GHS195" s="374"/>
      <c r="GHT195" s="373"/>
      <c r="GHU195" s="371"/>
      <c r="GHV195" s="371"/>
      <c r="GHW195" s="371"/>
      <c r="GHX195" s="372"/>
      <c r="GHY195" s="373"/>
      <c r="GHZ195" s="373"/>
      <c r="GIA195" s="373"/>
      <c r="GIB195" s="374"/>
      <c r="GIC195" s="374"/>
      <c r="GID195" s="374"/>
      <c r="GIE195" s="373"/>
      <c r="GIF195" s="374"/>
      <c r="GIG195" s="374"/>
      <c r="GIH195" s="374"/>
      <c r="GII195" s="374"/>
      <c r="GIJ195" s="373"/>
      <c r="GIK195" s="371"/>
      <c r="GIL195" s="371"/>
      <c r="GIM195" s="371"/>
      <c r="GIN195" s="372"/>
      <c r="GIO195" s="373"/>
      <c r="GIP195" s="373"/>
      <c r="GIQ195" s="373"/>
      <c r="GIR195" s="374"/>
      <c r="GIS195" s="374"/>
      <c r="GIT195" s="374"/>
      <c r="GIU195" s="373"/>
      <c r="GIV195" s="374"/>
      <c r="GIW195" s="374"/>
      <c r="GIX195" s="374"/>
      <c r="GIY195" s="374"/>
      <c r="GIZ195" s="373"/>
      <c r="GJA195" s="371"/>
      <c r="GJB195" s="371"/>
      <c r="GJC195" s="371"/>
      <c r="GJD195" s="372"/>
      <c r="GJE195" s="373"/>
      <c r="GJF195" s="373"/>
      <c r="GJG195" s="373"/>
      <c r="GJH195" s="374"/>
      <c r="GJI195" s="374"/>
      <c r="GJJ195" s="374"/>
      <c r="GJK195" s="373"/>
      <c r="GJL195" s="374"/>
      <c r="GJM195" s="374"/>
      <c r="GJN195" s="374"/>
      <c r="GJO195" s="374"/>
      <c r="GJP195" s="373"/>
      <c r="GJQ195" s="371"/>
      <c r="GJR195" s="371"/>
      <c r="GJS195" s="371"/>
      <c r="GJT195" s="372"/>
      <c r="GJU195" s="373"/>
      <c r="GJV195" s="373"/>
      <c r="GJW195" s="373"/>
      <c r="GJX195" s="374"/>
      <c r="GJY195" s="374"/>
      <c r="GJZ195" s="374"/>
      <c r="GKA195" s="373"/>
      <c r="GKB195" s="374"/>
      <c r="GKC195" s="374"/>
      <c r="GKD195" s="374"/>
      <c r="GKE195" s="374"/>
      <c r="GKF195" s="373"/>
      <c r="GKG195" s="371"/>
      <c r="GKH195" s="371"/>
      <c r="GKI195" s="371"/>
      <c r="GKJ195" s="372"/>
      <c r="GKK195" s="373"/>
      <c r="GKL195" s="373"/>
      <c r="GKM195" s="373"/>
      <c r="GKN195" s="374"/>
      <c r="GKO195" s="374"/>
      <c r="GKP195" s="374"/>
      <c r="GKQ195" s="373"/>
      <c r="GKR195" s="374"/>
      <c r="GKS195" s="374"/>
      <c r="GKT195" s="374"/>
      <c r="GKU195" s="374"/>
      <c r="GKV195" s="373"/>
      <c r="GKW195" s="371"/>
      <c r="GKX195" s="371"/>
      <c r="GKY195" s="371"/>
      <c r="GKZ195" s="372"/>
      <c r="GLA195" s="373"/>
      <c r="GLB195" s="373"/>
      <c r="GLC195" s="373"/>
      <c r="GLD195" s="374"/>
      <c r="GLE195" s="374"/>
      <c r="GLF195" s="374"/>
      <c r="GLG195" s="373"/>
      <c r="GLH195" s="374"/>
      <c r="GLI195" s="374"/>
      <c r="GLJ195" s="374"/>
      <c r="GLK195" s="374"/>
      <c r="GLL195" s="373"/>
      <c r="GLM195" s="371"/>
      <c r="GLN195" s="371"/>
      <c r="GLO195" s="371"/>
      <c r="GLP195" s="372"/>
      <c r="GLQ195" s="373"/>
      <c r="GLR195" s="373"/>
      <c r="GLS195" s="373"/>
      <c r="GLT195" s="374"/>
      <c r="GLU195" s="374"/>
      <c r="GLV195" s="374"/>
      <c r="GLW195" s="373"/>
      <c r="GLX195" s="374"/>
      <c r="GLY195" s="374"/>
      <c r="GLZ195" s="374"/>
      <c r="GMA195" s="374"/>
      <c r="GMB195" s="373"/>
      <c r="GMC195" s="371"/>
      <c r="GMD195" s="371"/>
      <c r="GME195" s="371"/>
      <c r="GMF195" s="372"/>
      <c r="GMG195" s="373"/>
      <c r="GMH195" s="373"/>
      <c r="GMI195" s="373"/>
      <c r="GMJ195" s="374"/>
      <c r="GMK195" s="374"/>
      <c r="GML195" s="374"/>
      <c r="GMM195" s="373"/>
      <c r="GMN195" s="374"/>
      <c r="GMO195" s="374"/>
      <c r="GMP195" s="374"/>
      <c r="GMQ195" s="374"/>
      <c r="GMR195" s="373"/>
      <c r="GMS195" s="371"/>
      <c r="GMT195" s="371"/>
      <c r="GMU195" s="371"/>
      <c r="GMV195" s="372"/>
      <c r="GMW195" s="373"/>
      <c r="GMX195" s="373"/>
      <c r="GMY195" s="373"/>
      <c r="GMZ195" s="374"/>
      <c r="GNA195" s="374"/>
      <c r="GNB195" s="374"/>
      <c r="GNC195" s="373"/>
      <c r="GND195" s="374"/>
      <c r="GNE195" s="374"/>
      <c r="GNF195" s="374"/>
      <c r="GNG195" s="374"/>
      <c r="GNH195" s="373"/>
      <c r="GNI195" s="371"/>
      <c r="GNJ195" s="371"/>
      <c r="GNK195" s="371"/>
      <c r="GNL195" s="372"/>
      <c r="GNM195" s="373"/>
      <c r="GNN195" s="373"/>
      <c r="GNO195" s="373"/>
      <c r="GNP195" s="374"/>
      <c r="GNQ195" s="374"/>
      <c r="GNR195" s="374"/>
      <c r="GNS195" s="373"/>
      <c r="GNT195" s="374"/>
      <c r="GNU195" s="374"/>
      <c r="GNV195" s="374"/>
      <c r="GNW195" s="374"/>
      <c r="GNX195" s="373"/>
      <c r="GNY195" s="371"/>
      <c r="GNZ195" s="371"/>
      <c r="GOA195" s="371"/>
      <c r="GOB195" s="372"/>
      <c r="GOC195" s="373"/>
      <c r="GOD195" s="373"/>
      <c r="GOE195" s="373"/>
      <c r="GOF195" s="374"/>
      <c r="GOG195" s="374"/>
      <c r="GOH195" s="374"/>
      <c r="GOI195" s="373"/>
      <c r="GOJ195" s="374"/>
      <c r="GOK195" s="374"/>
      <c r="GOL195" s="374"/>
      <c r="GOM195" s="374"/>
      <c r="GON195" s="373"/>
      <c r="GOO195" s="371"/>
      <c r="GOP195" s="371"/>
      <c r="GOQ195" s="371"/>
      <c r="GOR195" s="372"/>
      <c r="GOS195" s="373"/>
      <c r="GOT195" s="373"/>
      <c r="GOU195" s="373"/>
      <c r="GOV195" s="374"/>
      <c r="GOW195" s="374"/>
      <c r="GOX195" s="374"/>
      <c r="GOY195" s="373"/>
      <c r="GOZ195" s="374"/>
      <c r="GPA195" s="374"/>
      <c r="GPB195" s="374"/>
      <c r="GPC195" s="374"/>
      <c r="GPD195" s="373"/>
      <c r="GPE195" s="371"/>
      <c r="GPF195" s="371"/>
      <c r="GPG195" s="371"/>
      <c r="GPH195" s="372"/>
      <c r="GPI195" s="373"/>
      <c r="GPJ195" s="373"/>
      <c r="GPK195" s="373"/>
      <c r="GPL195" s="374"/>
      <c r="GPM195" s="374"/>
      <c r="GPN195" s="374"/>
      <c r="GPO195" s="373"/>
      <c r="GPP195" s="374"/>
      <c r="GPQ195" s="374"/>
      <c r="GPR195" s="374"/>
      <c r="GPS195" s="374"/>
      <c r="GPT195" s="373"/>
      <c r="GPU195" s="371"/>
      <c r="GPV195" s="371"/>
      <c r="GPW195" s="371"/>
      <c r="GPX195" s="372"/>
      <c r="GPY195" s="373"/>
      <c r="GPZ195" s="373"/>
      <c r="GQA195" s="373"/>
      <c r="GQB195" s="374"/>
      <c r="GQC195" s="374"/>
      <c r="GQD195" s="374"/>
      <c r="GQE195" s="373"/>
      <c r="GQF195" s="374"/>
      <c r="GQG195" s="374"/>
      <c r="GQH195" s="374"/>
      <c r="GQI195" s="374"/>
      <c r="GQJ195" s="373"/>
      <c r="GQK195" s="371"/>
      <c r="GQL195" s="371"/>
      <c r="GQM195" s="371"/>
      <c r="GQN195" s="372"/>
      <c r="GQO195" s="373"/>
      <c r="GQP195" s="373"/>
      <c r="GQQ195" s="373"/>
      <c r="GQR195" s="374"/>
      <c r="GQS195" s="374"/>
      <c r="GQT195" s="374"/>
      <c r="GQU195" s="373"/>
      <c r="GQV195" s="374"/>
      <c r="GQW195" s="374"/>
      <c r="GQX195" s="374"/>
      <c r="GQY195" s="374"/>
      <c r="GQZ195" s="373"/>
      <c r="GRA195" s="371"/>
      <c r="GRB195" s="371"/>
      <c r="GRC195" s="371"/>
      <c r="GRD195" s="372"/>
      <c r="GRE195" s="373"/>
      <c r="GRF195" s="373"/>
      <c r="GRG195" s="373"/>
      <c r="GRH195" s="374"/>
      <c r="GRI195" s="374"/>
      <c r="GRJ195" s="374"/>
      <c r="GRK195" s="373"/>
      <c r="GRL195" s="374"/>
      <c r="GRM195" s="374"/>
      <c r="GRN195" s="374"/>
      <c r="GRO195" s="374"/>
      <c r="GRP195" s="373"/>
      <c r="GRQ195" s="371"/>
      <c r="GRR195" s="371"/>
      <c r="GRS195" s="371"/>
      <c r="GRT195" s="372"/>
      <c r="GRU195" s="373"/>
      <c r="GRV195" s="373"/>
      <c r="GRW195" s="373"/>
      <c r="GRX195" s="374"/>
      <c r="GRY195" s="374"/>
      <c r="GRZ195" s="374"/>
      <c r="GSA195" s="373"/>
      <c r="GSB195" s="374"/>
      <c r="GSC195" s="374"/>
      <c r="GSD195" s="374"/>
      <c r="GSE195" s="374"/>
      <c r="GSF195" s="373"/>
      <c r="GSG195" s="371"/>
      <c r="GSH195" s="371"/>
      <c r="GSI195" s="371"/>
      <c r="GSJ195" s="372"/>
      <c r="GSK195" s="373"/>
      <c r="GSL195" s="373"/>
      <c r="GSM195" s="373"/>
      <c r="GSN195" s="374"/>
      <c r="GSO195" s="374"/>
      <c r="GSP195" s="374"/>
      <c r="GSQ195" s="373"/>
      <c r="GSR195" s="374"/>
      <c r="GSS195" s="374"/>
      <c r="GST195" s="374"/>
      <c r="GSU195" s="374"/>
      <c r="GSV195" s="373"/>
      <c r="GSW195" s="371"/>
      <c r="GSX195" s="371"/>
      <c r="GSY195" s="371"/>
      <c r="GSZ195" s="372"/>
      <c r="GTA195" s="373"/>
      <c r="GTB195" s="373"/>
      <c r="GTC195" s="373"/>
      <c r="GTD195" s="374"/>
      <c r="GTE195" s="374"/>
      <c r="GTF195" s="374"/>
      <c r="GTG195" s="373"/>
      <c r="GTH195" s="374"/>
      <c r="GTI195" s="374"/>
      <c r="GTJ195" s="374"/>
      <c r="GTK195" s="374"/>
      <c r="GTL195" s="373"/>
      <c r="GTM195" s="371"/>
      <c r="GTN195" s="371"/>
      <c r="GTO195" s="371"/>
      <c r="GTP195" s="372"/>
      <c r="GTQ195" s="373"/>
      <c r="GTR195" s="373"/>
      <c r="GTS195" s="373"/>
      <c r="GTT195" s="374"/>
      <c r="GTU195" s="374"/>
      <c r="GTV195" s="374"/>
      <c r="GTW195" s="373"/>
      <c r="GTX195" s="374"/>
      <c r="GTY195" s="374"/>
      <c r="GTZ195" s="374"/>
      <c r="GUA195" s="374"/>
      <c r="GUB195" s="373"/>
      <c r="GUC195" s="371"/>
      <c r="GUD195" s="371"/>
      <c r="GUE195" s="371"/>
      <c r="GUF195" s="372"/>
      <c r="GUG195" s="373"/>
      <c r="GUH195" s="373"/>
      <c r="GUI195" s="373"/>
      <c r="GUJ195" s="374"/>
      <c r="GUK195" s="374"/>
      <c r="GUL195" s="374"/>
      <c r="GUM195" s="373"/>
      <c r="GUN195" s="374"/>
      <c r="GUO195" s="374"/>
      <c r="GUP195" s="374"/>
      <c r="GUQ195" s="374"/>
      <c r="GUR195" s="373"/>
      <c r="GUS195" s="371"/>
      <c r="GUT195" s="371"/>
      <c r="GUU195" s="371"/>
      <c r="GUV195" s="372"/>
      <c r="GUW195" s="373"/>
      <c r="GUX195" s="373"/>
      <c r="GUY195" s="373"/>
      <c r="GUZ195" s="374"/>
      <c r="GVA195" s="374"/>
      <c r="GVB195" s="374"/>
      <c r="GVC195" s="373"/>
      <c r="GVD195" s="374"/>
      <c r="GVE195" s="374"/>
      <c r="GVF195" s="374"/>
      <c r="GVG195" s="374"/>
      <c r="GVH195" s="373"/>
      <c r="GVI195" s="371"/>
      <c r="GVJ195" s="371"/>
      <c r="GVK195" s="371"/>
      <c r="GVL195" s="372"/>
      <c r="GVM195" s="373"/>
      <c r="GVN195" s="373"/>
      <c r="GVO195" s="373"/>
      <c r="GVP195" s="374"/>
      <c r="GVQ195" s="374"/>
      <c r="GVR195" s="374"/>
      <c r="GVS195" s="373"/>
      <c r="GVT195" s="374"/>
      <c r="GVU195" s="374"/>
      <c r="GVV195" s="374"/>
      <c r="GVW195" s="374"/>
      <c r="GVX195" s="373"/>
      <c r="GVY195" s="371"/>
      <c r="GVZ195" s="371"/>
      <c r="GWA195" s="371"/>
      <c r="GWB195" s="372"/>
      <c r="GWC195" s="373"/>
      <c r="GWD195" s="373"/>
      <c r="GWE195" s="373"/>
      <c r="GWF195" s="374"/>
      <c r="GWG195" s="374"/>
      <c r="GWH195" s="374"/>
      <c r="GWI195" s="373"/>
      <c r="GWJ195" s="374"/>
      <c r="GWK195" s="374"/>
      <c r="GWL195" s="374"/>
      <c r="GWM195" s="374"/>
      <c r="GWN195" s="373"/>
      <c r="GWO195" s="371"/>
      <c r="GWP195" s="371"/>
      <c r="GWQ195" s="371"/>
      <c r="GWR195" s="372"/>
      <c r="GWS195" s="373"/>
      <c r="GWT195" s="373"/>
      <c r="GWU195" s="373"/>
      <c r="GWV195" s="374"/>
      <c r="GWW195" s="374"/>
      <c r="GWX195" s="374"/>
      <c r="GWY195" s="373"/>
      <c r="GWZ195" s="374"/>
      <c r="GXA195" s="374"/>
      <c r="GXB195" s="374"/>
      <c r="GXC195" s="374"/>
      <c r="GXD195" s="373"/>
      <c r="GXE195" s="371"/>
      <c r="GXF195" s="371"/>
      <c r="GXG195" s="371"/>
      <c r="GXH195" s="372"/>
      <c r="GXI195" s="373"/>
      <c r="GXJ195" s="373"/>
      <c r="GXK195" s="373"/>
      <c r="GXL195" s="374"/>
      <c r="GXM195" s="374"/>
      <c r="GXN195" s="374"/>
      <c r="GXO195" s="373"/>
      <c r="GXP195" s="374"/>
      <c r="GXQ195" s="374"/>
      <c r="GXR195" s="374"/>
      <c r="GXS195" s="374"/>
      <c r="GXT195" s="373"/>
      <c r="GXU195" s="371"/>
      <c r="GXV195" s="371"/>
      <c r="GXW195" s="371"/>
      <c r="GXX195" s="372"/>
      <c r="GXY195" s="373"/>
      <c r="GXZ195" s="373"/>
      <c r="GYA195" s="373"/>
      <c r="GYB195" s="374"/>
      <c r="GYC195" s="374"/>
      <c r="GYD195" s="374"/>
      <c r="GYE195" s="373"/>
      <c r="GYF195" s="374"/>
      <c r="GYG195" s="374"/>
      <c r="GYH195" s="374"/>
      <c r="GYI195" s="374"/>
      <c r="GYJ195" s="373"/>
      <c r="GYK195" s="371"/>
      <c r="GYL195" s="371"/>
      <c r="GYM195" s="371"/>
      <c r="GYN195" s="372"/>
      <c r="GYO195" s="373"/>
      <c r="GYP195" s="373"/>
      <c r="GYQ195" s="373"/>
      <c r="GYR195" s="374"/>
      <c r="GYS195" s="374"/>
      <c r="GYT195" s="374"/>
      <c r="GYU195" s="373"/>
      <c r="GYV195" s="374"/>
      <c r="GYW195" s="374"/>
      <c r="GYX195" s="374"/>
      <c r="GYY195" s="374"/>
      <c r="GYZ195" s="373"/>
      <c r="GZA195" s="371"/>
      <c r="GZB195" s="371"/>
      <c r="GZC195" s="371"/>
      <c r="GZD195" s="372"/>
      <c r="GZE195" s="373"/>
      <c r="GZF195" s="373"/>
      <c r="GZG195" s="373"/>
      <c r="GZH195" s="374"/>
      <c r="GZI195" s="374"/>
      <c r="GZJ195" s="374"/>
      <c r="GZK195" s="373"/>
      <c r="GZL195" s="374"/>
      <c r="GZM195" s="374"/>
      <c r="GZN195" s="374"/>
      <c r="GZO195" s="374"/>
      <c r="GZP195" s="373"/>
      <c r="GZQ195" s="371"/>
      <c r="GZR195" s="371"/>
      <c r="GZS195" s="371"/>
      <c r="GZT195" s="372"/>
      <c r="GZU195" s="373"/>
      <c r="GZV195" s="373"/>
      <c r="GZW195" s="373"/>
      <c r="GZX195" s="374"/>
      <c r="GZY195" s="374"/>
      <c r="GZZ195" s="374"/>
      <c r="HAA195" s="373"/>
      <c r="HAB195" s="374"/>
      <c r="HAC195" s="374"/>
      <c r="HAD195" s="374"/>
      <c r="HAE195" s="374"/>
      <c r="HAF195" s="373"/>
      <c r="HAG195" s="371"/>
      <c r="HAH195" s="371"/>
      <c r="HAI195" s="371"/>
      <c r="HAJ195" s="372"/>
      <c r="HAK195" s="373"/>
      <c r="HAL195" s="373"/>
      <c r="HAM195" s="373"/>
      <c r="HAN195" s="374"/>
      <c r="HAO195" s="374"/>
      <c r="HAP195" s="374"/>
      <c r="HAQ195" s="373"/>
      <c r="HAR195" s="374"/>
      <c r="HAS195" s="374"/>
      <c r="HAT195" s="374"/>
      <c r="HAU195" s="374"/>
      <c r="HAV195" s="373"/>
      <c r="HAW195" s="371"/>
      <c r="HAX195" s="371"/>
      <c r="HAY195" s="371"/>
      <c r="HAZ195" s="372"/>
      <c r="HBA195" s="373"/>
      <c r="HBB195" s="373"/>
      <c r="HBC195" s="373"/>
      <c r="HBD195" s="374"/>
      <c r="HBE195" s="374"/>
      <c r="HBF195" s="374"/>
      <c r="HBG195" s="373"/>
      <c r="HBH195" s="374"/>
      <c r="HBI195" s="374"/>
      <c r="HBJ195" s="374"/>
      <c r="HBK195" s="374"/>
      <c r="HBL195" s="373"/>
      <c r="HBM195" s="371"/>
      <c r="HBN195" s="371"/>
      <c r="HBO195" s="371"/>
      <c r="HBP195" s="372"/>
      <c r="HBQ195" s="373"/>
      <c r="HBR195" s="373"/>
      <c r="HBS195" s="373"/>
      <c r="HBT195" s="374"/>
      <c r="HBU195" s="374"/>
      <c r="HBV195" s="374"/>
      <c r="HBW195" s="373"/>
      <c r="HBX195" s="374"/>
      <c r="HBY195" s="374"/>
      <c r="HBZ195" s="374"/>
      <c r="HCA195" s="374"/>
      <c r="HCB195" s="373"/>
      <c r="HCC195" s="371"/>
      <c r="HCD195" s="371"/>
      <c r="HCE195" s="371"/>
      <c r="HCF195" s="372"/>
      <c r="HCG195" s="373"/>
      <c r="HCH195" s="373"/>
      <c r="HCI195" s="373"/>
      <c r="HCJ195" s="374"/>
      <c r="HCK195" s="374"/>
      <c r="HCL195" s="374"/>
      <c r="HCM195" s="373"/>
      <c r="HCN195" s="374"/>
      <c r="HCO195" s="374"/>
      <c r="HCP195" s="374"/>
      <c r="HCQ195" s="374"/>
      <c r="HCR195" s="373"/>
      <c r="HCS195" s="371"/>
      <c r="HCT195" s="371"/>
      <c r="HCU195" s="371"/>
      <c r="HCV195" s="372"/>
      <c r="HCW195" s="373"/>
      <c r="HCX195" s="373"/>
      <c r="HCY195" s="373"/>
      <c r="HCZ195" s="374"/>
      <c r="HDA195" s="374"/>
      <c r="HDB195" s="374"/>
      <c r="HDC195" s="373"/>
      <c r="HDD195" s="374"/>
      <c r="HDE195" s="374"/>
      <c r="HDF195" s="374"/>
      <c r="HDG195" s="374"/>
      <c r="HDH195" s="373"/>
      <c r="HDI195" s="371"/>
      <c r="HDJ195" s="371"/>
      <c r="HDK195" s="371"/>
      <c r="HDL195" s="372"/>
      <c r="HDM195" s="373"/>
      <c r="HDN195" s="373"/>
      <c r="HDO195" s="373"/>
      <c r="HDP195" s="374"/>
      <c r="HDQ195" s="374"/>
      <c r="HDR195" s="374"/>
      <c r="HDS195" s="373"/>
      <c r="HDT195" s="374"/>
      <c r="HDU195" s="374"/>
      <c r="HDV195" s="374"/>
      <c r="HDW195" s="374"/>
      <c r="HDX195" s="373"/>
      <c r="HDY195" s="371"/>
      <c r="HDZ195" s="371"/>
      <c r="HEA195" s="371"/>
      <c r="HEB195" s="372"/>
      <c r="HEC195" s="373"/>
      <c r="HED195" s="373"/>
      <c r="HEE195" s="373"/>
      <c r="HEF195" s="374"/>
      <c r="HEG195" s="374"/>
      <c r="HEH195" s="374"/>
      <c r="HEI195" s="373"/>
      <c r="HEJ195" s="374"/>
      <c r="HEK195" s="374"/>
      <c r="HEL195" s="374"/>
      <c r="HEM195" s="374"/>
      <c r="HEN195" s="373"/>
      <c r="HEO195" s="371"/>
      <c r="HEP195" s="371"/>
      <c r="HEQ195" s="371"/>
      <c r="HER195" s="372"/>
      <c r="HES195" s="373"/>
      <c r="HET195" s="373"/>
      <c r="HEU195" s="373"/>
      <c r="HEV195" s="374"/>
      <c r="HEW195" s="374"/>
      <c r="HEX195" s="374"/>
      <c r="HEY195" s="373"/>
      <c r="HEZ195" s="374"/>
      <c r="HFA195" s="374"/>
      <c r="HFB195" s="374"/>
      <c r="HFC195" s="374"/>
      <c r="HFD195" s="373"/>
      <c r="HFE195" s="371"/>
      <c r="HFF195" s="371"/>
      <c r="HFG195" s="371"/>
      <c r="HFH195" s="372"/>
      <c r="HFI195" s="373"/>
      <c r="HFJ195" s="373"/>
      <c r="HFK195" s="373"/>
      <c r="HFL195" s="374"/>
      <c r="HFM195" s="374"/>
      <c r="HFN195" s="374"/>
      <c r="HFO195" s="373"/>
      <c r="HFP195" s="374"/>
      <c r="HFQ195" s="374"/>
      <c r="HFR195" s="374"/>
      <c r="HFS195" s="374"/>
      <c r="HFT195" s="373"/>
      <c r="HFU195" s="371"/>
      <c r="HFV195" s="371"/>
      <c r="HFW195" s="371"/>
      <c r="HFX195" s="372"/>
      <c r="HFY195" s="373"/>
      <c r="HFZ195" s="373"/>
      <c r="HGA195" s="373"/>
      <c r="HGB195" s="374"/>
      <c r="HGC195" s="374"/>
      <c r="HGD195" s="374"/>
      <c r="HGE195" s="373"/>
      <c r="HGF195" s="374"/>
      <c r="HGG195" s="374"/>
      <c r="HGH195" s="374"/>
      <c r="HGI195" s="374"/>
      <c r="HGJ195" s="373"/>
      <c r="HGK195" s="371"/>
      <c r="HGL195" s="371"/>
      <c r="HGM195" s="371"/>
      <c r="HGN195" s="372"/>
      <c r="HGO195" s="373"/>
      <c r="HGP195" s="373"/>
      <c r="HGQ195" s="373"/>
      <c r="HGR195" s="374"/>
      <c r="HGS195" s="374"/>
      <c r="HGT195" s="374"/>
      <c r="HGU195" s="373"/>
      <c r="HGV195" s="374"/>
      <c r="HGW195" s="374"/>
      <c r="HGX195" s="374"/>
      <c r="HGY195" s="374"/>
      <c r="HGZ195" s="373"/>
      <c r="HHA195" s="371"/>
      <c r="HHB195" s="371"/>
      <c r="HHC195" s="371"/>
      <c r="HHD195" s="372"/>
      <c r="HHE195" s="373"/>
      <c r="HHF195" s="373"/>
      <c r="HHG195" s="373"/>
      <c r="HHH195" s="374"/>
      <c r="HHI195" s="374"/>
      <c r="HHJ195" s="374"/>
      <c r="HHK195" s="373"/>
      <c r="HHL195" s="374"/>
      <c r="HHM195" s="374"/>
      <c r="HHN195" s="374"/>
      <c r="HHO195" s="374"/>
      <c r="HHP195" s="373"/>
      <c r="HHQ195" s="371"/>
      <c r="HHR195" s="371"/>
      <c r="HHS195" s="371"/>
      <c r="HHT195" s="372"/>
      <c r="HHU195" s="373"/>
      <c r="HHV195" s="373"/>
      <c r="HHW195" s="373"/>
      <c r="HHX195" s="374"/>
      <c r="HHY195" s="374"/>
      <c r="HHZ195" s="374"/>
      <c r="HIA195" s="373"/>
      <c r="HIB195" s="374"/>
      <c r="HIC195" s="374"/>
      <c r="HID195" s="374"/>
      <c r="HIE195" s="374"/>
      <c r="HIF195" s="373"/>
      <c r="HIG195" s="371"/>
      <c r="HIH195" s="371"/>
      <c r="HII195" s="371"/>
      <c r="HIJ195" s="372"/>
      <c r="HIK195" s="373"/>
      <c r="HIL195" s="373"/>
      <c r="HIM195" s="373"/>
      <c r="HIN195" s="374"/>
      <c r="HIO195" s="374"/>
      <c r="HIP195" s="374"/>
      <c r="HIQ195" s="373"/>
      <c r="HIR195" s="374"/>
      <c r="HIS195" s="374"/>
      <c r="HIT195" s="374"/>
      <c r="HIU195" s="374"/>
      <c r="HIV195" s="373"/>
      <c r="HIW195" s="371"/>
      <c r="HIX195" s="371"/>
      <c r="HIY195" s="371"/>
      <c r="HIZ195" s="372"/>
      <c r="HJA195" s="373"/>
      <c r="HJB195" s="373"/>
      <c r="HJC195" s="373"/>
      <c r="HJD195" s="374"/>
      <c r="HJE195" s="374"/>
      <c r="HJF195" s="374"/>
      <c r="HJG195" s="373"/>
      <c r="HJH195" s="374"/>
      <c r="HJI195" s="374"/>
      <c r="HJJ195" s="374"/>
      <c r="HJK195" s="374"/>
      <c r="HJL195" s="373"/>
      <c r="HJM195" s="371"/>
      <c r="HJN195" s="371"/>
      <c r="HJO195" s="371"/>
      <c r="HJP195" s="372"/>
      <c r="HJQ195" s="373"/>
      <c r="HJR195" s="373"/>
      <c r="HJS195" s="373"/>
      <c r="HJT195" s="374"/>
      <c r="HJU195" s="374"/>
      <c r="HJV195" s="374"/>
      <c r="HJW195" s="373"/>
      <c r="HJX195" s="374"/>
      <c r="HJY195" s="374"/>
      <c r="HJZ195" s="374"/>
      <c r="HKA195" s="374"/>
      <c r="HKB195" s="373"/>
      <c r="HKC195" s="371"/>
      <c r="HKD195" s="371"/>
      <c r="HKE195" s="371"/>
      <c r="HKF195" s="372"/>
      <c r="HKG195" s="373"/>
      <c r="HKH195" s="373"/>
      <c r="HKI195" s="373"/>
      <c r="HKJ195" s="374"/>
      <c r="HKK195" s="374"/>
      <c r="HKL195" s="374"/>
      <c r="HKM195" s="373"/>
      <c r="HKN195" s="374"/>
      <c r="HKO195" s="374"/>
      <c r="HKP195" s="374"/>
      <c r="HKQ195" s="374"/>
      <c r="HKR195" s="373"/>
      <c r="HKS195" s="371"/>
      <c r="HKT195" s="371"/>
      <c r="HKU195" s="371"/>
      <c r="HKV195" s="372"/>
      <c r="HKW195" s="373"/>
      <c r="HKX195" s="373"/>
      <c r="HKY195" s="373"/>
      <c r="HKZ195" s="374"/>
      <c r="HLA195" s="374"/>
      <c r="HLB195" s="374"/>
      <c r="HLC195" s="373"/>
      <c r="HLD195" s="374"/>
      <c r="HLE195" s="374"/>
      <c r="HLF195" s="374"/>
      <c r="HLG195" s="374"/>
      <c r="HLH195" s="373"/>
      <c r="HLI195" s="371"/>
      <c r="HLJ195" s="371"/>
      <c r="HLK195" s="371"/>
      <c r="HLL195" s="372"/>
      <c r="HLM195" s="373"/>
      <c r="HLN195" s="373"/>
      <c r="HLO195" s="373"/>
      <c r="HLP195" s="374"/>
      <c r="HLQ195" s="374"/>
      <c r="HLR195" s="374"/>
      <c r="HLS195" s="373"/>
      <c r="HLT195" s="374"/>
      <c r="HLU195" s="374"/>
      <c r="HLV195" s="374"/>
      <c r="HLW195" s="374"/>
      <c r="HLX195" s="373"/>
      <c r="HLY195" s="371"/>
      <c r="HLZ195" s="371"/>
      <c r="HMA195" s="371"/>
      <c r="HMB195" s="372"/>
      <c r="HMC195" s="373"/>
      <c r="HMD195" s="373"/>
      <c r="HME195" s="373"/>
      <c r="HMF195" s="374"/>
      <c r="HMG195" s="374"/>
      <c r="HMH195" s="374"/>
      <c r="HMI195" s="373"/>
      <c r="HMJ195" s="374"/>
      <c r="HMK195" s="374"/>
      <c r="HML195" s="374"/>
      <c r="HMM195" s="374"/>
      <c r="HMN195" s="373"/>
      <c r="HMO195" s="371"/>
      <c r="HMP195" s="371"/>
      <c r="HMQ195" s="371"/>
      <c r="HMR195" s="372"/>
      <c r="HMS195" s="373"/>
      <c r="HMT195" s="373"/>
      <c r="HMU195" s="373"/>
      <c r="HMV195" s="374"/>
      <c r="HMW195" s="374"/>
      <c r="HMX195" s="374"/>
      <c r="HMY195" s="373"/>
      <c r="HMZ195" s="374"/>
      <c r="HNA195" s="374"/>
      <c r="HNB195" s="374"/>
      <c r="HNC195" s="374"/>
      <c r="HND195" s="373"/>
      <c r="HNE195" s="371"/>
      <c r="HNF195" s="371"/>
      <c r="HNG195" s="371"/>
      <c r="HNH195" s="372"/>
      <c r="HNI195" s="373"/>
      <c r="HNJ195" s="373"/>
      <c r="HNK195" s="373"/>
      <c r="HNL195" s="374"/>
      <c r="HNM195" s="374"/>
      <c r="HNN195" s="374"/>
      <c r="HNO195" s="373"/>
      <c r="HNP195" s="374"/>
      <c r="HNQ195" s="374"/>
      <c r="HNR195" s="374"/>
      <c r="HNS195" s="374"/>
      <c r="HNT195" s="373"/>
      <c r="HNU195" s="371"/>
      <c r="HNV195" s="371"/>
      <c r="HNW195" s="371"/>
      <c r="HNX195" s="372"/>
      <c r="HNY195" s="373"/>
      <c r="HNZ195" s="373"/>
      <c r="HOA195" s="373"/>
      <c r="HOB195" s="374"/>
      <c r="HOC195" s="374"/>
      <c r="HOD195" s="374"/>
      <c r="HOE195" s="373"/>
      <c r="HOF195" s="374"/>
      <c r="HOG195" s="374"/>
      <c r="HOH195" s="374"/>
      <c r="HOI195" s="374"/>
      <c r="HOJ195" s="373"/>
      <c r="HOK195" s="371"/>
      <c r="HOL195" s="371"/>
      <c r="HOM195" s="371"/>
      <c r="HON195" s="372"/>
      <c r="HOO195" s="373"/>
      <c r="HOP195" s="373"/>
      <c r="HOQ195" s="373"/>
      <c r="HOR195" s="374"/>
      <c r="HOS195" s="374"/>
      <c r="HOT195" s="374"/>
      <c r="HOU195" s="373"/>
      <c r="HOV195" s="374"/>
      <c r="HOW195" s="374"/>
      <c r="HOX195" s="374"/>
      <c r="HOY195" s="374"/>
      <c r="HOZ195" s="373"/>
      <c r="HPA195" s="371"/>
      <c r="HPB195" s="371"/>
      <c r="HPC195" s="371"/>
      <c r="HPD195" s="372"/>
      <c r="HPE195" s="373"/>
      <c r="HPF195" s="373"/>
      <c r="HPG195" s="373"/>
      <c r="HPH195" s="374"/>
      <c r="HPI195" s="374"/>
      <c r="HPJ195" s="374"/>
      <c r="HPK195" s="373"/>
      <c r="HPL195" s="374"/>
      <c r="HPM195" s="374"/>
      <c r="HPN195" s="374"/>
      <c r="HPO195" s="374"/>
      <c r="HPP195" s="373"/>
      <c r="HPQ195" s="371"/>
      <c r="HPR195" s="371"/>
      <c r="HPS195" s="371"/>
      <c r="HPT195" s="372"/>
      <c r="HPU195" s="373"/>
      <c r="HPV195" s="373"/>
      <c r="HPW195" s="373"/>
      <c r="HPX195" s="374"/>
      <c r="HPY195" s="374"/>
      <c r="HPZ195" s="374"/>
      <c r="HQA195" s="373"/>
      <c r="HQB195" s="374"/>
      <c r="HQC195" s="374"/>
      <c r="HQD195" s="374"/>
      <c r="HQE195" s="374"/>
      <c r="HQF195" s="373"/>
      <c r="HQG195" s="371"/>
      <c r="HQH195" s="371"/>
      <c r="HQI195" s="371"/>
      <c r="HQJ195" s="372"/>
      <c r="HQK195" s="373"/>
      <c r="HQL195" s="373"/>
      <c r="HQM195" s="373"/>
      <c r="HQN195" s="374"/>
      <c r="HQO195" s="374"/>
      <c r="HQP195" s="374"/>
      <c r="HQQ195" s="373"/>
      <c r="HQR195" s="374"/>
      <c r="HQS195" s="374"/>
      <c r="HQT195" s="374"/>
      <c r="HQU195" s="374"/>
      <c r="HQV195" s="373"/>
      <c r="HQW195" s="371"/>
      <c r="HQX195" s="371"/>
      <c r="HQY195" s="371"/>
      <c r="HQZ195" s="372"/>
      <c r="HRA195" s="373"/>
      <c r="HRB195" s="373"/>
      <c r="HRC195" s="373"/>
      <c r="HRD195" s="374"/>
      <c r="HRE195" s="374"/>
      <c r="HRF195" s="374"/>
      <c r="HRG195" s="373"/>
      <c r="HRH195" s="374"/>
      <c r="HRI195" s="374"/>
      <c r="HRJ195" s="374"/>
      <c r="HRK195" s="374"/>
      <c r="HRL195" s="373"/>
      <c r="HRM195" s="371"/>
      <c r="HRN195" s="371"/>
      <c r="HRO195" s="371"/>
      <c r="HRP195" s="372"/>
      <c r="HRQ195" s="373"/>
      <c r="HRR195" s="373"/>
      <c r="HRS195" s="373"/>
      <c r="HRT195" s="374"/>
      <c r="HRU195" s="374"/>
      <c r="HRV195" s="374"/>
      <c r="HRW195" s="373"/>
      <c r="HRX195" s="374"/>
      <c r="HRY195" s="374"/>
      <c r="HRZ195" s="374"/>
      <c r="HSA195" s="374"/>
      <c r="HSB195" s="373"/>
      <c r="HSC195" s="371"/>
      <c r="HSD195" s="371"/>
      <c r="HSE195" s="371"/>
      <c r="HSF195" s="372"/>
      <c r="HSG195" s="373"/>
      <c r="HSH195" s="373"/>
      <c r="HSI195" s="373"/>
      <c r="HSJ195" s="374"/>
      <c r="HSK195" s="374"/>
      <c r="HSL195" s="374"/>
      <c r="HSM195" s="373"/>
      <c r="HSN195" s="374"/>
      <c r="HSO195" s="374"/>
      <c r="HSP195" s="374"/>
      <c r="HSQ195" s="374"/>
      <c r="HSR195" s="373"/>
      <c r="HSS195" s="371"/>
      <c r="HST195" s="371"/>
      <c r="HSU195" s="371"/>
      <c r="HSV195" s="372"/>
      <c r="HSW195" s="373"/>
      <c r="HSX195" s="373"/>
      <c r="HSY195" s="373"/>
      <c r="HSZ195" s="374"/>
      <c r="HTA195" s="374"/>
      <c r="HTB195" s="374"/>
      <c r="HTC195" s="373"/>
      <c r="HTD195" s="374"/>
      <c r="HTE195" s="374"/>
      <c r="HTF195" s="374"/>
      <c r="HTG195" s="374"/>
      <c r="HTH195" s="373"/>
      <c r="HTI195" s="371"/>
      <c r="HTJ195" s="371"/>
      <c r="HTK195" s="371"/>
      <c r="HTL195" s="372"/>
      <c r="HTM195" s="373"/>
      <c r="HTN195" s="373"/>
      <c r="HTO195" s="373"/>
      <c r="HTP195" s="374"/>
      <c r="HTQ195" s="374"/>
      <c r="HTR195" s="374"/>
      <c r="HTS195" s="373"/>
      <c r="HTT195" s="374"/>
      <c r="HTU195" s="374"/>
      <c r="HTV195" s="374"/>
      <c r="HTW195" s="374"/>
      <c r="HTX195" s="373"/>
      <c r="HTY195" s="371"/>
      <c r="HTZ195" s="371"/>
      <c r="HUA195" s="371"/>
      <c r="HUB195" s="372"/>
      <c r="HUC195" s="373"/>
      <c r="HUD195" s="373"/>
      <c r="HUE195" s="373"/>
      <c r="HUF195" s="374"/>
      <c r="HUG195" s="374"/>
      <c r="HUH195" s="374"/>
      <c r="HUI195" s="373"/>
      <c r="HUJ195" s="374"/>
      <c r="HUK195" s="374"/>
      <c r="HUL195" s="374"/>
      <c r="HUM195" s="374"/>
      <c r="HUN195" s="373"/>
      <c r="HUO195" s="371"/>
      <c r="HUP195" s="371"/>
      <c r="HUQ195" s="371"/>
      <c r="HUR195" s="372"/>
      <c r="HUS195" s="373"/>
      <c r="HUT195" s="373"/>
      <c r="HUU195" s="373"/>
      <c r="HUV195" s="374"/>
      <c r="HUW195" s="374"/>
      <c r="HUX195" s="374"/>
      <c r="HUY195" s="373"/>
      <c r="HUZ195" s="374"/>
      <c r="HVA195" s="374"/>
      <c r="HVB195" s="374"/>
      <c r="HVC195" s="374"/>
      <c r="HVD195" s="373"/>
      <c r="HVE195" s="371"/>
      <c r="HVF195" s="371"/>
      <c r="HVG195" s="371"/>
      <c r="HVH195" s="372"/>
      <c r="HVI195" s="373"/>
      <c r="HVJ195" s="373"/>
      <c r="HVK195" s="373"/>
      <c r="HVL195" s="374"/>
      <c r="HVM195" s="374"/>
      <c r="HVN195" s="374"/>
      <c r="HVO195" s="373"/>
      <c r="HVP195" s="374"/>
      <c r="HVQ195" s="374"/>
      <c r="HVR195" s="374"/>
      <c r="HVS195" s="374"/>
      <c r="HVT195" s="373"/>
      <c r="HVU195" s="371"/>
      <c r="HVV195" s="371"/>
      <c r="HVW195" s="371"/>
      <c r="HVX195" s="372"/>
      <c r="HVY195" s="373"/>
      <c r="HVZ195" s="373"/>
      <c r="HWA195" s="373"/>
      <c r="HWB195" s="374"/>
      <c r="HWC195" s="374"/>
      <c r="HWD195" s="374"/>
      <c r="HWE195" s="373"/>
      <c r="HWF195" s="374"/>
      <c r="HWG195" s="374"/>
      <c r="HWH195" s="374"/>
      <c r="HWI195" s="374"/>
      <c r="HWJ195" s="373"/>
      <c r="HWK195" s="371"/>
      <c r="HWL195" s="371"/>
      <c r="HWM195" s="371"/>
      <c r="HWN195" s="372"/>
      <c r="HWO195" s="373"/>
      <c r="HWP195" s="373"/>
      <c r="HWQ195" s="373"/>
      <c r="HWR195" s="374"/>
      <c r="HWS195" s="374"/>
      <c r="HWT195" s="374"/>
      <c r="HWU195" s="373"/>
      <c r="HWV195" s="374"/>
      <c r="HWW195" s="374"/>
      <c r="HWX195" s="374"/>
      <c r="HWY195" s="374"/>
      <c r="HWZ195" s="373"/>
      <c r="HXA195" s="371"/>
      <c r="HXB195" s="371"/>
      <c r="HXC195" s="371"/>
      <c r="HXD195" s="372"/>
      <c r="HXE195" s="373"/>
      <c r="HXF195" s="373"/>
      <c r="HXG195" s="373"/>
      <c r="HXH195" s="374"/>
      <c r="HXI195" s="374"/>
      <c r="HXJ195" s="374"/>
      <c r="HXK195" s="373"/>
      <c r="HXL195" s="374"/>
      <c r="HXM195" s="374"/>
      <c r="HXN195" s="374"/>
      <c r="HXO195" s="374"/>
      <c r="HXP195" s="373"/>
      <c r="HXQ195" s="371"/>
      <c r="HXR195" s="371"/>
      <c r="HXS195" s="371"/>
      <c r="HXT195" s="372"/>
      <c r="HXU195" s="373"/>
      <c r="HXV195" s="373"/>
      <c r="HXW195" s="373"/>
      <c r="HXX195" s="374"/>
      <c r="HXY195" s="374"/>
      <c r="HXZ195" s="374"/>
      <c r="HYA195" s="373"/>
      <c r="HYB195" s="374"/>
      <c r="HYC195" s="374"/>
      <c r="HYD195" s="374"/>
      <c r="HYE195" s="374"/>
      <c r="HYF195" s="373"/>
      <c r="HYG195" s="371"/>
      <c r="HYH195" s="371"/>
      <c r="HYI195" s="371"/>
      <c r="HYJ195" s="372"/>
      <c r="HYK195" s="373"/>
      <c r="HYL195" s="373"/>
      <c r="HYM195" s="373"/>
      <c r="HYN195" s="374"/>
      <c r="HYO195" s="374"/>
      <c r="HYP195" s="374"/>
      <c r="HYQ195" s="373"/>
      <c r="HYR195" s="374"/>
      <c r="HYS195" s="374"/>
      <c r="HYT195" s="374"/>
      <c r="HYU195" s="374"/>
      <c r="HYV195" s="373"/>
      <c r="HYW195" s="371"/>
      <c r="HYX195" s="371"/>
      <c r="HYY195" s="371"/>
      <c r="HYZ195" s="372"/>
      <c r="HZA195" s="373"/>
      <c r="HZB195" s="373"/>
      <c r="HZC195" s="373"/>
      <c r="HZD195" s="374"/>
      <c r="HZE195" s="374"/>
      <c r="HZF195" s="374"/>
      <c r="HZG195" s="373"/>
      <c r="HZH195" s="374"/>
      <c r="HZI195" s="374"/>
      <c r="HZJ195" s="374"/>
      <c r="HZK195" s="374"/>
      <c r="HZL195" s="373"/>
      <c r="HZM195" s="371"/>
      <c r="HZN195" s="371"/>
      <c r="HZO195" s="371"/>
      <c r="HZP195" s="372"/>
      <c r="HZQ195" s="373"/>
      <c r="HZR195" s="373"/>
      <c r="HZS195" s="373"/>
      <c r="HZT195" s="374"/>
      <c r="HZU195" s="374"/>
      <c r="HZV195" s="374"/>
      <c r="HZW195" s="373"/>
      <c r="HZX195" s="374"/>
      <c r="HZY195" s="374"/>
      <c r="HZZ195" s="374"/>
      <c r="IAA195" s="374"/>
      <c r="IAB195" s="373"/>
      <c r="IAC195" s="371"/>
      <c r="IAD195" s="371"/>
      <c r="IAE195" s="371"/>
      <c r="IAF195" s="372"/>
      <c r="IAG195" s="373"/>
      <c r="IAH195" s="373"/>
      <c r="IAI195" s="373"/>
      <c r="IAJ195" s="374"/>
      <c r="IAK195" s="374"/>
      <c r="IAL195" s="374"/>
      <c r="IAM195" s="373"/>
      <c r="IAN195" s="374"/>
      <c r="IAO195" s="374"/>
      <c r="IAP195" s="374"/>
      <c r="IAQ195" s="374"/>
      <c r="IAR195" s="373"/>
      <c r="IAS195" s="371"/>
      <c r="IAT195" s="371"/>
      <c r="IAU195" s="371"/>
      <c r="IAV195" s="372"/>
      <c r="IAW195" s="373"/>
      <c r="IAX195" s="373"/>
      <c r="IAY195" s="373"/>
      <c r="IAZ195" s="374"/>
      <c r="IBA195" s="374"/>
      <c r="IBB195" s="374"/>
      <c r="IBC195" s="373"/>
      <c r="IBD195" s="374"/>
      <c r="IBE195" s="374"/>
      <c r="IBF195" s="374"/>
      <c r="IBG195" s="374"/>
      <c r="IBH195" s="373"/>
      <c r="IBI195" s="371"/>
      <c r="IBJ195" s="371"/>
      <c r="IBK195" s="371"/>
      <c r="IBL195" s="372"/>
      <c r="IBM195" s="373"/>
      <c r="IBN195" s="373"/>
      <c r="IBO195" s="373"/>
      <c r="IBP195" s="374"/>
      <c r="IBQ195" s="374"/>
      <c r="IBR195" s="374"/>
      <c r="IBS195" s="373"/>
      <c r="IBT195" s="374"/>
      <c r="IBU195" s="374"/>
      <c r="IBV195" s="374"/>
      <c r="IBW195" s="374"/>
      <c r="IBX195" s="373"/>
      <c r="IBY195" s="371"/>
      <c r="IBZ195" s="371"/>
      <c r="ICA195" s="371"/>
      <c r="ICB195" s="372"/>
      <c r="ICC195" s="373"/>
      <c r="ICD195" s="373"/>
      <c r="ICE195" s="373"/>
      <c r="ICF195" s="374"/>
      <c r="ICG195" s="374"/>
      <c r="ICH195" s="374"/>
      <c r="ICI195" s="373"/>
      <c r="ICJ195" s="374"/>
      <c r="ICK195" s="374"/>
      <c r="ICL195" s="374"/>
      <c r="ICM195" s="374"/>
      <c r="ICN195" s="373"/>
      <c r="ICO195" s="371"/>
      <c r="ICP195" s="371"/>
      <c r="ICQ195" s="371"/>
      <c r="ICR195" s="372"/>
      <c r="ICS195" s="373"/>
      <c r="ICT195" s="373"/>
      <c r="ICU195" s="373"/>
      <c r="ICV195" s="374"/>
      <c r="ICW195" s="374"/>
      <c r="ICX195" s="374"/>
      <c r="ICY195" s="373"/>
      <c r="ICZ195" s="374"/>
      <c r="IDA195" s="374"/>
      <c r="IDB195" s="374"/>
      <c r="IDC195" s="374"/>
      <c r="IDD195" s="373"/>
      <c r="IDE195" s="371"/>
      <c r="IDF195" s="371"/>
      <c r="IDG195" s="371"/>
      <c r="IDH195" s="372"/>
      <c r="IDI195" s="373"/>
      <c r="IDJ195" s="373"/>
      <c r="IDK195" s="373"/>
      <c r="IDL195" s="374"/>
      <c r="IDM195" s="374"/>
      <c r="IDN195" s="374"/>
      <c r="IDO195" s="373"/>
      <c r="IDP195" s="374"/>
      <c r="IDQ195" s="374"/>
      <c r="IDR195" s="374"/>
      <c r="IDS195" s="374"/>
      <c r="IDT195" s="373"/>
      <c r="IDU195" s="371"/>
      <c r="IDV195" s="371"/>
      <c r="IDW195" s="371"/>
      <c r="IDX195" s="372"/>
      <c r="IDY195" s="373"/>
      <c r="IDZ195" s="373"/>
      <c r="IEA195" s="373"/>
      <c r="IEB195" s="374"/>
      <c r="IEC195" s="374"/>
      <c r="IED195" s="374"/>
      <c r="IEE195" s="373"/>
      <c r="IEF195" s="374"/>
      <c r="IEG195" s="374"/>
      <c r="IEH195" s="374"/>
      <c r="IEI195" s="374"/>
      <c r="IEJ195" s="373"/>
      <c r="IEK195" s="371"/>
      <c r="IEL195" s="371"/>
      <c r="IEM195" s="371"/>
      <c r="IEN195" s="372"/>
      <c r="IEO195" s="373"/>
      <c r="IEP195" s="373"/>
      <c r="IEQ195" s="373"/>
      <c r="IER195" s="374"/>
      <c r="IES195" s="374"/>
      <c r="IET195" s="374"/>
      <c r="IEU195" s="373"/>
      <c r="IEV195" s="374"/>
      <c r="IEW195" s="374"/>
      <c r="IEX195" s="374"/>
      <c r="IEY195" s="374"/>
      <c r="IEZ195" s="373"/>
      <c r="IFA195" s="371"/>
      <c r="IFB195" s="371"/>
      <c r="IFC195" s="371"/>
      <c r="IFD195" s="372"/>
      <c r="IFE195" s="373"/>
      <c r="IFF195" s="373"/>
      <c r="IFG195" s="373"/>
      <c r="IFH195" s="374"/>
      <c r="IFI195" s="374"/>
      <c r="IFJ195" s="374"/>
      <c r="IFK195" s="373"/>
      <c r="IFL195" s="374"/>
      <c r="IFM195" s="374"/>
      <c r="IFN195" s="374"/>
      <c r="IFO195" s="374"/>
      <c r="IFP195" s="373"/>
      <c r="IFQ195" s="371"/>
      <c r="IFR195" s="371"/>
      <c r="IFS195" s="371"/>
      <c r="IFT195" s="372"/>
      <c r="IFU195" s="373"/>
      <c r="IFV195" s="373"/>
      <c r="IFW195" s="373"/>
      <c r="IFX195" s="374"/>
      <c r="IFY195" s="374"/>
      <c r="IFZ195" s="374"/>
      <c r="IGA195" s="373"/>
      <c r="IGB195" s="374"/>
      <c r="IGC195" s="374"/>
      <c r="IGD195" s="374"/>
      <c r="IGE195" s="374"/>
      <c r="IGF195" s="373"/>
      <c r="IGG195" s="371"/>
      <c r="IGH195" s="371"/>
      <c r="IGI195" s="371"/>
      <c r="IGJ195" s="372"/>
      <c r="IGK195" s="373"/>
      <c r="IGL195" s="373"/>
      <c r="IGM195" s="373"/>
      <c r="IGN195" s="374"/>
      <c r="IGO195" s="374"/>
      <c r="IGP195" s="374"/>
      <c r="IGQ195" s="373"/>
      <c r="IGR195" s="374"/>
      <c r="IGS195" s="374"/>
      <c r="IGT195" s="374"/>
      <c r="IGU195" s="374"/>
      <c r="IGV195" s="373"/>
      <c r="IGW195" s="371"/>
      <c r="IGX195" s="371"/>
      <c r="IGY195" s="371"/>
      <c r="IGZ195" s="372"/>
      <c r="IHA195" s="373"/>
      <c r="IHB195" s="373"/>
      <c r="IHC195" s="373"/>
      <c r="IHD195" s="374"/>
      <c r="IHE195" s="374"/>
      <c r="IHF195" s="374"/>
      <c r="IHG195" s="373"/>
      <c r="IHH195" s="374"/>
      <c r="IHI195" s="374"/>
      <c r="IHJ195" s="374"/>
      <c r="IHK195" s="374"/>
      <c r="IHL195" s="373"/>
      <c r="IHM195" s="371"/>
      <c r="IHN195" s="371"/>
      <c r="IHO195" s="371"/>
      <c r="IHP195" s="372"/>
      <c r="IHQ195" s="373"/>
      <c r="IHR195" s="373"/>
      <c r="IHS195" s="373"/>
      <c r="IHT195" s="374"/>
      <c r="IHU195" s="374"/>
      <c r="IHV195" s="374"/>
      <c r="IHW195" s="373"/>
      <c r="IHX195" s="374"/>
      <c r="IHY195" s="374"/>
      <c r="IHZ195" s="374"/>
      <c r="IIA195" s="374"/>
      <c r="IIB195" s="373"/>
      <c r="IIC195" s="371"/>
      <c r="IID195" s="371"/>
      <c r="IIE195" s="371"/>
      <c r="IIF195" s="372"/>
      <c r="IIG195" s="373"/>
      <c r="IIH195" s="373"/>
      <c r="III195" s="373"/>
      <c r="IIJ195" s="374"/>
      <c r="IIK195" s="374"/>
      <c r="IIL195" s="374"/>
      <c r="IIM195" s="373"/>
      <c r="IIN195" s="374"/>
      <c r="IIO195" s="374"/>
      <c r="IIP195" s="374"/>
      <c r="IIQ195" s="374"/>
      <c r="IIR195" s="373"/>
      <c r="IIS195" s="371"/>
      <c r="IIT195" s="371"/>
      <c r="IIU195" s="371"/>
      <c r="IIV195" s="372"/>
      <c r="IIW195" s="373"/>
      <c r="IIX195" s="373"/>
      <c r="IIY195" s="373"/>
      <c r="IIZ195" s="374"/>
      <c r="IJA195" s="374"/>
      <c r="IJB195" s="374"/>
      <c r="IJC195" s="373"/>
      <c r="IJD195" s="374"/>
      <c r="IJE195" s="374"/>
      <c r="IJF195" s="374"/>
      <c r="IJG195" s="374"/>
      <c r="IJH195" s="373"/>
      <c r="IJI195" s="371"/>
      <c r="IJJ195" s="371"/>
      <c r="IJK195" s="371"/>
      <c r="IJL195" s="372"/>
      <c r="IJM195" s="373"/>
      <c r="IJN195" s="373"/>
      <c r="IJO195" s="373"/>
      <c r="IJP195" s="374"/>
      <c r="IJQ195" s="374"/>
      <c r="IJR195" s="374"/>
      <c r="IJS195" s="373"/>
      <c r="IJT195" s="374"/>
      <c r="IJU195" s="374"/>
      <c r="IJV195" s="374"/>
      <c r="IJW195" s="374"/>
      <c r="IJX195" s="373"/>
      <c r="IJY195" s="371"/>
      <c r="IJZ195" s="371"/>
      <c r="IKA195" s="371"/>
      <c r="IKB195" s="372"/>
      <c r="IKC195" s="373"/>
      <c r="IKD195" s="373"/>
      <c r="IKE195" s="373"/>
      <c r="IKF195" s="374"/>
      <c r="IKG195" s="374"/>
      <c r="IKH195" s="374"/>
      <c r="IKI195" s="373"/>
      <c r="IKJ195" s="374"/>
      <c r="IKK195" s="374"/>
      <c r="IKL195" s="374"/>
      <c r="IKM195" s="374"/>
      <c r="IKN195" s="373"/>
      <c r="IKO195" s="371"/>
      <c r="IKP195" s="371"/>
      <c r="IKQ195" s="371"/>
      <c r="IKR195" s="372"/>
      <c r="IKS195" s="373"/>
      <c r="IKT195" s="373"/>
      <c r="IKU195" s="373"/>
      <c r="IKV195" s="374"/>
      <c r="IKW195" s="374"/>
      <c r="IKX195" s="374"/>
      <c r="IKY195" s="373"/>
      <c r="IKZ195" s="374"/>
      <c r="ILA195" s="374"/>
      <c r="ILB195" s="374"/>
      <c r="ILC195" s="374"/>
      <c r="ILD195" s="373"/>
      <c r="ILE195" s="371"/>
      <c r="ILF195" s="371"/>
      <c r="ILG195" s="371"/>
      <c r="ILH195" s="372"/>
      <c r="ILI195" s="373"/>
      <c r="ILJ195" s="373"/>
      <c r="ILK195" s="373"/>
      <c r="ILL195" s="374"/>
      <c r="ILM195" s="374"/>
      <c r="ILN195" s="374"/>
      <c r="ILO195" s="373"/>
      <c r="ILP195" s="374"/>
      <c r="ILQ195" s="374"/>
      <c r="ILR195" s="374"/>
      <c r="ILS195" s="374"/>
      <c r="ILT195" s="373"/>
      <c r="ILU195" s="371"/>
      <c r="ILV195" s="371"/>
      <c r="ILW195" s="371"/>
      <c r="ILX195" s="372"/>
      <c r="ILY195" s="373"/>
      <c r="ILZ195" s="373"/>
      <c r="IMA195" s="373"/>
      <c r="IMB195" s="374"/>
      <c r="IMC195" s="374"/>
      <c r="IMD195" s="374"/>
      <c r="IME195" s="373"/>
      <c r="IMF195" s="374"/>
      <c r="IMG195" s="374"/>
      <c r="IMH195" s="374"/>
      <c r="IMI195" s="374"/>
      <c r="IMJ195" s="373"/>
      <c r="IMK195" s="371"/>
      <c r="IML195" s="371"/>
      <c r="IMM195" s="371"/>
      <c r="IMN195" s="372"/>
      <c r="IMO195" s="373"/>
      <c r="IMP195" s="373"/>
      <c r="IMQ195" s="373"/>
      <c r="IMR195" s="374"/>
      <c r="IMS195" s="374"/>
      <c r="IMT195" s="374"/>
      <c r="IMU195" s="373"/>
      <c r="IMV195" s="374"/>
      <c r="IMW195" s="374"/>
      <c r="IMX195" s="374"/>
      <c r="IMY195" s="374"/>
      <c r="IMZ195" s="373"/>
      <c r="INA195" s="371"/>
      <c r="INB195" s="371"/>
      <c r="INC195" s="371"/>
      <c r="IND195" s="372"/>
      <c r="INE195" s="373"/>
      <c r="INF195" s="373"/>
      <c r="ING195" s="373"/>
      <c r="INH195" s="374"/>
      <c r="INI195" s="374"/>
      <c r="INJ195" s="374"/>
      <c r="INK195" s="373"/>
      <c r="INL195" s="374"/>
      <c r="INM195" s="374"/>
      <c r="INN195" s="374"/>
      <c r="INO195" s="374"/>
      <c r="INP195" s="373"/>
      <c r="INQ195" s="371"/>
      <c r="INR195" s="371"/>
      <c r="INS195" s="371"/>
      <c r="INT195" s="372"/>
      <c r="INU195" s="373"/>
      <c r="INV195" s="373"/>
      <c r="INW195" s="373"/>
      <c r="INX195" s="374"/>
      <c r="INY195" s="374"/>
      <c r="INZ195" s="374"/>
      <c r="IOA195" s="373"/>
      <c r="IOB195" s="374"/>
      <c r="IOC195" s="374"/>
      <c r="IOD195" s="374"/>
      <c r="IOE195" s="374"/>
      <c r="IOF195" s="373"/>
      <c r="IOG195" s="371"/>
      <c r="IOH195" s="371"/>
      <c r="IOI195" s="371"/>
      <c r="IOJ195" s="372"/>
      <c r="IOK195" s="373"/>
      <c r="IOL195" s="373"/>
      <c r="IOM195" s="373"/>
      <c r="ION195" s="374"/>
      <c r="IOO195" s="374"/>
      <c r="IOP195" s="374"/>
      <c r="IOQ195" s="373"/>
      <c r="IOR195" s="374"/>
      <c r="IOS195" s="374"/>
      <c r="IOT195" s="374"/>
      <c r="IOU195" s="374"/>
      <c r="IOV195" s="373"/>
      <c r="IOW195" s="371"/>
      <c r="IOX195" s="371"/>
      <c r="IOY195" s="371"/>
      <c r="IOZ195" s="372"/>
      <c r="IPA195" s="373"/>
      <c r="IPB195" s="373"/>
      <c r="IPC195" s="373"/>
      <c r="IPD195" s="374"/>
      <c r="IPE195" s="374"/>
      <c r="IPF195" s="374"/>
      <c r="IPG195" s="373"/>
      <c r="IPH195" s="374"/>
      <c r="IPI195" s="374"/>
      <c r="IPJ195" s="374"/>
      <c r="IPK195" s="374"/>
      <c r="IPL195" s="373"/>
      <c r="IPM195" s="371"/>
      <c r="IPN195" s="371"/>
      <c r="IPO195" s="371"/>
      <c r="IPP195" s="372"/>
      <c r="IPQ195" s="373"/>
      <c r="IPR195" s="373"/>
      <c r="IPS195" s="373"/>
      <c r="IPT195" s="374"/>
      <c r="IPU195" s="374"/>
      <c r="IPV195" s="374"/>
      <c r="IPW195" s="373"/>
      <c r="IPX195" s="374"/>
      <c r="IPY195" s="374"/>
      <c r="IPZ195" s="374"/>
      <c r="IQA195" s="374"/>
      <c r="IQB195" s="373"/>
      <c r="IQC195" s="371"/>
      <c r="IQD195" s="371"/>
      <c r="IQE195" s="371"/>
      <c r="IQF195" s="372"/>
      <c r="IQG195" s="373"/>
      <c r="IQH195" s="373"/>
      <c r="IQI195" s="373"/>
      <c r="IQJ195" s="374"/>
      <c r="IQK195" s="374"/>
      <c r="IQL195" s="374"/>
      <c r="IQM195" s="373"/>
      <c r="IQN195" s="374"/>
      <c r="IQO195" s="374"/>
      <c r="IQP195" s="374"/>
      <c r="IQQ195" s="374"/>
      <c r="IQR195" s="373"/>
      <c r="IQS195" s="371"/>
      <c r="IQT195" s="371"/>
      <c r="IQU195" s="371"/>
      <c r="IQV195" s="372"/>
      <c r="IQW195" s="373"/>
      <c r="IQX195" s="373"/>
      <c r="IQY195" s="373"/>
      <c r="IQZ195" s="374"/>
      <c r="IRA195" s="374"/>
      <c r="IRB195" s="374"/>
      <c r="IRC195" s="373"/>
      <c r="IRD195" s="374"/>
      <c r="IRE195" s="374"/>
      <c r="IRF195" s="374"/>
      <c r="IRG195" s="374"/>
      <c r="IRH195" s="373"/>
      <c r="IRI195" s="371"/>
      <c r="IRJ195" s="371"/>
      <c r="IRK195" s="371"/>
      <c r="IRL195" s="372"/>
      <c r="IRM195" s="373"/>
      <c r="IRN195" s="373"/>
      <c r="IRO195" s="373"/>
      <c r="IRP195" s="374"/>
      <c r="IRQ195" s="374"/>
      <c r="IRR195" s="374"/>
      <c r="IRS195" s="373"/>
      <c r="IRT195" s="374"/>
      <c r="IRU195" s="374"/>
      <c r="IRV195" s="374"/>
      <c r="IRW195" s="374"/>
      <c r="IRX195" s="373"/>
      <c r="IRY195" s="371"/>
      <c r="IRZ195" s="371"/>
      <c r="ISA195" s="371"/>
      <c r="ISB195" s="372"/>
      <c r="ISC195" s="373"/>
      <c r="ISD195" s="373"/>
      <c r="ISE195" s="373"/>
      <c r="ISF195" s="374"/>
      <c r="ISG195" s="374"/>
      <c r="ISH195" s="374"/>
      <c r="ISI195" s="373"/>
      <c r="ISJ195" s="374"/>
      <c r="ISK195" s="374"/>
      <c r="ISL195" s="374"/>
      <c r="ISM195" s="374"/>
      <c r="ISN195" s="373"/>
      <c r="ISO195" s="371"/>
      <c r="ISP195" s="371"/>
      <c r="ISQ195" s="371"/>
      <c r="ISR195" s="372"/>
      <c r="ISS195" s="373"/>
      <c r="IST195" s="373"/>
      <c r="ISU195" s="373"/>
      <c r="ISV195" s="374"/>
      <c r="ISW195" s="374"/>
      <c r="ISX195" s="374"/>
      <c r="ISY195" s="373"/>
      <c r="ISZ195" s="374"/>
      <c r="ITA195" s="374"/>
      <c r="ITB195" s="374"/>
      <c r="ITC195" s="374"/>
      <c r="ITD195" s="373"/>
      <c r="ITE195" s="371"/>
      <c r="ITF195" s="371"/>
      <c r="ITG195" s="371"/>
      <c r="ITH195" s="372"/>
      <c r="ITI195" s="373"/>
      <c r="ITJ195" s="373"/>
      <c r="ITK195" s="373"/>
      <c r="ITL195" s="374"/>
      <c r="ITM195" s="374"/>
      <c r="ITN195" s="374"/>
      <c r="ITO195" s="373"/>
      <c r="ITP195" s="374"/>
      <c r="ITQ195" s="374"/>
      <c r="ITR195" s="374"/>
      <c r="ITS195" s="374"/>
      <c r="ITT195" s="373"/>
      <c r="ITU195" s="371"/>
      <c r="ITV195" s="371"/>
      <c r="ITW195" s="371"/>
      <c r="ITX195" s="372"/>
      <c r="ITY195" s="373"/>
      <c r="ITZ195" s="373"/>
      <c r="IUA195" s="373"/>
      <c r="IUB195" s="374"/>
      <c r="IUC195" s="374"/>
      <c r="IUD195" s="374"/>
      <c r="IUE195" s="373"/>
      <c r="IUF195" s="374"/>
      <c r="IUG195" s="374"/>
      <c r="IUH195" s="374"/>
      <c r="IUI195" s="374"/>
      <c r="IUJ195" s="373"/>
      <c r="IUK195" s="371"/>
      <c r="IUL195" s="371"/>
      <c r="IUM195" s="371"/>
      <c r="IUN195" s="372"/>
      <c r="IUO195" s="373"/>
      <c r="IUP195" s="373"/>
      <c r="IUQ195" s="373"/>
      <c r="IUR195" s="374"/>
      <c r="IUS195" s="374"/>
      <c r="IUT195" s="374"/>
      <c r="IUU195" s="373"/>
      <c r="IUV195" s="374"/>
      <c r="IUW195" s="374"/>
      <c r="IUX195" s="374"/>
      <c r="IUY195" s="374"/>
      <c r="IUZ195" s="373"/>
      <c r="IVA195" s="371"/>
      <c r="IVB195" s="371"/>
      <c r="IVC195" s="371"/>
      <c r="IVD195" s="372"/>
      <c r="IVE195" s="373"/>
      <c r="IVF195" s="373"/>
      <c r="IVG195" s="373"/>
      <c r="IVH195" s="374"/>
      <c r="IVI195" s="374"/>
      <c r="IVJ195" s="374"/>
      <c r="IVK195" s="373"/>
      <c r="IVL195" s="374"/>
      <c r="IVM195" s="374"/>
      <c r="IVN195" s="374"/>
      <c r="IVO195" s="374"/>
      <c r="IVP195" s="373"/>
      <c r="IVQ195" s="371"/>
      <c r="IVR195" s="371"/>
      <c r="IVS195" s="371"/>
      <c r="IVT195" s="372"/>
      <c r="IVU195" s="373"/>
      <c r="IVV195" s="373"/>
      <c r="IVW195" s="373"/>
      <c r="IVX195" s="374"/>
      <c r="IVY195" s="374"/>
      <c r="IVZ195" s="374"/>
      <c r="IWA195" s="373"/>
      <c r="IWB195" s="374"/>
      <c r="IWC195" s="374"/>
      <c r="IWD195" s="374"/>
      <c r="IWE195" s="374"/>
      <c r="IWF195" s="373"/>
      <c r="IWG195" s="371"/>
      <c r="IWH195" s="371"/>
      <c r="IWI195" s="371"/>
      <c r="IWJ195" s="372"/>
      <c r="IWK195" s="373"/>
      <c r="IWL195" s="373"/>
      <c r="IWM195" s="373"/>
      <c r="IWN195" s="374"/>
      <c r="IWO195" s="374"/>
      <c r="IWP195" s="374"/>
      <c r="IWQ195" s="373"/>
      <c r="IWR195" s="374"/>
      <c r="IWS195" s="374"/>
      <c r="IWT195" s="374"/>
      <c r="IWU195" s="374"/>
      <c r="IWV195" s="373"/>
      <c r="IWW195" s="371"/>
      <c r="IWX195" s="371"/>
      <c r="IWY195" s="371"/>
      <c r="IWZ195" s="372"/>
      <c r="IXA195" s="373"/>
      <c r="IXB195" s="373"/>
      <c r="IXC195" s="373"/>
      <c r="IXD195" s="374"/>
      <c r="IXE195" s="374"/>
      <c r="IXF195" s="374"/>
      <c r="IXG195" s="373"/>
      <c r="IXH195" s="374"/>
      <c r="IXI195" s="374"/>
      <c r="IXJ195" s="374"/>
      <c r="IXK195" s="374"/>
      <c r="IXL195" s="373"/>
      <c r="IXM195" s="371"/>
      <c r="IXN195" s="371"/>
      <c r="IXO195" s="371"/>
      <c r="IXP195" s="372"/>
      <c r="IXQ195" s="373"/>
      <c r="IXR195" s="373"/>
      <c r="IXS195" s="373"/>
      <c r="IXT195" s="374"/>
      <c r="IXU195" s="374"/>
      <c r="IXV195" s="374"/>
      <c r="IXW195" s="373"/>
      <c r="IXX195" s="374"/>
      <c r="IXY195" s="374"/>
      <c r="IXZ195" s="374"/>
      <c r="IYA195" s="374"/>
      <c r="IYB195" s="373"/>
      <c r="IYC195" s="371"/>
      <c r="IYD195" s="371"/>
      <c r="IYE195" s="371"/>
      <c r="IYF195" s="372"/>
      <c r="IYG195" s="373"/>
      <c r="IYH195" s="373"/>
      <c r="IYI195" s="373"/>
      <c r="IYJ195" s="374"/>
      <c r="IYK195" s="374"/>
      <c r="IYL195" s="374"/>
      <c r="IYM195" s="373"/>
      <c r="IYN195" s="374"/>
      <c r="IYO195" s="374"/>
      <c r="IYP195" s="374"/>
      <c r="IYQ195" s="374"/>
      <c r="IYR195" s="373"/>
      <c r="IYS195" s="371"/>
      <c r="IYT195" s="371"/>
      <c r="IYU195" s="371"/>
      <c r="IYV195" s="372"/>
      <c r="IYW195" s="373"/>
      <c r="IYX195" s="373"/>
      <c r="IYY195" s="373"/>
      <c r="IYZ195" s="374"/>
      <c r="IZA195" s="374"/>
      <c r="IZB195" s="374"/>
      <c r="IZC195" s="373"/>
      <c r="IZD195" s="374"/>
      <c r="IZE195" s="374"/>
      <c r="IZF195" s="374"/>
      <c r="IZG195" s="374"/>
      <c r="IZH195" s="373"/>
      <c r="IZI195" s="371"/>
      <c r="IZJ195" s="371"/>
      <c r="IZK195" s="371"/>
      <c r="IZL195" s="372"/>
      <c r="IZM195" s="373"/>
      <c r="IZN195" s="373"/>
      <c r="IZO195" s="373"/>
      <c r="IZP195" s="374"/>
      <c r="IZQ195" s="374"/>
      <c r="IZR195" s="374"/>
      <c r="IZS195" s="373"/>
      <c r="IZT195" s="374"/>
      <c r="IZU195" s="374"/>
      <c r="IZV195" s="374"/>
      <c r="IZW195" s="374"/>
      <c r="IZX195" s="373"/>
      <c r="IZY195" s="371"/>
      <c r="IZZ195" s="371"/>
      <c r="JAA195" s="371"/>
      <c r="JAB195" s="372"/>
      <c r="JAC195" s="373"/>
      <c r="JAD195" s="373"/>
      <c r="JAE195" s="373"/>
      <c r="JAF195" s="374"/>
      <c r="JAG195" s="374"/>
      <c r="JAH195" s="374"/>
      <c r="JAI195" s="373"/>
      <c r="JAJ195" s="374"/>
      <c r="JAK195" s="374"/>
      <c r="JAL195" s="374"/>
      <c r="JAM195" s="374"/>
      <c r="JAN195" s="373"/>
      <c r="JAO195" s="371"/>
      <c r="JAP195" s="371"/>
      <c r="JAQ195" s="371"/>
      <c r="JAR195" s="372"/>
      <c r="JAS195" s="373"/>
      <c r="JAT195" s="373"/>
      <c r="JAU195" s="373"/>
      <c r="JAV195" s="374"/>
      <c r="JAW195" s="374"/>
      <c r="JAX195" s="374"/>
      <c r="JAY195" s="373"/>
      <c r="JAZ195" s="374"/>
      <c r="JBA195" s="374"/>
      <c r="JBB195" s="374"/>
      <c r="JBC195" s="374"/>
      <c r="JBD195" s="373"/>
      <c r="JBE195" s="371"/>
      <c r="JBF195" s="371"/>
      <c r="JBG195" s="371"/>
      <c r="JBH195" s="372"/>
      <c r="JBI195" s="373"/>
      <c r="JBJ195" s="373"/>
      <c r="JBK195" s="373"/>
      <c r="JBL195" s="374"/>
      <c r="JBM195" s="374"/>
      <c r="JBN195" s="374"/>
      <c r="JBO195" s="373"/>
      <c r="JBP195" s="374"/>
      <c r="JBQ195" s="374"/>
      <c r="JBR195" s="374"/>
      <c r="JBS195" s="374"/>
      <c r="JBT195" s="373"/>
      <c r="JBU195" s="371"/>
      <c r="JBV195" s="371"/>
      <c r="JBW195" s="371"/>
      <c r="JBX195" s="372"/>
      <c r="JBY195" s="373"/>
      <c r="JBZ195" s="373"/>
      <c r="JCA195" s="373"/>
      <c r="JCB195" s="374"/>
      <c r="JCC195" s="374"/>
      <c r="JCD195" s="374"/>
      <c r="JCE195" s="373"/>
      <c r="JCF195" s="374"/>
      <c r="JCG195" s="374"/>
      <c r="JCH195" s="374"/>
      <c r="JCI195" s="374"/>
      <c r="JCJ195" s="373"/>
      <c r="JCK195" s="371"/>
      <c r="JCL195" s="371"/>
      <c r="JCM195" s="371"/>
      <c r="JCN195" s="372"/>
      <c r="JCO195" s="373"/>
      <c r="JCP195" s="373"/>
      <c r="JCQ195" s="373"/>
      <c r="JCR195" s="374"/>
      <c r="JCS195" s="374"/>
      <c r="JCT195" s="374"/>
      <c r="JCU195" s="373"/>
      <c r="JCV195" s="374"/>
      <c r="JCW195" s="374"/>
      <c r="JCX195" s="374"/>
      <c r="JCY195" s="374"/>
      <c r="JCZ195" s="373"/>
      <c r="JDA195" s="371"/>
      <c r="JDB195" s="371"/>
      <c r="JDC195" s="371"/>
      <c r="JDD195" s="372"/>
      <c r="JDE195" s="373"/>
      <c r="JDF195" s="373"/>
      <c r="JDG195" s="373"/>
      <c r="JDH195" s="374"/>
      <c r="JDI195" s="374"/>
      <c r="JDJ195" s="374"/>
      <c r="JDK195" s="373"/>
      <c r="JDL195" s="374"/>
      <c r="JDM195" s="374"/>
      <c r="JDN195" s="374"/>
      <c r="JDO195" s="374"/>
      <c r="JDP195" s="373"/>
      <c r="JDQ195" s="371"/>
      <c r="JDR195" s="371"/>
      <c r="JDS195" s="371"/>
      <c r="JDT195" s="372"/>
      <c r="JDU195" s="373"/>
      <c r="JDV195" s="373"/>
      <c r="JDW195" s="373"/>
      <c r="JDX195" s="374"/>
      <c r="JDY195" s="374"/>
      <c r="JDZ195" s="374"/>
      <c r="JEA195" s="373"/>
      <c r="JEB195" s="374"/>
      <c r="JEC195" s="374"/>
      <c r="JED195" s="374"/>
      <c r="JEE195" s="374"/>
      <c r="JEF195" s="373"/>
      <c r="JEG195" s="371"/>
      <c r="JEH195" s="371"/>
      <c r="JEI195" s="371"/>
      <c r="JEJ195" s="372"/>
      <c r="JEK195" s="373"/>
      <c r="JEL195" s="373"/>
      <c r="JEM195" s="373"/>
      <c r="JEN195" s="374"/>
      <c r="JEO195" s="374"/>
      <c r="JEP195" s="374"/>
      <c r="JEQ195" s="373"/>
      <c r="JER195" s="374"/>
      <c r="JES195" s="374"/>
      <c r="JET195" s="374"/>
      <c r="JEU195" s="374"/>
      <c r="JEV195" s="373"/>
      <c r="JEW195" s="371"/>
      <c r="JEX195" s="371"/>
      <c r="JEY195" s="371"/>
      <c r="JEZ195" s="372"/>
      <c r="JFA195" s="373"/>
      <c r="JFB195" s="373"/>
      <c r="JFC195" s="373"/>
      <c r="JFD195" s="374"/>
      <c r="JFE195" s="374"/>
      <c r="JFF195" s="374"/>
      <c r="JFG195" s="373"/>
      <c r="JFH195" s="374"/>
      <c r="JFI195" s="374"/>
      <c r="JFJ195" s="374"/>
      <c r="JFK195" s="374"/>
      <c r="JFL195" s="373"/>
      <c r="JFM195" s="371"/>
      <c r="JFN195" s="371"/>
      <c r="JFO195" s="371"/>
      <c r="JFP195" s="372"/>
      <c r="JFQ195" s="373"/>
      <c r="JFR195" s="373"/>
      <c r="JFS195" s="373"/>
      <c r="JFT195" s="374"/>
      <c r="JFU195" s="374"/>
      <c r="JFV195" s="374"/>
      <c r="JFW195" s="373"/>
      <c r="JFX195" s="374"/>
      <c r="JFY195" s="374"/>
      <c r="JFZ195" s="374"/>
      <c r="JGA195" s="374"/>
      <c r="JGB195" s="373"/>
      <c r="JGC195" s="371"/>
      <c r="JGD195" s="371"/>
      <c r="JGE195" s="371"/>
      <c r="JGF195" s="372"/>
      <c r="JGG195" s="373"/>
      <c r="JGH195" s="373"/>
      <c r="JGI195" s="373"/>
      <c r="JGJ195" s="374"/>
      <c r="JGK195" s="374"/>
      <c r="JGL195" s="374"/>
      <c r="JGM195" s="373"/>
      <c r="JGN195" s="374"/>
      <c r="JGO195" s="374"/>
      <c r="JGP195" s="374"/>
      <c r="JGQ195" s="374"/>
      <c r="JGR195" s="373"/>
      <c r="JGS195" s="371"/>
      <c r="JGT195" s="371"/>
      <c r="JGU195" s="371"/>
      <c r="JGV195" s="372"/>
      <c r="JGW195" s="373"/>
      <c r="JGX195" s="373"/>
      <c r="JGY195" s="373"/>
      <c r="JGZ195" s="374"/>
      <c r="JHA195" s="374"/>
      <c r="JHB195" s="374"/>
      <c r="JHC195" s="373"/>
      <c r="JHD195" s="374"/>
      <c r="JHE195" s="374"/>
      <c r="JHF195" s="374"/>
      <c r="JHG195" s="374"/>
      <c r="JHH195" s="373"/>
      <c r="JHI195" s="371"/>
      <c r="JHJ195" s="371"/>
      <c r="JHK195" s="371"/>
      <c r="JHL195" s="372"/>
      <c r="JHM195" s="373"/>
      <c r="JHN195" s="373"/>
      <c r="JHO195" s="373"/>
      <c r="JHP195" s="374"/>
      <c r="JHQ195" s="374"/>
      <c r="JHR195" s="374"/>
      <c r="JHS195" s="373"/>
      <c r="JHT195" s="374"/>
      <c r="JHU195" s="374"/>
      <c r="JHV195" s="374"/>
      <c r="JHW195" s="374"/>
      <c r="JHX195" s="373"/>
      <c r="JHY195" s="371"/>
      <c r="JHZ195" s="371"/>
      <c r="JIA195" s="371"/>
      <c r="JIB195" s="372"/>
      <c r="JIC195" s="373"/>
      <c r="JID195" s="373"/>
      <c r="JIE195" s="373"/>
      <c r="JIF195" s="374"/>
      <c r="JIG195" s="374"/>
      <c r="JIH195" s="374"/>
      <c r="JII195" s="373"/>
      <c r="JIJ195" s="374"/>
      <c r="JIK195" s="374"/>
      <c r="JIL195" s="374"/>
      <c r="JIM195" s="374"/>
      <c r="JIN195" s="373"/>
      <c r="JIO195" s="371"/>
      <c r="JIP195" s="371"/>
      <c r="JIQ195" s="371"/>
      <c r="JIR195" s="372"/>
      <c r="JIS195" s="373"/>
      <c r="JIT195" s="373"/>
      <c r="JIU195" s="373"/>
      <c r="JIV195" s="374"/>
      <c r="JIW195" s="374"/>
      <c r="JIX195" s="374"/>
      <c r="JIY195" s="373"/>
      <c r="JIZ195" s="374"/>
      <c r="JJA195" s="374"/>
      <c r="JJB195" s="374"/>
      <c r="JJC195" s="374"/>
      <c r="JJD195" s="373"/>
      <c r="JJE195" s="371"/>
      <c r="JJF195" s="371"/>
      <c r="JJG195" s="371"/>
      <c r="JJH195" s="372"/>
      <c r="JJI195" s="373"/>
      <c r="JJJ195" s="373"/>
      <c r="JJK195" s="373"/>
      <c r="JJL195" s="374"/>
      <c r="JJM195" s="374"/>
      <c r="JJN195" s="374"/>
      <c r="JJO195" s="373"/>
      <c r="JJP195" s="374"/>
      <c r="JJQ195" s="374"/>
      <c r="JJR195" s="374"/>
      <c r="JJS195" s="374"/>
      <c r="JJT195" s="373"/>
      <c r="JJU195" s="371"/>
      <c r="JJV195" s="371"/>
      <c r="JJW195" s="371"/>
      <c r="JJX195" s="372"/>
      <c r="JJY195" s="373"/>
      <c r="JJZ195" s="373"/>
      <c r="JKA195" s="373"/>
      <c r="JKB195" s="374"/>
      <c r="JKC195" s="374"/>
      <c r="JKD195" s="374"/>
      <c r="JKE195" s="373"/>
      <c r="JKF195" s="374"/>
      <c r="JKG195" s="374"/>
      <c r="JKH195" s="374"/>
      <c r="JKI195" s="374"/>
      <c r="JKJ195" s="373"/>
      <c r="JKK195" s="371"/>
      <c r="JKL195" s="371"/>
      <c r="JKM195" s="371"/>
      <c r="JKN195" s="372"/>
      <c r="JKO195" s="373"/>
      <c r="JKP195" s="373"/>
      <c r="JKQ195" s="373"/>
      <c r="JKR195" s="374"/>
      <c r="JKS195" s="374"/>
      <c r="JKT195" s="374"/>
      <c r="JKU195" s="373"/>
      <c r="JKV195" s="374"/>
      <c r="JKW195" s="374"/>
      <c r="JKX195" s="374"/>
      <c r="JKY195" s="374"/>
      <c r="JKZ195" s="373"/>
      <c r="JLA195" s="371"/>
      <c r="JLB195" s="371"/>
      <c r="JLC195" s="371"/>
      <c r="JLD195" s="372"/>
      <c r="JLE195" s="373"/>
      <c r="JLF195" s="373"/>
      <c r="JLG195" s="373"/>
      <c r="JLH195" s="374"/>
      <c r="JLI195" s="374"/>
      <c r="JLJ195" s="374"/>
      <c r="JLK195" s="373"/>
      <c r="JLL195" s="374"/>
      <c r="JLM195" s="374"/>
      <c r="JLN195" s="374"/>
      <c r="JLO195" s="374"/>
      <c r="JLP195" s="373"/>
      <c r="JLQ195" s="371"/>
      <c r="JLR195" s="371"/>
      <c r="JLS195" s="371"/>
      <c r="JLT195" s="372"/>
      <c r="JLU195" s="373"/>
      <c r="JLV195" s="373"/>
      <c r="JLW195" s="373"/>
      <c r="JLX195" s="374"/>
      <c r="JLY195" s="374"/>
      <c r="JLZ195" s="374"/>
      <c r="JMA195" s="373"/>
      <c r="JMB195" s="374"/>
      <c r="JMC195" s="374"/>
      <c r="JMD195" s="374"/>
      <c r="JME195" s="374"/>
      <c r="JMF195" s="373"/>
      <c r="JMG195" s="371"/>
      <c r="JMH195" s="371"/>
      <c r="JMI195" s="371"/>
      <c r="JMJ195" s="372"/>
      <c r="JMK195" s="373"/>
      <c r="JML195" s="373"/>
      <c r="JMM195" s="373"/>
      <c r="JMN195" s="374"/>
      <c r="JMO195" s="374"/>
      <c r="JMP195" s="374"/>
      <c r="JMQ195" s="373"/>
      <c r="JMR195" s="374"/>
      <c r="JMS195" s="374"/>
      <c r="JMT195" s="374"/>
      <c r="JMU195" s="374"/>
      <c r="JMV195" s="373"/>
      <c r="JMW195" s="371"/>
      <c r="JMX195" s="371"/>
      <c r="JMY195" s="371"/>
      <c r="JMZ195" s="372"/>
      <c r="JNA195" s="373"/>
      <c r="JNB195" s="373"/>
      <c r="JNC195" s="373"/>
      <c r="JND195" s="374"/>
      <c r="JNE195" s="374"/>
      <c r="JNF195" s="374"/>
      <c r="JNG195" s="373"/>
      <c r="JNH195" s="374"/>
      <c r="JNI195" s="374"/>
      <c r="JNJ195" s="374"/>
      <c r="JNK195" s="374"/>
      <c r="JNL195" s="373"/>
      <c r="JNM195" s="371"/>
      <c r="JNN195" s="371"/>
      <c r="JNO195" s="371"/>
      <c r="JNP195" s="372"/>
      <c r="JNQ195" s="373"/>
      <c r="JNR195" s="373"/>
      <c r="JNS195" s="373"/>
      <c r="JNT195" s="374"/>
      <c r="JNU195" s="374"/>
      <c r="JNV195" s="374"/>
      <c r="JNW195" s="373"/>
      <c r="JNX195" s="374"/>
      <c r="JNY195" s="374"/>
      <c r="JNZ195" s="374"/>
      <c r="JOA195" s="374"/>
      <c r="JOB195" s="373"/>
      <c r="JOC195" s="371"/>
      <c r="JOD195" s="371"/>
      <c r="JOE195" s="371"/>
      <c r="JOF195" s="372"/>
      <c r="JOG195" s="373"/>
      <c r="JOH195" s="373"/>
      <c r="JOI195" s="373"/>
      <c r="JOJ195" s="374"/>
      <c r="JOK195" s="374"/>
      <c r="JOL195" s="374"/>
      <c r="JOM195" s="373"/>
      <c r="JON195" s="374"/>
      <c r="JOO195" s="374"/>
      <c r="JOP195" s="374"/>
      <c r="JOQ195" s="374"/>
      <c r="JOR195" s="373"/>
      <c r="JOS195" s="371"/>
      <c r="JOT195" s="371"/>
      <c r="JOU195" s="371"/>
      <c r="JOV195" s="372"/>
      <c r="JOW195" s="373"/>
      <c r="JOX195" s="373"/>
      <c r="JOY195" s="373"/>
      <c r="JOZ195" s="374"/>
      <c r="JPA195" s="374"/>
      <c r="JPB195" s="374"/>
      <c r="JPC195" s="373"/>
      <c r="JPD195" s="374"/>
      <c r="JPE195" s="374"/>
      <c r="JPF195" s="374"/>
      <c r="JPG195" s="374"/>
      <c r="JPH195" s="373"/>
      <c r="JPI195" s="371"/>
      <c r="JPJ195" s="371"/>
      <c r="JPK195" s="371"/>
      <c r="JPL195" s="372"/>
      <c r="JPM195" s="373"/>
      <c r="JPN195" s="373"/>
      <c r="JPO195" s="373"/>
      <c r="JPP195" s="374"/>
      <c r="JPQ195" s="374"/>
      <c r="JPR195" s="374"/>
      <c r="JPS195" s="373"/>
      <c r="JPT195" s="374"/>
      <c r="JPU195" s="374"/>
      <c r="JPV195" s="374"/>
      <c r="JPW195" s="374"/>
      <c r="JPX195" s="373"/>
      <c r="JPY195" s="371"/>
      <c r="JPZ195" s="371"/>
      <c r="JQA195" s="371"/>
      <c r="JQB195" s="372"/>
      <c r="JQC195" s="373"/>
      <c r="JQD195" s="373"/>
      <c r="JQE195" s="373"/>
      <c r="JQF195" s="374"/>
      <c r="JQG195" s="374"/>
      <c r="JQH195" s="374"/>
      <c r="JQI195" s="373"/>
      <c r="JQJ195" s="374"/>
      <c r="JQK195" s="374"/>
      <c r="JQL195" s="374"/>
      <c r="JQM195" s="374"/>
      <c r="JQN195" s="373"/>
      <c r="JQO195" s="371"/>
      <c r="JQP195" s="371"/>
      <c r="JQQ195" s="371"/>
      <c r="JQR195" s="372"/>
      <c r="JQS195" s="373"/>
      <c r="JQT195" s="373"/>
      <c r="JQU195" s="373"/>
      <c r="JQV195" s="374"/>
      <c r="JQW195" s="374"/>
      <c r="JQX195" s="374"/>
      <c r="JQY195" s="373"/>
      <c r="JQZ195" s="374"/>
      <c r="JRA195" s="374"/>
      <c r="JRB195" s="374"/>
      <c r="JRC195" s="374"/>
      <c r="JRD195" s="373"/>
      <c r="JRE195" s="371"/>
      <c r="JRF195" s="371"/>
      <c r="JRG195" s="371"/>
      <c r="JRH195" s="372"/>
      <c r="JRI195" s="373"/>
      <c r="JRJ195" s="373"/>
      <c r="JRK195" s="373"/>
      <c r="JRL195" s="374"/>
      <c r="JRM195" s="374"/>
      <c r="JRN195" s="374"/>
      <c r="JRO195" s="373"/>
      <c r="JRP195" s="374"/>
      <c r="JRQ195" s="374"/>
      <c r="JRR195" s="374"/>
      <c r="JRS195" s="374"/>
      <c r="JRT195" s="373"/>
      <c r="JRU195" s="371"/>
      <c r="JRV195" s="371"/>
      <c r="JRW195" s="371"/>
      <c r="JRX195" s="372"/>
      <c r="JRY195" s="373"/>
      <c r="JRZ195" s="373"/>
      <c r="JSA195" s="373"/>
      <c r="JSB195" s="374"/>
      <c r="JSC195" s="374"/>
      <c r="JSD195" s="374"/>
      <c r="JSE195" s="373"/>
      <c r="JSF195" s="374"/>
      <c r="JSG195" s="374"/>
      <c r="JSH195" s="374"/>
      <c r="JSI195" s="374"/>
      <c r="JSJ195" s="373"/>
      <c r="JSK195" s="371"/>
      <c r="JSL195" s="371"/>
      <c r="JSM195" s="371"/>
      <c r="JSN195" s="372"/>
      <c r="JSO195" s="373"/>
      <c r="JSP195" s="373"/>
      <c r="JSQ195" s="373"/>
      <c r="JSR195" s="374"/>
      <c r="JSS195" s="374"/>
      <c r="JST195" s="374"/>
      <c r="JSU195" s="373"/>
      <c r="JSV195" s="374"/>
      <c r="JSW195" s="374"/>
      <c r="JSX195" s="374"/>
      <c r="JSY195" s="374"/>
      <c r="JSZ195" s="373"/>
      <c r="JTA195" s="371"/>
      <c r="JTB195" s="371"/>
      <c r="JTC195" s="371"/>
      <c r="JTD195" s="372"/>
      <c r="JTE195" s="373"/>
      <c r="JTF195" s="373"/>
      <c r="JTG195" s="373"/>
      <c r="JTH195" s="374"/>
      <c r="JTI195" s="374"/>
      <c r="JTJ195" s="374"/>
      <c r="JTK195" s="373"/>
      <c r="JTL195" s="374"/>
      <c r="JTM195" s="374"/>
      <c r="JTN195" s="374"/>
      <c r="JTO195" s="374"/>
      <c r="JTP195" s="373"/>
      <c r="JTQ195" s="371"/>
      <c r="JTR195" s="371"/>
      <c r="JTS195" s="371"/>
      <c r="JTT195" s="372"/>
      <c r="JTU195" s="373"/>
      <c r="JTV195" s="373"/>
      <c r="JTW195" s="373"/>
      <c r="JTX195" s="374"/>
      <c r="JTY195" s="374"/>
      <c r="JTZ195" s="374"/>
      <c r="JUA195" s="373"/>
      <c r="JUB195" s="374"/>
      <c r="JUC195" s="374"/>
      <c r="JUD195" s="374"/>
      <c r="JUE195" s="374"/>
      <c r="JUF195" s="373"/>
      <c r="JUG195" s="371"/>
      <c r="JUH195" s="371"/>
      <c r="JUI195" s="371"/>
      <c r="JUJ195" s="372"/>
      <c r="JUK195" s="373"/>
      <c r="JUL195" s="373"/>
      <c r="JUM195" s="373"/>
      <c r="JUN195" s="374"/>
      <c r="JUO195" s="374"/>
      <c r="JUP195" s="374"/>
      <c r="JUQ195" s="373"/>
      <c r="JUR195" s="374"/>
      <c r="JUS195" s="374"/>
      <c r="JUT195" s="374"/>
      <c r="JUU195" s="374"/>
      <c r="JUV195" s="373"/>
      <c r="JUW195" s="371"/>
      <c r="JUX195" s="371"/>
      <c r="JUY195" s="371"/>
      <c r="JUZ195" s="372"/>
      <c r="JVA195" s="373"/>
      <c r="JVB195" s="373"/>
      <c r="JVC195" s="373"/>
      <c r="JVD195" s="374"/>
      <c r="JVE195" s="374"/>
      <c r="JVF195" s="374"/>
      <c r="JVG195" s="373"/>
      <c r="JVH195" s="374"/>
      <c r="JVI195" s="374"/>
      <c r="JVJ195" s="374"/>
      <c r="JVK195" s="374"/>
      <c r="JVL195" s="373"/>
      <c r="JVM195" s="371"/>
      <c r="JVN195" s="371"/>
      <c r="JVO195" s="371"/>
      <c r="JVP195" s="372"/>
      <c r="JVQ195" s="373"/>
      <c r="JVR195" s="373"/>
      <c r="JVS195" s="373"/>
      <c r="JVT195" s="374"/>
      <c r="JVU195" s="374"/>
      <c r="JVV195" s="374"/>
      <c r="JVW195" s="373"/>
      <c r="JVX195" s="374"/>
      <c r="JVY195" s="374"/>
      <c r="JVZ195" s="374"/>
      <c r="JWA195" s="374"/>
      <c r="JWB195" s="373"/>
      <c r="JWC195" s="371"/>
      <c r="JWD195" s="371"/>
      <c r="JWE195" s="371"/>
      <c r="JWF195" s="372"/>
      <c r="JWG195" s="373"/>
      <c r="JWH195" s="373"/>
      <c r="JWI195" s="373"/>
      <c r="JWJ195" s="374"/>
      <c r="JWK195" s="374"/>
      <c r="JWL195" s="374"/>
      <c r="JWM195" s="373"/>
      <c r="JWN195" s="374"/>
      <c r="JWO195" s="374"/>
      <c r="JWP195" s="374"/>
      <c r="JWQ195" s="374"/>
      <c r="JWR195" s="373"/>
      <c r="JWS195" s="371"/>
      <c r="JWT195" s="371"/>
      <c r="JWU195" s="371"/>
      <c r="JWV195" s="372"/>
      <c r="JWW195" s="373"/>
      <c r="JWX195" s="373"/>
      <c r="JWY195" s="373"/>
      <c r="JWZ195" s="374"/>
      <c r="JXA195" s="374"/>
      <c r="JXB195" s="374"/>
      <c r="JXC195" s="373"/>
      <c r="JXD195" s="374"/>
      <c r="JXE195" s="374"/>
      <c r="JXF195" s="374"/>
      <c r="JXG195" s="374"/>
      <c r="JXH195" s="373"/>
      <c r="JXI195" s="371"/>
      <c r="JXJ195" s="371"/>
      <c r="JXK195" s="371"/>
      <c r="JXL195" s="372"/>
      <c r="JXM195" s="373"/>
      <c r="JXN195" s="373"/>
      <c r="JXO195" s="373"/>
      <c r="JXP195" s="374"/>
      <c r="JXQ195" s="374"/>
      <c r="JXR195" s="374"/>
      <c r="JXS195" s="373"/>
      <c r="JXT195" s="374"/>
      <c r="JXU195" s="374"/>
      <c r="JXV195" s="374"/>
      <c r="JXW195" s="374"/>
      <c r="JXX195" s="373"/>
      <c r="JXY195" s="371"/>
      <c r="JXZ195" s="371"/>
      <c r="JYA195" s="371"/>
      <c r="JYB195" s="372"/>
      <c r="JYC195" s="373"/>
      <c r="JYD195" s="373"/>
      <c r="JYE195" s="373"/>
      <c r="JYF195" s="374"/>
      <c r="JYG195" s="374"/>
      <c r="JYH195" s="374"/>
      <c r="JYI195" s="373"/>
      <c r="JYJ195" s="374"/>
      <c r="JYK195" s="374"/>
      <c r="JYL195" s="374"/>
      <c r="JYM195" s="374"/>
      <c r="JYN195" s="373"/>
      <c r="JYO195" s="371"/>
      <c r="JYP195" s="371"/>
      <c r="JYQ195" s="371"/>
      <c r="JYR195" s="372"/>
      <c r="JYS195" s="373"/>
      <c r="JYT195" s="373"/>
      <c r="JYU195" s="373"/>
      <c r="JYV195" s="374"/>
      <c r="JYW195" s="374"/>
      <c r="JYX195" s="374"/>
      <c r="JYY195" s="373"/>
      <c r="JYZ195" s="374"/>
      <c r="JZA195" s="374"/>
      <c r="JZB195" s="374"/>
      <c r="JZC195" s="374"/>
      <c r="JZD195" s="373"/>
      <c r="JZE195" s="371"/>
      <c r="JZF195" s="371"/>
      <c r="JZG195" s="371"/>
      <c r="JZH195" s="372"/>
      <c r="JZI195" s="373"/>
      <c r="JZJ195" s="373"/>
      <c r="JZK195" s="373"/>
      <c r="JZL195" s="374"/>
      <c r="JZM195" s="374"/>
      <c r="JZN195" s="374"/>
      <c r="JZO195" s="373"/>
      <c r="JZP195" s="374"/>
      <c r="JZQ195" s="374"/>
      <c r="JZR195" s="374"/>
      <c r="JZS195" s="374"/>
      <c r="JZT195" s="373"/>
      <c r="JZU195" s="371"/>
      <c r="JZV195" s="371"/>
      <c r="JZW195" s="371"/>
      <c r="JZX195" s="372"/>
      <c r="JZY195" s="373"/>
      <c r="JZZ195" s="373"/>
      <c r="KAA195" s="373"/>
      <c r="KAB195" s="374"/>
      <c r="KAC195" s="374"/>
      <c r="KAD195" s="374"/>
      <c r="KAE195" s="373"/>
      <c r="KAF195" s="374"/>
      <c r="KAG195" s="374"/>
      <c r="KAH195" s="374"/>
      <c r="KAI195" s="374"/>
      <c r="KAJ195" s="373"/>
      <c r="KAK195" s="371"/>
      <c r="KAL195" s="371"/>
      <c r="KAM195" s="371"/>
      <c r="KAN195" s="372"/>
      <c r="KAO195" s="373"/>
      <c r="KAP195" s="373"/>
      <c r="KAQ195" s="373"/>
      <c r="KAR195" s="374"/>
      <c r="KAS195" s="374"/>
      <c r="KAT195" s="374"/>
      <c r="KAU195" s="373"/>
      <c r="KAV195" s="374"/>
      <c r="KAW195" s="374"/>
      <c r="KAX195" s="374"/>
      <c r="KAY195" s="374"/>
      <c r="KAZ195" s="373"/>
      <c r="KBA195" s="371"/>
      <c r="KBB195" s="371"/>
      <c r="KBC195" s="371"/>
      <c r="KBD195" s="372"/>
      <c r="KBE195" s="373"/>
      <c r="KBF195" s="373"/>
      <c r="KBG195" s="373"/>
      <c r="KBH195" s="374"/>
      <c r="KBI195" s="374"/>
      <c r="KBJ195" s="374"/>
      <c r="KBK195" s="373"/>
      <c r="KBL195" s="374"/>
      <c r="KBM195" s="374"/>
      <c r="KBN195" s="374"/>
      <c r="KBO195" s="374"/>
      <c r="KBP195" s="373"/>
      <c r="KBQ195" s="371"/>
      <c r="KBR195" s="371"/>
      <c r="KBS195" s="371"/>
      <c r="KBT195" s="372"/>
      <c r="KBU195" s="373"/>
      <c r="KBV195" s="373"/>
      <c r="KBW195" s="373"/>
      <c r="KBX195" s="374"/>
      <c r="KBY195" s="374"/>
      <c r="KBZ195" s="374"/>
      <c r="KCA195" s="373"/>
      <c r="KCB195" s="374"/>
      <c r="KCC195" s="374"/>
      <c r="KCD195" s="374"/>
      <c r="KCE195" s="374"/>
      <c r="KCF195" s="373"/>
      <c r="KCG195" s="371"/>
      <c r="KCH195" s="371"/>
      <c r="KCI195" s="371"/>
      <c r="KCJ195" s="372"/>
      <c r="KCK195" s="373"/>
      <c r="KCL195" s="373"/>
      <c r="KCM195" s="373"/>
      <c r="KCN195" s="374"/>
      <c r="KCO195" s="374"/>
      <c r="KCP195" s="374"/>
      <c r="KCQ195" s="373"/>
      <c r="KCR195" s="374"/>
      <c r="KCS195" s="374"/>
      <c r="KCT195" s="374"/>
      <c r="KCU195" s="374"/>
      <c r="KCV195" s="373"/>
      <c r="KCW195" s="371"/>
      <c r="KCX195" s="371"/>
      <c r="KCY195" s="371"/>
      <c r="KCZ195" s="372"/>
      <c r="KDA195" s="373"/>
      <c r="KDB195" s="373"/>
      <c r="KDC195" s="373"/>
      <c r="KDD195" s="374"/>
      <c r="KDE195" s="374"/>
      <c r="KDF195" s="374"/>
      <c r="KDG195" s="373"/>
      <c r="KDH195" s="374"/>
      <c r="KDI195" s="374"/>
      <c r="KDJ195" s="374"/>
      <c r="KDK195" s="374"/>
      <c r="KDL195" s="373"/>
      <c r="KDM195" s="371"/>
      <c r="KDN195" s="371"/>
      <c r="KDO195" s="371"/>
      <c r="KDP195" s="372"/>
      <c r="KDQ195" s="373"/>
      <c r="KDR195" s="373"/>
      <c r="KDS195" s="373"/>
      <c r="KDT195" s="374"/>
      <c r="KDU195" s="374"/>
      <c r="KDV195" s="374"/>
      <c r="KDW195" s="373"/>
      <c r="KDX195" s="374"/>
      <c r="KDY195" s="374"/>
      <c r="KDZ195" s="374"/>
      <c r="KEA195" s="374"/>
      <c r="KEB195" s="373"/>
      <c r="KEC195" s="371"/>
      <c r="KED195" s="371"/>
      <c r="KEE195" s="371"/>
      <c r="KEF195" s="372"/>
      <c r="KEG195" s="373"/>
      <c r="KEH195" s="373"/>
      <c r="KEI195" s="373"/>
      <c r="KEJ195" s="374"/>
      <c r="KEK195" s="374"/>
      <c r="KEL195" s="374"/>
      <c r="KEM195" s="373"/>
      <c r="KEN195" s="374"/>
      <c r="KEO195" s="374"/>
      <c r="KEP195" s="374"/>
      <c r="KEQ195" s="374"/>
      <c r="KER195" s="373"/>
      <c r="KES195" s="371"/>
      <c r="KET195" s="371"/>
      <c r="KEU195" s="371"/>
      <c r="KEV195" s="372"/>
      <c r="KEW195" s="373"/>
      <c r="KEX195" s="373"/>
      <c r="KEY195" s="373"/>
      <c r="KEZ195" s="374"/>
      <c r="KFA195" s="374"/>
      <c r="KFB195" s="374"/>
      <c r="KFC195" s="373"/>
      <c r="KFD195" s="374"/>
      <c r="KFE195" s="374"/>
      <c r="KFF195" s="374"/>
      <c r="KFG195" s="374"/>
      <c r="KFH195" s="373"/>
      <c r="KFI195" s="371"/>
      <c r="KFJ195" s="371"/>
      <c r="KFK195" s="371"/>
      <c r="KFL195" s="372"/>
      <c r="KFM195" s="373"/>
      <c r="KFN195" s="373"/>
      <c r="KFO195" s="373"/>
      <c r="KFP195" s="374"/>
      <c r="KFQ195" s="374"/>
      <c r="KFR195" s="374"/>
      <c r="KFS195" s="373"/>
      <c r="KFT195" s="374"/>
      <c r="KFU195" s="374"/>
      <c r="KFV195" s="374"/>
      <c r="KFW195" s="374"/>
      <c r="KFX195" s="373"/>
      <c r="KFY195" s="371"/>
      <c r="KFZ195" s="371"/>
      <c r="KGA195" s="371"/>
      <c r="KGB195" s="372"/>
      <c r="KGC195" s="373"/>
      <c r="KGD195" s="373"/>
      <c r="KGE195" s="373"/>
      <c r="KGF195" s="374"/>
      <c r="KGG195" s="374"/>
      <c r="KGH195" s="374"/>
      <c r="KGI195" s="373"/>
      <c r="KGJ195" s="374"/>
      <c r="KGK195" s="374"/>
      <c r="KGL195" s="374"/>
      <c r="KGM195" s="374"/>
      <c r="KGN195" s="373"/>
      <c r="KGO195" s="371"/>
      <c r="KGP195" s="371"/>
      <c r="KGQ195" s="371"/>
      <c r="KGR195" s="372"/>
      <c r="KGS195" s="373"/>
      <c r="KGT195" s="373"/>
      <c r="KGU195" s="373"/>
      <c r="KGV195" s="374"/>
      <c r="KGW195" s="374"/>
      <c r="KGX195" s="374"/>
      <c r="KGY195" s="373"/>
      <c r="KGZ195" s="374"/>
      <c r="KHA195" s="374"/>
      <c r="KHB195" s="374"/>
      <c r="KHC195" s="374"/>
      <c r="KHD195" s="373"/>
      <c r="KHE195" s="371"/>
      <c r="KHF195" s="371"/>
      <c r="KHG195" s="371"/>
      <c r="KHH195" s="372"/>
      <c r="KHI195" s="373"/>
      <c r="KHJ195" s="373"/>
      <c r="KHK195" s="373"/>
      <c r="KHL195" s="374"/>
      <c r="KHM195" s="374"/>
      <c r="KHN195" s="374"/>
      <c r="KHO195" s="373"/>
      <c r="KHP195" s="374"/>
      <c r="KHQ195" s="374"/>
      <c r="KHR195" s="374"/>
      <c r="KHS195" s="374"/>
      <c r="KHT195" s="373"/>
      <c r="KHU195" s="371"/>
      <c r="KHV195" s="371"/>
      <c r="KHW195" s="371"/>
      <c r="KHX195" s="372"/>
      <c r="KHY195" s="373"/>
      <c r="KHZ195" s="373"/>
      <c r="KIA195" s="373"/>
      <c r="KIB195" s="374"/>
      <c r="KIC195" s="374"/>
      <c r="KID195" s="374"/>
      <c r="KIE195" s="373"/>
      <c r="KIF195" s="374"/>
      <c r="KIG195" s="374"/>
      <c r="KIH195" s="374"/>
      <c r="KII195" s="374"/>
      <c r="KIJ195" s="373"/>
      <c r="KIK195" s="371"/>
      <c r="KIL195" s="371"/>
      <c r="KIM195" s="371"/>
      <c r="KIN195" s="372"/>
      <c r="KIO195" s="373"/>
      <c r="KIP195" s="373"/>
      <c r="KIQ195" s="373"/>
      <c r="KIR195" s="374"/>
      <c r="KIS195" s="374"/>
      <c r="KIT195" s="374"/>
      <c r="KIU195" s="373"/>
      <c r="KIV195" s="374"/>
      <c r="KIW195" s="374"/>
      <c r="KIX195" s="374"/>
      <c r="KIY195" s="374"/>
      <c r="KIZ195" s="373"/>
      <c r="KJA195" s="371"/>
      <c r="KJB195" s="371"/>
      <c r="KJC195" s="371"/>
      <c r="KJD195" s="372"/>
      <c r="KJE195" s="373"/>
      <c r="KJF195" s="373"/>
      <c r="KJG195" s="373"/>
      <c r="KJH195" s="374"/>
      <c r="KJI195" s="374"/>
      <c r="KJJ195" s="374"/>
      <c r="KJK195" s="373"/>
      <c r="KJL195" s="374"/>
      <c r="KJM195" s="374"/>
      <c r="KJN195" s="374"/>
      <c r="KJO195" s="374"/>
      <c r="KJP195" s="373"/>
      <c r="KJQ195" s="371"/>
      <c r="KJR195" s="371"/>
      <c r="KJS195" s="371"/>
      <c r="KJT195" s="372"/>
      <c r="KJU195" s="373"/>
      <c r="KJV195" s="373"/>
      <c r="KJW195" s="373"/>
      <c r="KJX195" s="374"/>
      <c r="KJY195" s="374"/>
      <c r="KJZ195" s="374"/>
      <c r="KKA195" s="373"/>
      <c r="KKB195" s="374"/>
      <c r="KKC195" s="374"/>
      <c r="KKD195" s="374"/>
      <c r="KKE195" s="374"/>
      <c r="KKF195" s="373"/>
      <c r="KKG195" s="371"/>
      <c r="KKH195" s="371"/>
      <c r="KKI195" s="371"/>
      <c r="KKJ195" s="372"/>
      <c r="KKK195" s="373"/>
      <c r="KKL195" s="373"/>
      <c r="KKM195" s="373"/>
      <c r="KKN195" s="374"/>
      <c r="KKO195" s="374"/>
      <c r="KKP195" s="374"/>
      <c r="KKQ195" s="373"/>
      <c r="KKR195" s="374"/>
      <c r="KKS195" s="374"/>
      <c r="KKT195" s="374"/>
      <c r="KKU195" s="374"/>
      <c r="KKV195" s="373"/>
      <c r="KKW195" s="371"/>
      <c r="KKX195" s="371"/>
      <c r="KKY195" s="371"/>
      <c r="KKZ195" s="372"/>
      <c r="KLA195" s="373"/>
      <c r="KLB195" s="373"/>
      <c r="KLC195" s="373"/>
      <c r="KLD195" s="374"/>
      <c r="KLE195" s="374"/>
      <c r="KLF195" s="374"/>
      <c r="KLG195" s="373"/>
      <c r="KLH195" s="374"/>
      <c r="KLI195" s="374"/>
      <c r="KLJ195" s="374"/>
      <c r="KLK195" s="374"/>
      <c r="KLL195" s="373"/>
      <c r="KLM195" s="371"/>
      <c r="KLN195" s="371"/>
      <c r="KLO195" s="371"/>
      <c r="KLP195" s="372"/>
      <c r="KLQ195" s="373"/>
      <c r="KLR195" s="373"/>
      <c r="KLS195" s="373"/>
      <c r="KLT195" s="374"/>
      <c r="KLU195" s="374"/>
      <c r="KLV195" s="374"/>
      <c r="KLW195" s="373"/>
      <c r="KLX195" s="374"/>
      <c r="KLY195" s="374"/>
      <c r="KLZ195" s="374"/>
      <c r="KMA195" s="374"/>
      <c r="KMB195" s="373"/>
      <c r="KMC195" s="371"/>
      <c r="KMD195" s="371"/>
      <c r="KME195" s="371"/>
      <c r="KMF195" s="372"/>
      <c r="KMG195" s="373"/>
      <c r="KMH195" s="373"/>
      <c r="KMI195" s="373"/>
      <c r="KMJ195" s="374"/>
      <c r="KMK195" s="374"/>
      <c r="KML195" s="374"/>
      <c r="KMM195" s="373"/>
      <c r="KMN195" s="374"/>
      <c r="KMO195" s="374"/>
      <c r="KMP195" s="374"/>
      <c r="KMQ195" s="374"/>
      <c r="KMR195" s="373"/>
      <c r="KMS195" s="371"/>
      <c r="KMT195" s="371"/>
      <c r="KMU195" s="371"/>
      <c r="KMV195" s="372"/>
      <c r="KMW195" s="373"/>
      <c r="KMX195" s="373"/>
      <c r="KMY195" s="373"/>
      <c r="KMZ195" s="374"/>
      <c r="KNA195" s="374"/>
      <c r="KNB195" s="374"/>
      <c r="KNC195" s="373"/>
      <c r="KND195" s="374"/>
      <c r="KNE195" s="374"/>
      <c r="KNF195" s="374"/>
      <c r="KNG195" s="374"/>
      <c r="KNH195" s="373"/>
      <c r="KNI195" s="371"/>
      <c r="KNJ195" s="371"/>
      <c r="KNK195" s="371"/>
      <c r="KNL195" s="372"/>
      <c r="KNM195" s="373"/>
      <c r="KNN195" s="373"/>
      <c r="KNO195" s="373"/>
      <c r="KNP195" s="374"/>
      <c r="KNQ195" s="374"/>
      <c r="KNR195" s="374"/>
      <c r="KNS195" s="373"/>
      <c r="KNT195" s="374"/>
      <c r="KNU195" s="374"/>
      <c r="KNV195" s="374"/>
      <c r="KNW195" s="374"/>
      <c r="KNX195" s="373"/>
      <c r="KNY195" s="371"/>
      <c r="KNZ195" s="371"/>
      <c r="KOA195" s="371"/>
      <c r="KOB195" s="372"/>
      <c r="KOC195" s="373"/>
      <c r="KOD195" s="373"/>
      <c r="KOE195" s="373"/>
      <c r="KOF195" s="374"/>
      <c r="KOG195" s="374"/>
      <c r="KOH195" s="374"/>
      <c r="KOI195" s="373"/>
      <c r="KOJ195" s="374"/>
      <c r="KOK195" s="374"/>
      <c r="KOL195" s="374"/>
      <c r="KOM195" s="374"/>
      <c r="KON195" s="373"/>
      <c r="KOO195" s="371"/>
      <c r="KOP195" s="371"/>
      <c r="KOQ195" s="371"/>
      <c r="KOR195" s="372"/>
      <c r="KOS195" s="373"/>
      <c r="KOT195" s="373"/>
      <c r="KOU195" s="373"/>
      <c r="KOV195" s="374"/>
      <c r="KOW195" s="374"/>
      <c r="KOX195" s="374"/>
      <c r="KOY195" s="373"/>
      <c r="KOZ195" s="374"/>
      <c r="KPA195" s="374"/>
      <c r="KPB195" s="374"/>
      <c r="KPC195" s="374"/>
      <c r="KPD195" s="373"/>
      <c r="KPE195" s="371"/>
      <c r="KPF195" s="371"/>
      <c r="KPG195" s="371"/>
      <c r="KPH195" s="372"/>
      <c r="KPI195" s="373"/>
      <c r="KPJ195" s="373"/>
      <c r="KPK195" s="373"/>
      <c r="KPL195" s="374"/>
      <c r="KPM195" s="374"/>
      <c r="KPN195" s="374"/>
      <c r="KPO195" s="373"/>
      <c r="KPP195" s="374"/>
      <c r="KPQ195" s="374"/>
      <c r="KPR195" s="374"/>
      <c r="KPS195" s="374"/>
      <c r="KPT195" s="373"/>
      <c r="KPU195" s="371"/>
      <c r="KPV195" s="371"/>
      <c r="KPW195" s="371"/>
      <c r="KPX195" s="372"/>
      <c r="KPY195" s="373"/>
      <c r="KPZ195" s="373"/>
      <c r="KQA195" s="373"/>
      <c r="KQB195" s="374"/>
      <c r="KQC195" s="374"/>
      <c r="KQD195" s="374"/>
      <c r="KQE195" s="373"/>
      <c r="KQF195" s="374"/>
      <c r="KQG195" s="374"/>
      <c r="KQH195" s="374"/>
      <c r="KQI195" s="374"/>
      <c r="KQJ195" s="373"/>
      <c r="KQK195" s="371"/>
      <c r="KQL195" s="371"/>
      <c r="KQM195" s="371"/>
      <c r="KQN195" s="372"/>
      <c r="KQO195" s="373"/>
      <c r="KQP195" s="373"/>
      <c r="KQQ195" s="373"/>
      <c r="KQR195" s="374"/>
      <c r="KQS195" s="374"/>
      <c r="KQT195" s="374"/>
      <c r="KQU195" s="373"/>
      <c r="KQV195" s="374"/>
      <c r="KQW195" s="374"/>
      <c r="KQX195" s="374"/>
      <c r="KQY195" s="374"/>
      <c r="KQZ195" s="373"/>
      <c r="KRA195" s="371"/>
      <c r="KRB195" s="371"/>
      <c r="KRC195" s="371"/>
      <c r="KRD195" s="372"/>
      <c r="KRE195" s="373"/>
      <c r="KRF195" s="373"/>
      <c r="KRG195" s="373"/>
      <c r="KRH195" s="374"/>
      <c r="KRI195" s="374"/>
      <c r="KRJ195" s="374"/>
      <c r="KRK195" s="373"/>
      <c r="KRL195" s="374"/>
      <c r="KRM195" s="374"/>
      <c r="KRN195" s="374"/>
      <c r="KRO195" s="374"/>
      <c r="KRP195" s="373"/>
      <c r="KRQ195" s="371"/>
      <c r="KRR195" s="371"/>
      <c r="KRS195" s="371"/>
      <c r="KRT195" s="372"/>
      <c r="KRU195" s="373"/>
      <c r="KRV195" s="373"/>
      <c r="KRW195" s="373"/>
      <c r="KRX195" s="374"/>
      <c r="KRY195" s="374"/>
      <c r="KRZ195" s="374"/>
      <c r="KSA195" s="373"/>
      <c r="KSB195" s="374"/>
      <c r="KSC195" s="374"/>
      <c r="KSD195" s="374"/>
      <c r="KSE195" s="374"/>
      <c r="KSF195" s="373"/>
      <c r="KSG195" s="371"/>
      <c r="KSH195" s="371"/>
      <c r="KSI195" s="371"/>
      <c r="KSJ195" s="372"/>
      <c r="KSK195" s="373"/>
      <c r="KSL195" s="373"/>
      <c r="KSM195" s="373"/>
      <c r="KSN195" s="374"/>
      <c r="KSO195" s="374"/>
      <c r="KSP195" s="374"/>
      <c r="KSQ195" s="373"/>
      <c r="KSR195" s="374"/>
      <c r="KSS195" s="374"/>
      <c r="KST195" s="374"/>
      <c r="KSU195" s="374"/>
      <c r="KSV195" s="373"/>
      <c r="KSW195" s="371"/>
      <c r="KSX195" s="371"/>
      <c r="KSY195" s="371"/>
      <c r="KSZ195" s="372"/>
      <c r="KTA195" s="373"/>
      <c r="KTB195" s="373"/>
      <c r="KTC195" s="373"/>
      <c r="KTD195" s="374"/>
      <c r="KTE195" s="374"/>
      <c r="KTF195" s="374"/>
      <c r="KTG195" s="373"/>
      <c r="KTH195" s="374"/>
      <c r="KTI195" s="374"/>
      <c r="KTJ195" s="374"/>
      <c r="KTK195" s="374"/>
      <c r="KTL195" s="373"/>
      <c r="KTM195" s="371"/>
      <c r="KTN195" s="371"/>
      <c r="KTO195" s="371"/>
      <c r="KTP195" s="372"/>
      <c r="KTQ195" s="373"/>
      <c r="KTR195" s="373"/>
      <c r="KTS195" s="373"/>
      <c r="KTT195" s="374"/>
      <c r="KTU195" s="374"/>
      <c r="KTV195" s="374"/>
      <c r="KTW195" s="373"/>
      <c r="KTX195" s="374"/>
      <c r="KTY195" s="374"/>
      <c r="KTZ195" s="374"/>
      <c r="KUA195" s="374"/>
      <c r="KUB195" s="373"/>
      <c r="KUC195" s="371"/>
      <c r="KUD195" s="371"/>
      <c r="KUE195" s="371"/>
      <c r="KUF195" s="372"/>
      <c r="KUG195" s="373"/>
      <c r="KUH195" s="373"/>
      <c r="KUI195" s="373"/>
      <c r="KUJ195" s="374"/>
      <c r="KUK195" s="374"/>
      <c r="KUL195" s="374"/>
      <c r="KUM195" s="373"/>
      <c r="KUN195" s="374"/>
      <c r="KUO195" s="374"/>
      <c r="KUP195" s="374"/>
      <c r="KUQ195" s="374"/>
      <c r="KUR195" s="373"/>
      <c r="KUS195" s="371"/>
      <c r="KUT195" s="371"/>
      <c r="KUU195" s="371"/>
      <c r="KUV195" s="372"/>
      <c r="KUW195" s="373"/>
      <c r="KUX195" s="373"/>
      <c r="KUY195" s="373"/>
      <c r="KUZ195" s="374"/>
      <c r="KVA195" s="374"/>
      <c r="KVB195" s="374"/>
      <c r="KVC195" s="373"/>
      <c r="KVD195" s="374"/>
      <c r="KVE195" s="374"/>
      <c r="KVF195" s="374"/>
      <c r="KVG195" s="374"/>
      <c r="KVH195" s="373"/>
      <c r="KVI195" s="371"/>
      <c r="KVJ195" s="371"/>
      <c r="KVK195" s="371"/>
      <c r="KVL195" s="372"/>
      <c r="KVM195" s="373"/>
      <c r="KVN195" s="373"/>
      <c r="KVO195" s="373"/>
      <c r="KVP195" s="374"/>
      <c r="KVQ195" s="374"/>
      <c r="KVR195" s="374"/>
      <c r="KVS195" s="373"/>
      <c r="KVT195" s="374"/>
      <c r="KVU195" s="374"/>
      <c r="KVV195" s="374"/>
      <c r="KVW195" s="374"/>
      <c r="KVX195" s="373"/>
      <c r="KVY195" s="371"/>
      <c r="KVZ195" s="371"/>
      <c r="KWA195" s="371"/>
      <c r="KWB195" s="372"/>
      <c r="KWC195" s="373"/>
      <c r="KWD195" s="373"/>
      <c r="KWE195" s="373"/>
      <c r="KWF195" s="374"/>
      <c r="KWG195" s="374"/>
      <c r="KWH195" s="374"/>
      <c r="KWI195" s="373"/>
      <c r="KWJ195" s="374"/>
      <c r="KWK195" s="374"/>
      <c r="KWL195" s="374"/>
      <c r="KWM195" s="374"/>
      <c r="KWN195" s="373"/>
      <c r="KWO195" s="371"/>
      <c r="KWP195" s="371"/>
      <c r="KWQ195" s="371"/>
      <c r="KWR195" s="372"/>
      <c r="KWS195" s="373"/>
      <c r="KWT195" s="373"/>
      <c r="KWU195" s="373"/>
      <c r="KWV195" s="374"/>
      <c r="KWW195" s="374"/>
      <c r="KWX195" s="374"/>
      <c r="KWY195" s="373"/>
      <c r="KWZ195" s="374"/>
      <c r="KXA195" s="374"/>
      <c r="KXB195" s="374"/>
      <c r="KXC195" s="374"/>
      <c r="KXD195" s="373"/>
      <c r="KXE195" s="371"/>
      <c r="KXF195" s="371"/>
      <c r="KXG195" s="371"/>
      <c r="KXH195" s="372"/>
      <c r="KXI195" s="373"/>
      <c r="KXJ195" s="373"/>
      <c r="KXK195" s="373"/>
      <c r="KXL195" s="374"/>
      <c r="KXM195" s="374"/>
      <c r="KXN195" s="374"/>
      <c r="KXO195" s="373"/>
      <c r="KXP195" s="374"/>
      <c r="KXQ195" s="374"/>
      <c r="KXR195" s="374"/>
      <c r="KXS195" s="374"/>
      <c r="KXT195" s="373"/>
      <c r="KXU195" s="371"/>
      <c r="KXV195" s="371"/>
      <c r="KXW195" s="371"/>
      <c r="KXX195" s="372"/>
      <c r="KXY195" s="373"/>
      <c r="KXZ195" s="373"/>
      <c r="KYA195" s="373"/>
      <c r="KYB195" s="374"/>
      <c r="KYC195" s="374"/>
      <c r="KYD195" s="374"/>
      <c r="KYE195" s="373"/>
      <c r="KYF195" s="374"/>
      <c r="KYG195" s="374"/>
      <c r="KYH195" s="374"/>
      <c r="KYI195" s="374"/>
      <c r="KYJ195" s="373"/>
      <c r="KYK195" s="371"/>
      <c r="KYL195" s="371"/>
      <c r="KYM195" s="371"/>
      <c r="KYN195" s="372"/>
      <c r="KYO195" s="373"/>
      <c r="KYP195" s="373"/>
      <c r="KYQ195" s="373"/>
      <c r="KYR195" s="374"/>
      <c r="KYS195" s="374"/>
      <c r="KYT195" s="374"/>
      <c r="KYU195" s="373"/>
      <c r="KYV195" s="374"/>
      <c r="KYW195" s="374"/>
      <c r="KYX195" s="374"/>
      <c r="KYY195" s="374"/>
      <c r="KYZ195" s="373"/>
      <c r="KZA195" s="371"/>
      <c r="KZB195" s="371"/>
      <c r="KZC195" s="371"/>
      <c r="KZD195" s="372"/>
      <c r="KZE195" s="373"/>
      <c r="KZF195" s="373"/>
      <c r="KZG195" s="373"/>
      <c r="KZH195" s="374"/>
      <c r="KZI195" s="374"/>
      <c r="KZJ195" s="374"/>
      <c r="KZK195" s="373"/>
      <c r="KZL195" s="374"/>
      <c r="KZM195" s="374"/>
      <c r="KZN195" s="374"/>
      <c r="KZO195" s="374"/>
      <c r="KZP195" s="373"/>
      <c r="KZQ195" s="371"/>
      <c r="KZR195" s="371"/>
      <c r="KZS195" s="371"/>
      <c r="KZT195" s="372"/>
      <c r="KZU195" s="373"/>
      <c r="KZV195" s="373"/>
      <c r="KZW195" s="373"/>
      <c r="KZX195" s="374"/>
      <c r="KZY195" s="374"/>
      <c r="KZZ195" s="374"/>
      <c r="LAA195" s="373"/>
      <c r="LAB195" s="374"/>
      <c r="LAC195" s="374"/>
      <c r="LAD195" s="374"/>
      <c r="LAE195" s="374"/>
      <c r="LAF195" s="373"/>
      <c r="LAG195" s="371"/>
      <c r="LAH195" s="371"/>
      <c r="LAI195" s="371"/>
      <c r="LAJ195" s="372"/>
      <c r="LAK195" s="373"/>
      <c r="LAL195" s="373"/>
      <c r="LAM195" s="373"/>
      <c r="LAN195" s="374"/>
      <c r="LAO195" s="374"/>
      <c r="LAP195" s="374"/>
      <c r="LAQ195" s="373"/>
      <c r="LAR195" s="374"/>
      <c r="LAS195" s="374"/>
      <c r="LAT195" s="374"/>
      <c r="LAU195" s="374"/>
      <c r="LAV195" s="373"/>
      <c r="LAW195" s="371"/>
      <c r="LAX195" s="371"/>
      <c r="LAY195" s="371"/>
      <c r="LAZ195" s="372"/>
      <c r="LBA195" s="373"/>
      <c r="LBB195" s="373"/>
      <c r="LBC195" s="373"/>
      <c r="LBD195" s="374"/>
      <c r="LBE195" s="374"/>
      <c r="LBF195" s="374"/>
      <c r="LBG195" s="373"/>
      <c r="LBH195" s="374"/>
      <c r="LBI195" s="374"/>
      <c r="LBJ195" s="374"/>
      <c r="LBK195" s="374"/>
      <c r="LBL195" s="373"/>
      <c r="LBM195" s="371"/>
      <c r="LBN195" s="371"/>
      <c r="LBO195" s="371"/>
      <c r="LBP195" s="372"/>
      <c r="LBQ195" s="373"/>
      <c r="LBR195" s="373"/>
      <c r="LBS195" s="373"/>
      <c r="LBT195" s="374"/>
      <c r="LBU195" s="374"/>
      <c r="LBV195" s="374"/>
      <c r="LBW195" s="373"/>
      <c r="LBX195" s="374"/>
      <c r="LBY195" s="374"/>
      <c r="LBZ195" s="374"/>
      <c r="LCA195" s="374"/>
      <c r="LCB195" s="373"/>
      <c r="LCC195" s="371"/>
      <c r="LCD195" s="371"/>
      <c r="LCE195" s="371"/>
      <c r="LCF195" s="372"/>
      <c r="LCG195" s="373"/>
      <c r="LCH195" s="373"/>
      <c r="LCI195" s="373"/>
      <c r="LCJ195" s="374"/>
      <c r="LCK195" s="374"/>
      <c r="LCL195" s="374"/>
      <c r="LCM195" s="373"/>
      <c r="LCN195" s="374"/>
      <c r="LCO195" s="374"/>
      <c r="LCP195" s="374"/>
      <c r="LCQ195" s="374"/>
      <c r="LCR195" s="373"/>
      <c r="LCS195" s="371"/>
      <c r="LCT195" s="371"/>
      <c r="LCU195" s="371"/>
      <c r="LCV195" s="372"/>
      <c r="LCW195" s="373"/>
      <c r="LCX195" s="373"/>
      <c r="LCY195" s="373"/>
      <c r="LCZ195" s="374"/>
      <c r="LDA195" s="374"/>
      <c r="LDB195" s="374"/>
      <c r="LDC195" s="373"/>
      <c r="LDD195" s="374"/>
      <c r="LDE195" s="374"/>
      <c r="LDF195" s="374"/>
      <c r="LDG195" s="374"/>
      <c r="LDH195" s="373"/>
      <c r="LDI195" s="371"/>
      <c r="LDJ195" s="371"/>
      <c r="LDK195" s="371"/>
      <c r="LDL195" s="372"/>
      <c r="LDM195" s="373"/>
      <c r="LDN195" s="373"/>
      <c r="LDO195" s="373"/>
      <c r="LDP195" s="374"/>
      <c r="LDQ195" s="374"/>
      <c r="LDR195" s="374"/>
      <c r="LDS195" s="373"/>
      <c r="LDT195" s="374"/>
      <c r="LDU195" s="374"/>
      <c r="LDV195" s="374"/>
      <c r="LDW195" s="374"/>
      <c r="LDX195" s="373"/>
      <c r="LDY195" s="371"/>
      <c r="LDZ195" s="371"/>
      <c r="LEA195" s="371"/>
      <c r="LEB195" s="372"/>
      <c r="LEC195" s="373"/>
      <c r="LED195" s="373"/>
      <c r="LEE195" s="373"/>
      <c r="LEF195" s="374"/>
      <c r="LEG195" s="374"/>
      <c r="LEH195" s="374"/>
      <c r="LEI195" s="373"/>
      <c r="LEJ195" s="374"/>
      <c r="LEK195" s="374"/>
      <c r="LEL195" s="374"/>
      <c r="LEM195" s="374"/>
      <c r="LEN195" s="373"/>
      <c r="LEO195" s="371"/>
      <c r="LEP195" s="371"/>
      <c r="LEQ195" s="371"/>
      <c r="LER195" s="372"/>
      <c r="LES195" s="373"/>
      <c r="LET195" s="373"/>
      <c r="LEU195" s="373"/>
      <c r="LEV195" s="374"/>
      <c r="LEW195" s="374"/>
      <c r="LEX195" s="374"/>
      <c r="LEY195" s="373"/>
      <c r="LEZ195" s="374"/>
      <c r="LFA195" s="374"/>
      <c r="LFB195" s="374"/>
      <c r="LFC195" s="374"/>
      <c r="LFD195" s="373"/>
      <c r="LFE195" s="371"/>
      <c r="LFF195" s="371"/>
      <c r="LFG195" s="371"/>
      <c r="LFH195" s="372"/>
      <c r="LFI195" s="373"/>
      <c r="LFJ195" s="373"/>
      <c r="LFK195" s="373"/>
      <c r="LFL195" s="374"/>
      <c r="LFM195" s="374"/>
      <c r="LFN195" s="374"/>
      <c r="LFO195" s="373"/>
      <c r="LFP195" s="374"/>
      <c r="LFQ195" s="374"/>
      <c r="LFR195" s="374"/>
      <c r="LFS195" s="374"/>
      <c r="LFT195" s="373"/>
      <c r="LFU195" s="371"/>
      <c r="LFV195" s="371"/>
      <c r="LFW195" s="371"/>
      <c r="LFX195" s="372"/>
      <c r="LFY195" s="373"/>
      <c r="LFZ195" s="373"/>
      <c r="LGA195" s="373"/>
      <c r="LGB195" s="374"/>
      <c r="LGC195" s="374"/>
      <c r="LGD195" s="374"/>
      <c r="LGE195" s="373"/>
      <c r="LGF195" s="374"/>
      <c r="LGG195" s="374"/>
      <c r="LGH195" s="374"/>
      <c r="LGI195" s="374"/>
      <c r="LGJ195" s="373"/>
      <c r="LGK195" s="371"/>
      <c r="LGL195" s="371"/>
      <c r="LGM195" s="371"/>
      <c r="LGN195" s="372"/>
      <c r="LGO195" s="373"/>
      <c r="LGP195" s="373"/>
      <c r="LGQ195" s="373"/>
      <c r="LGR195" s="374"/>
      <c r="LGS195" s="374"/>
      <c r="LGT195" s="374"/>
      <c r="LGU195" s="373"/>
      <c r="LGV195" s="374"/>
      <c r="LGW195" s="374"/>
      <c r="LGX195" s="374"/>
      <c r="LGY195" s="374"/>
      <c r="LGZ195" s="373"/>
      <c r="LHA195" s="371"/>
      <c r="LHB195" s="371"/>
      <c r="LHC195" s="371"/>
      <c r="LHD195" s="372"/>
      <c r="LHE195" s="373"/>
      <c r="LHF195" s="373"/>
      <c r="LHG195" s="373"/>
      <c r="LHH195" s="374"/>
      <c r="LHI195" s="374"/>
      <c r="LHJ195" s="374"/>
      <c r="LHK195" s="373"/>
      <c r="LHL195" s="374"/>
      <c r="LHM195" s="374"/>
      <c r="LHN195" s="374"/>
      <c r="LHO195" s="374"/>
      <c r="LHP195" s="373"/>
      <c r="LHQ195" s="371"/>
      <c r="LHR195" s="371"/>
      <c r="LHS195" s="371"/>
      <c r="LHT195" s="372"/>
      <c r="LHU195" s="373"/>
      <c r="LHV195" s="373"/>
      <c r="LHW195" s="373"/>
      <c r="LHX195" s="374"/>
      <c r="LHY195" s="374"/>
      <c r="LHZ195" s="374"/>
      <c r="LIA195" s="373"/>
      <c r="LIB195" s="374"/>
      <c r="LIC195" s="374"/>
      <c r="LID195" s="374"/>
      <c r="LIE195" s="374"/>
      <c r="LIF195" s="373"/>
      <c r="LIG195" s="371"/>
      <c r="LIH195" s="371"/>
      <c r="LII195" s="371"/>
      <c r="LIJ195" s="372"/>
      <c r="LIK195" s="373"/>
      <c r="LIL195" s="373"/>
      <c r="LIM195" s="373"/>
      <c r="LIN195" s="374"/>
      <c r="LIO195" s="374"/>
      <c r="LIP195" s="374"/>
      <c r="LIQ195" s="373"/>
      <c r="LIR195" s="374"/>
      <c r="LIS195" s="374"/>
      <c r="LIT195" s="374"/>
      <c r="LIU195" s="374"/>
      <c r="LIV195" s="373"/>
      <c r="LIW195" s="371"/>
      <c r="LIX195" s="371"/>
      <c r="LIY195" s="371"/>
      <c r="LIZ195" s="372"/>
      <c r="LJA195" s="373"/>
      <c r="LJB195" s="373"/>
      <c r="LJC195" s="373"/>
      <c r="LJD195" s="374"/>
      <c r="LJE195" s="374"/>
      <c r="LJF195" s="374"/>
      <c r="LJG195" s="373"/>
      <c r="LJH195" s="374"/>
      <c r="LJI195" s="374"/>
      <c r="LJJ195" s="374"/>
      <c r="LJK195" s="374"/>
      <c r="LJL195" s="373"/>
      <c r="LJM195" s="371"/>
      <c r="LJN195" s="371"/>
      <c r="LJO195" s="371"/>
      <c r="LJP195" s="372"/>
      <c r="LJQ195" s="373"/>
      <c r="LJR195" s="373"/>
      <c r="LJS195" s="373"/>
      <c r="LJT195" s="374"/>
      <c r="LJU195" s="374"/>
      <c r="LJV195" s="374"/>
      <c r="LJW195" s="373"/>
      <c r="LJX195" s="374"/>
      <c r="LJY195" s="374"/>
      <c r="LJZ195" s="374"/>
      <c r="LKA195" s="374"/>
      <c r="LKB195" s="373"/>
      <c r="LKC195" s="371"/>
      <c r="LKD195" s="371"/>
      <c r="LKE195" s="371"/>
      <c r="LKF195" s="372"/>
      <c r="LKG195" s="373"/>
      <c r="LKH195" s="373"/>
      <c r="LKI195" s="373"/>
      <c r="LKJ195" s="374"/>
      <c r="LKK195" s="374"/>
      <c r="LKL195" s="374"/>
      <c r="LKM195" s="373"/>
      <c r="LKN195" s="374"/>
      <c r="LKO195" s="374"/>
      <c r="LKP195" s="374"/>
      <c r="LKQ195" s="374"/>
      <c r="LKR195" s="373"/>
      <c r="LKS195" s="371"/>
      <c r="LKT195" s="371"/>
      <c r="LKU195" s="371"/>
      <c r="LKV195" s="372"/>
      <c r="LKW195" s="373"/>
      <c r="LKX195" s="373"/>
      <c r="LKY195" s="373"/>
      <c r="LKZ195" s="374"/>
      <c r="LLA195" s="374"/>
      <c r="LLB195" s="374"/>
      <c r="LLC195" s="373"/>
      <c r="LLD195" s="374"/>
      <c r="LLE195" s="374"/>
      <c r="LLF195" s="374"/>
      <c r="LLG195" s="374"/>
      <c r="LLH195" s="373"/>
      <c r="LLI195" s="371"/>
      <c r="LLJ195" s="371"/>
      <c r="LLK195" s="371"/>
      <c r="LLL195" s="372"/>
      <c r="LLM195" s="373"/>
      <c r="LLN195" s="373"/>
      <c r="LLO195" s="373"/>
      <c r="LLP195" s="374"/>
      <c r="LLQ195" s="374"/>
      <c r="LLR195" s="374"/>
      <c r="LLS195" s="373"/>
      <c r="LLT195" s="374"/>
      <c r="LLU195" s="374"/>
      <c r="LLV195" s="374"/>
      <c r="LLW195" s="374"/>
      <c r="LLX195" s="373"/>
      <c r="LLY195" s="371"/>
      <c r="LLZ195" s="371"/>
      <c r="LMA195" s="371"/>
      <c r="LMB195" s="372"/>
      <c r="LMC195" s="373"/>
      <c r="LMD195" s="373"/>
      <c r="LME195" s="373"/>
      <c r="LMF195" s="374"/>
      <c r="LMG195" s="374"/>
      <c r="LMH195" s="374"/>
      <c r="LMI195" s="373"/>
      <c r="LMJ195" s="374"/>
      <c r="LMK195" s="374"/>
      <c r="LML195" s="374"/>
      <c r="LMM195" s="374"/>
      <c r="LMN195" s="373"/>
      <c r="LMO195" s="371"/>
      <c r="LMP195" s="371"/>
      <c r="LMQ195" s="371"/>
      <c r="LMR195" s="372"/>
      <c r="LMS195" s="373"/>
      <c r="LMT195" s="373"/>
      <c r="LMU195" s="373"/>
      <c r="LMV195" s="374"/>
      <c r="LMW195" s="374"/>
      <c r="LMX195" s="374"/>
      <c r="LMY195" s="373"/>
      <c r="LMZ195" s="374"/>
      <c r="LNA195" s="374"/>
      <c r="LNB195" s="374"/>
      <c r="LNC195" s="374"/>
      <c r="LND195" s="373"/>
      <c r="LNE195" s="371"/>
      <c r="LNF195" s="371"/>
      <c r="LNG195" s="371"/>
      <c r="LNH195" s="372"/>
      <c r="LNI195" s="373"/>
      <c r="LNJ195" s="373"/>
      <c r="LNK195" s="373"/>
      <c r="LNL195" s="374"/>
      <c r="LNM195" s="374"/>
      <c r="LNN195" s="374"/>
      <c r="LNO195" s="373"/>
      <c r="LNP195" s="374"/>
      <c r="LNQ195" s="374"/>
      <c r="LNR195" s="374"/>
      <c r="LNS195" s="374"/>
      <c r="LNT195" s="373"/>
      <c r="LNU195" s="371"/>
      <c r="LNV195" s="371"/>
      <c r="LNW195" s="371"/>
      <c r="LNX195" s="372"/>
      <c r="LNY195" s="373"/>
      <c r="LNZ195" s="373"/>
      <c r="LOA195" s="373"/>
      <c r="LOB195" s="374"/>
      <c r="LOC195" s="374"/>
      <c r="LOD195" s="374"/>
      <c r="LOE195" s="373"/>
      <c r="LOF195" s="374"/>
      <c r="LOG195" s="374"/>
      <c r="LOH195" s="374"/>
      <c r="LOI195" s="374"/>
      <c r="LOJ195" s="373"/>
      <c r="LOK195" s="371"/>
      <c r="LOL195" s="371"/>
      <c r="LOM195" s="371"/>
      <c r="LON195" s="372"/>
      <c r="LOO195" s="373"/>
      <c r="LOP195" s="373"/>
      <c r="LOQ195" s="373"/>
      <c r="LOR195" s="374"/>
      <c r="LOS195" s="374"/>
      <c r="LOT195" s="374"/>
      <c r="LOU195" s="373"/>
      <c r="LOV195" s="374"/>
      <c r="LOW195" s="374"/>
      <c r="LOX195" s="374"/>
      <c r="LOY195" s="374"/>
      <c r="LOZ195" s="373"/>
      <c r="LPA195" s="371"/>
      <c r="LPB195" s="371"/>
      <c r="LPC195" s="371"/>
      <c r="LPD195" s="372"/>
      <c r="LPE195" s="373"/>
      <c r="LPF195" s="373"/>
      <c r="LPG195" s="373"/>
      <c r="LPH195" s="374"/>
      <c r="LPI195" s="374"/>
      <c r="LPJ195" s="374"/>
      <c r="LPK195" s="373"/>
      <c r="LPL195" s="374"/>
      <c r="LPM195" s="374"/>
      <c r="LPN195" s="374"/>
      <c r="LPO195" s="374"/>
      <c r="LPP195" s="373"/>
      <c r="LPQ195" s="371"/>
      <c r="LPR195" s="371"/>
      <c r="LPS195" s="371"/>
      <c r="LPT195" s="372"/>
      <c r="LPU195" s="373"/>
      <c r="LPV195" s="373"/>
      <c r="LPW195" s="373"/>
      <c r="LPX195" s="374"/>
      <c r="LPY195" s="374"/>
      <c r="LPZ195" s="374"/>
      <c r="LQA195" s="373"/>
      <c r="LQB195" s="374"/>
      <c r="LQC195" s="374"/>
      <c r="LQD195" s="374"/>
      <c r="LQE195" s="374"/>
      <c r="LQF195" s="373"/>
      <c r="LQG195" s="371"/>
      <c r="LQH195" s="371"/>
      <c r="LQI195" s="371"/>
      <c r="LQJ195" s="372"/>
      <c r="LQK195" s="373"/>
      <c r="LQL195" s="373"/>
      <c r="LQM195" s="373"/>
      <c r="LQN195" s="374"/>
      <c r="LQO195" s="374"/>
      <c r="LQP195" s="374"/>
      <c r="LQQ195" s="373"/>
      <c r="LQR195" s="374"/>
      <c r="LQS195" s="374"/>
      <c r="LQT195" s="374"/>
      <c r="LQU195" s="374"/>
      <c r="LQV195" s="373"/>
      <c r="LQW195" s="371"/>
      <c r="LQX195" s="371"/>
      <c r="LQY195" s="371"/>
      <c r="LQZ195" s="372"/>
      <c r="LRA195" s="373"/>
      <c r="LRB195" s="373"/>
      <c r="LRC195" s="373"/>
      <c r="LRD195" s="374"/>
      <c r="LRE195" s="374"/>
      <c r="LRF195" s="374"/>
      <c r="LRG195" s="373"/>
      <c r="LRH195" s="374"/>
      <c r="LRI195" s="374"/>
      <c r="LRJ195" s="374"/>
      <c r="LRK195" s="374"/>
      <c r="LRL195" s="373"/>
      <c r="LRM195" s="371"/>
      <c r="LRN195" s="371"/>
      <c r="LRO195" s="371"/>
      <c r="LRP195" s="372"/>
      <c r="LRQ195" s="373"/>
      <c r="LRR195" s="373"/>
      <c r="LRS195" s="373"/>
      <c r="LRT195" s="374"/>
      <c r="LRU195" s="374"/>
      <c r="LRV195" s="374"/>
      <c r="LRW195" s="373"/>
      <c r="LRX195" s="374"/>
      <c r="LRY195" s="374"/>
      <c r="LRZ195" s="374"/>
      <c r="LSA195" s="374"/>
      <c r="LSB195" s="373"/>
      <c r="LSC195" s="371"/>
      <c r="LSD195" s="371"/>
      <c r="LSE195" s="371"/>
      <c r="LSF195" s="372"/>
      <c r="LSG195" s="373"/>
      <c r="LSH195" s="373"/>
      <c r="LSI195" s="373"/>
      <c r="LSJ195" s="374"/>
      <c r="LSK195" s="374"/>
      <c r="LSL195" s="374"/>
      <c r="LSM195" s="373"/>
      <c r="LSN195" s="374"/>
      <c r="LSO195" s="374"/>
      <c r="LSP195" s="374"/>
      <c r="LSQ195" s="374"/>
      <c r="LSR195" s="373"/>
      <c r="LSS195" s="371"/>
      <c r="LST195" s="371"/>
      <c r="LSU195" s="371"/>
      <c r="LSV195" s="372"/>
      <c r="LSW195" s="373"/>
      <c r="LSX195" s="373"/>
      <c r="LSY195" s="373"/>
      <c r="LSZ195" s="374"/>
      <c r="LTA195" s="374"/>
      <c r="LTB195" s="374"/>
      <c r="LTC195" s="373"/>
      <c r="LTD195" s="374"/>
      <c r="LTE195" s="374"/>
      <c r="LTF195" s="374"/>
      <c r="LTG195" s="374"/>
      <c r="LTH195" s="373"/>
      <c r="LTI195" s="371"/>
      <c r="LTJ195" s="371"/>
      <c r="LTK195" s="371"/>
      <c r="LTL195" s="372"/>
      <c r="LTM195" s="373"/>
      <c r="LTN195" s="373"/>
      <c r="LTO195" s="373"/>
      <c r="LTP195" s="374"/>
      <c r="LTQ195" s="374"/>
      <c r="LTR195" s="374"/>
      <c r="LTS195" s="373"/>
      <c r="LTT195" s="374"/>
      <c r="LTU195" s="374"/>
      <c r="LTV195" s="374"/>
      <c r="LTW195" s="374"/>
      <c r="LTX195" s="373"/>
      <c r="LTY195" s="371"/>
      <c r="LTZ195" s="371"/>
      <c r="LUA195" s="371"/>
      <c r="LUB195" s="372"/>
      <c r="LUC195" s="373"/>
      <c r="LUD195" s="373"/>
      <c r="LUE195" s="373"/>
      <c r="LUF195" s="374"/>
      <c r="LUG195" s="374"/>
      <c r="LUH195" s="374"/>
      <c r="LUI195" s="373"/>
      <c r="LUJ195" s="374"/>
      <c r="LUK195" s="374"/>
      <c r="LUL195" s="374"/>
      <c r="LUM195" s="374"/>
      <c r="LUN195" s="373"/>
      <c r="LUO195" s="371"/>
      <c r="LUP195" s="371"/>
      <c r="LUQ195" s="371"/>
      <c r="LUR195" s="372"/>
      <c r="LUS195" s="373"/>
      <c r="LUT195" s="373"/>
      <c r="LUU195" s="373"/>
      <c r="LUV195" s="374"/>
      <c r="LUW195" s="374"/>
      <c r="LUX195" s="374"/>
      <c r="LUY195" s="373"/>
      <c r="LUZ195" s="374"/>
      <c r="LVA195" s="374"/>
      <c r="LVB195" s="374"/>
      <c r="LVC195" s="374"/>
      <c r="LVD195" s="373"/>
      <c r="LVE195" s="371"/>
      <c r="LVF195" s="371"/>
      <c r="LVG195" s="371"/>
      <c r="LVH195" s="372"/>
      <c r="LVI195" s="373"/>
      <c r="LVJ195" s="373"/>
      <c r="LVK195" s="373"/>
      <c r="LVL195" s="374"/>
      <c r="LVM195" s="374"/>
      <c r="LVN195" s="374"/>
      <c r="LVO195" s="373"/>
      <c r="LVP195" s="374"/>
      <c r="LVQ195" s="374"/>
      <c r="LVR195" s="374"/>
      <c r="LVS195" s="374"/>
      <c r="LVT195" s="373"/>
      <c r="LVU195" s="371"/>
      <c r="LVV195" s="371"/>
      <c r="LVW195" s="371"/>
      <c r="LVX195" s="372"/>
      <c r="LVY195" s="373"/>
      <c r="LVZ195" s="373"/>
      <c r="LWA195" s="373"/>
      <c r="LWB195" s="374"/>
      <c r="LWC195" s="374"/>
      <c r="LWD195" s="374"/>
      <c r="LWE195" s="373"/>
      <c r="LWF195" s="374"/>
      <c r="LWG195" s="374"/>
      <c r="LWH195" s="374"/>
      <c r="LWI195" s="374"/>
      <c r="LWJ195" s="373"/>
      <c r="LWK195" s="371"/>
      <c r="LWL195" s="371"/>
      <c r="LWM195" s="371"/>
      <c r="LWN195" s="372"/>
      <c r="LWO195" s="373"/>
      <c r="LWP195" s="373"/>
      <c r="LWQ195" s="373"/>
      <c r="LWR195" s="374"/>
      <c r="LWS195" s="374"/>
      <c r="LWT195" s="374"/>
      <c r="LWU195" s="373"/>
      <c r="LWV195" s="374"/>
      <c r="LWW195" s="374"/>
      <c r="LWX195" s="374"/>
      <c r="LWY195" s="374"/>
      <c r="LWZ195" s="373"/>
      <c r="LXA195" s="371"/>
      <c r="LXB195" s="371"/>
      <c r="LXC195" s="371"/>
      <c r="LXD195" s="372"/>
      <c r="LXE195" s="373"/>
      <c r="LXF195" s="373"/>
      <c r="LXG195" s="373"/>
      <c r="LXH195" s="374"/>
      <c r="LXI195" s="374"/>
      <c r="LXJ195" s="374"/>
      <c r="LXK195" s="373"/>
      <c r="LXL195" s="374"/>
      <c r="LXM195" s="374"/>
      <c r="LXN195" s="374"/>
      <c r="LXO195" s="374"/>
      <c r="LXP195" s="373"/>
      <c r="LXQ195" s="371"/>
      <c r="LXR195" s="371"/>
      <c r="LXS195" s="371"/>
      <c r="LXT195" s="372"/>
      <c r="LXU195" s="373"/>
      <c r="LXV195" s="373"/>
      <c r="LXW195" s="373"/>
      <c r="LXX195" s="374"/>
      <c r="LXY195" s="374"/>
      <c r="LXZ195" s="374"/>
      <c r="LYA195" s="373"/>
      <c r="LYB195" s="374"/>
      <c r="LYC195" s="374"/>
      <c r="LYD195" s="374"/>
      <c r="LYE195" s="374"/>
      <c r="LYF195" s="373"/>
      <c r="LYG195" s="371"/>
      <c r="LYH195" s="371"/>
      <c r="LYI195" s="371"/>
      <c r="LYJ195" s="372"/>
      <c r="LYK195" s="373"/>
      <c r="LYL195" s="373"/>
      <c r="LYM195" s="373"/>
      <c r="LYN195" s="374"/>
      <c r="LYO195" s="374"/>
      <c r="LYP195" s="374"/>
      <c r="LYQ195" s="373"/>
      <c r="LYR195" s="374"/>
      <c r="LYS195" s="374"/>
      <c r="LYT195" s="374"/>
      <c r="LYU195" s="374"/>
      <c r="LYV195" s="373"/>
      <c r="LYW195" s="371"/>
      <c r="LYX195" s="371"/>
      <c r="LYY195" s="371"/>
      <c r="LYZ195" s="372"/>
      <c r="LZA195" s="373"/>
      <c r="LZB195" s="373"/>
      <c r="LZC195" s="373"/>
      <c r="LZD195" s="374"/>
      <c r="LZE195" s="374"/>
      <c r="LZF195" s="374"/>
      <c r="LZG195" s="373"/>
      <c r="LZH195" s="374"/>
      <c r="LZI195" s="374"/>
      <c r="LZJ195" s="374"/>
      <c r="LZK195" s="374"/>
      <c r="LZL195" s="373"/>
      <c r="LZM195" s="371"/>
      <c r="LZN195" s="371"/>
      <c r="LZO195" s="371"/>
      <c r="LZP195" s="372"/>
      <c r="LZQ195" s="373"/>
      <c r="LZR195" s="373"/>
      <c r="LZS195" s="373"/>
      <c r="LZT195" s="374"/>
      <c r="LZU195" s="374"/>
      <c r="LZV195" s="374"/>
      <c r="LZW195" s="373"/>
      <c r="LZX195" s="374"/>
      <c r="LZY195" s="374"/>
      <c r="LZZ195" s="374"/>
      <c r="MAA195" s="374"/>
      <c r="MAB195" s="373"/>
      <c r="MAC195" s="371"/>
      <c r="MAD195" s="371"/>
      <c r="MAE195" s="371"/>
      <c r="MAF195" s="372"/>
      <c r="MAG195" s="373"/>
      <c r="MAH195" s="373"/>
      <c r="MAI195" s="373"/>
      <c r="MAJ195" s="374"/>
      <c r="MAK195" s="374"/>
      <c r="MAL195" s="374"/>
      <c r="MAM195" s="373"/>
      <c r="MAN195" s="374"/>
      <c r="MAO195" s="374"/>
      <c r="MAP195" s="374"/>
      <c r="MAQ195" s="374"/>
      <c r="MAR195" s="373"/>
      <c r="MAS195" s="371"/>
      <c r="MAT195" s="371"/>
      <c r="MAU195" s="371"/>
      <c r="MAV195" s="372"/>
      <c r="MAW195" s="373"/>
      <c r="MAX195" s="373"/>
      <c r="MAY195" s="373"/>
      <c r="MAZ195" s="374"/>
      <c r="MBA195" s="374"/>
      <c r="MBB195" s="374"/>
      <c r="MBC195" s="373"/>
      <c r="MBD195" s="374"/>
      <c r="MBE195" s="374"/>
      <c r="MBF195" s="374"/>
      <c r="MBG195" s="374"/>
      <c r="MBH195" s="373"/>
      <c r="MBI195" s="371"/>
      <c r="MBJ195" s="371"/>
      <c r="MBK195" s="371"/>
      <c r="MBL195" s="372"/>
      <c r="MBM195" s="373"/>
      <c r="MBN195" s="373"/>
      <c r="MBO195" s="373"/>
      <c r="MBP195" s="374"/>
      <c r="MBQ195" s="374"/>
      <c r="MBR195" s="374"/>
      <c r="MBS195" s="373"/>
      <c r="MBT195" s="374"/>
      <c r="MBU195" s="374"/>
      <c r="MBV195" s="374"/>
      <c r="MBW195" s="374"/>
      <c r="MBX195" s="373"/>
      <c r="MBY195" s="371"/>
      <c r="MBZ195" s="371"/>
      <c r="MCA195" s="371"/>
      <c r="MCB195" s="372"/>
      <c r="MCC195" s="373"/>
      <c r="MCD195" s="373"/>
      <c r="MCE195" s="373"/>
      <c r="MCF195" s="374"/>
      <c r="MCG195" s="374"/>
      <c r="MCH195" s="374"/>
      <c r="MCI195" s="373"/>
      <c r="MCJ195" s="374"/>
      <c r="MCK195" s="374"/>
      <c r="MCL195" s="374"/>
      <c r="MCM195" s="374"/>
      <c r="MCN195" s="373"/>
      <c r="MCO195" s="371"/>
      <c r="MCP195" s="371"/>
      <c r="MCQ195" s="371"/>
      <c r="MCR195" s="372"/>
      <c r="MCS195" s="373"/>
      <c r="MCT195" s="373"/>
      <c r="MCU195" s="373"/>
      <c r="MCV195" s="374"/>
      <c r="MCW195" s="374"/>
      <c r="MCX195" s="374"/>
      <c r="MCY195" s="373"/>
      <c r="MCZ195" s="374"/>
      <c r="MDA195" s="374"/>
      <c r="MDB195" s="374"/>
      <c r="MDC195" s="374"/>
      <c r="MDD195" s="373"/>
      <c r="MDE195" s="371"/>
      <c r="MDF195" s="371"/>
      <c r="MDG195" s="371"/>
      <c r="MDH195" s="372"/>
      <c r="MDI195" s="373"/>
      <c r="MDJ195" s="373"/>
      <c r="MDK195" s="373"/>
      <c r="MDL195" s="374"/>
      <c r="MDM195" s="374"/>
      <c r="MDN195" s="374"/>
      <c r="MDO195" s="373"/>
      <c r="MDP195" s="374"/>
      <c r="MDQ195" s="374"/>
      <c r="MDR195" s="374"/>
      <c r="MDS195" s="374"/>
      <c r="MDT195" s="373"/>
      <c r="MDU195" s="371"/>
      <c r="MDV195" s="371"/>
      <c r="MDW195" s="371"/>
      <c r="MDX195" s="372"/>
      <c r="MDY195" s="373"/>
      <c r="MDZ195" s="373"/>
      <c r="MEA195" s="373"/>
      <c r="MEB195" s="374"/>
      <c r="MEC195" s="374"/>
      <c r="MED195" s="374"/>
      <c r="MEE195" s="373"/>
      <c r="MEF195" s="374"/>
      <c r="MEG195" s="374"/>
      <c r="MEH195" s="374"/>
      <c r="MEI195" s="374"/>
      <c r="MEJ195" s="373"/>
      <c r="MEK195" s="371"/>
      <c r="MEL195" s="371"/>
      <c r="MEM195" s="371"/>
      <c r="MEN195" s="372"/>
      <c r="MEO195" s="373"/>
      <c r="MEP195" s="373"/>
      <c r="MEQ195" s="373"/>
      <c r="MER195" s="374"/>
      <c r="MES195" s="374"/>
      <c r="MET195" s="374"/>
      <c r="MEU195" s="373"/>
      <c r="MEV195" s="374"/>
      <c r="MEW195" s="374"/>
      <c r="MEX195" s="374"/>
      <c r="MEY195" s="374"/>
      <c r="MEZ195" s="373"/>
      <c r="MFA195" s="371"/>
      <c r="MFB195" s="371"/>
      <c r="MFC195" s="371"/>
      <c r="MFD195" s="372"/>
      <c r="MFE195" s="373"/>
      <c r="MFF195" s="373"/>
      <c r="MFG195" s="373"/>
      <c r="MFH195" s="374"/>
      <c r="MFI195" s="374"/>
      <c r="MFJ195" s="374"/>
      <c r="MFK195" s="373"/>
      <c r="MFL195" s="374"/>
      <c r="MFM195" s="374"/>
      <c r="MFN195" s="374"/>
      <c r="MFO195" s="374"/>
      <c r="MFP195" s="373"/>
      <c r="MFQ195" s="371"/>
      <c r="MFR195" s="371"/>
      <c r="MFS195" s="371"/>
      <c r="MFT195" s="372"/>
      <c r="MFU195" s="373"/>
      <c r="MFV195" s="373"/>
      <c r="MFW195" s="373"/>
      <c r="MFX195" s="374"/>
      <c r="MFY195" s="374"/>
      <c r="MFZ195" s="374"/>
      <c r="MGA195" s="373"/>
      <c r="MGB195" s="374"/>
      <c r="MGC195" s="374"/>
      <c r="MGD195" s="374"/>
      <c r="MGE195" s="374"/>
      <c r="MGF195" s="373"/>
      <c r="MGG195" s="371"/>
      <c r="MGH195" s="371"/>
      <c r="MGI195" s="371"/>
      <c r="MGJ195" s="372"/>
      <c r="MGK195" s="373"/>
      <c r="MGL195" s="373"/>
      <c r="MGM195" s="373"/>
      <c r="MGN195" s="374"/>
      <c r="MGO195" s="374"/>
      <c r="MGP195" s="374"/>
      <c r="MGQ195" s="373"/>
      <c r="MGR195" s="374"/>
      <c r="MGS195" s="374"/>
      <c r="MGT195" s="374"/>
      <c r="MGU195" s="374"/>
      <c r="MGV195" s="373"/>
      <c r="MGW195" s="371"/>
      <c r="MGX195" s="371"/>
      <c r="MGY195" s="371"/>
      <c r="MGZ195" s="372"/>
      <c r="MHA195" s="373"/>
      <c r="MHB195" s="373"/>
      <c r="MHC195" s="373"/>
      <c r="MHD195" s="374"/>
      <c r="MHE195" s="374"/>
      <c r="MHF195" s="374"/>
      <c r="MHG195" s="373"/>
      <c r="MHH195" s="374"/>
      <c r="MHI195" s="374"/>
      <c r="MHJ195" s="374"/>
      <c r="MHK195" s="374"/>
      <c r="MHL195" s="373"/>
      <c r="MHM195" s="371"/>
      <c r="MHN195" s="371"/>
      <c r="MHO195" s="371"/>
      <c r="MHP195" s="372"/>
      <c r="MHQ195" s="373"/>
      <c r="MHR195" s="373"/>
      <c r="MHS195" s="373"/>
      <c r="MHT195" s="374"/>
      <c r="MHU195" s="374"/>
      <c r="MHV195" s="374"/>
      <c r="MHW195" s="373"/>
      <c r="MHX195" s="374"/>
      <c r="MHY195" s="374"/>
      <c r="MHZ195" s="374"/>
      <c r="MIA195" s="374"/>
      <c r="MIB195" s="373"/>
      <c r="MIC195" s="371"/>
      <c r="MID195" s="371"/>
      <c r="MIE195" s="371"/>
      <c r="MIF195" s="372"/>
      <c r="MIG195" s="373"/>
      <c r="MIH195" s="373"/>
      <c r="MII195" s="373"/>
      <c r="MIJ195" s="374"/>
      <c r="MIK195" s="374"/>
      <c r="MIL195" s="374"/>
      <c r="MIM195" s="373"/>
      <c r="MIN195" s="374"/>
      <c r="MIO195" s="374"/>
      <c r="MIP195" s="374"/>
      <c r="MIQ195" s="374"/>
      <c r="MIR195" s="373"/>
      <c r="MIS195" s="371"/>
      <c r="MIT195" s="371"/>
      <c r="MIU195" s="371"/>
      <c r="MIV195" s="372"/>
      <c r="MIW195" s="373"/>
      <c r="MIX195" s="373"/>
      <c r="MIY195" s="373"/>
      <c r="MIZ195" s="374"/>
      <c r="MJA195" s="374"/>
      <c r="MJB195" s="374"/>
      <c r="MJC195" s="373"/>
      <c r="MJD195" s="374"/>
      <c r="MJE195" s="374"/>
      <c r="MJF195" s="374"/>
      <c r="MJG195" s="374"/>
      <c r="MJH195" s="373"/>
      <c r="MJI195" s="371"/>
      <c r="MJJ195" s="371"/>
      <c r="MJK195" s="371"/>
      <c r="MJL195" s="372"/>
      <c r="MJM195" s="373"/>
      <c r="MJN195" s="373"/>
      <c r="MJO195" s="373"/>
      <c r="MJP195" s="374"/>
      <c r="MJQ195" s="374"/>
      <c r="MJR195" s="374"/>
      <c r="MJS195" s="373"/>
      <c r="MJT195" s="374"/>
      <c r="MJU195" s="374"/>
      <c r="MJV195" s="374"/>
      <c r="MJW195" s="374"/>
      <c r="MJX195" s="373"/>
      <c r="MJY195" s="371"/>
      <c r="MJZ195" s="371"/>
      <c r="MKA195" s="371"/>
      <c r="MKB195" s="372"/>
      <c r="MKC195" s="373"/>
      <c r="MKD195" s="373"/>
      <c r="MKE195" s="373"/>
      <c r="MKF195" s="374"/>
      <c r="MKG195" s="374"/>
      <c r="MKH195" s="374"/>
      <c r="MKI195" s="373"/>
      <c r="MKJ195" s="374"/>
      <c r="MKK195" s="374"/>
      <c r="MKL195" s="374"/>
      <c r="MKM195" s="374"/>
      <c r="MKN195" s="373"/>
      <c r="MKO195" s="371"/>
      <c r="MKP195" s="371"/>
      <c r="MKQ195" s="371"/>
      <c r="MKR195" s="372"/>
      <c r="MKS195" s="373"/>
      <c r="MKT195" s="373"/>
      <c r="MKU195" s="373"/>
      <c r="MKV195" s="374"/>
      <c r="MKW195" s="374"/>
      <c r="MKX195" s="374"/>
      <c r="MKY195" s="373"/>
      <c r="MKZ195" s="374"/>
      <c r="MLA195" s="374"/>
      <c r="MLB195" s="374"/>
      <c r="MLC195" s="374"/>
      <c r="MLD195" s="373"/>
      <c r="MLE195" s="371"/>
      <c r="MLF195" s="371"/>
      <c r="MLG195" s="371"/>
      <c r="MLH195" s="372"/>
      <c r="MLI195" s="373"/>
      <c r="MLJ195" s="373"/>
      <c r="MLK195" s="373"/>
      <c r="MLL195" s="374"/>
      <c r="MLM195" s="374"/>
      <c r="MLN195" s="374"/>
      <c r="MLO195" s="373"/>
      <c r="MLP195" s="374"/>
      <c r="MLQ195" s="374"/>
      <c r="MLR195" s="374"/>
      <c r="MLS195" s="374"/>
      <c r="MLT195" s="373"/>
      <c r="MLU195" s="371"/>
      <c r="MLV195" s="371"/>
      <c r="MLW195" s="371"/>
      <c r="MLX195" s="372"/>
      <c r="MLY195" s="373"/>
      <c r="MLZ195" s="373"/>
      <c r="MMA195" s="373"/>
      <c r="MMB195" s="374"/>
      <c r="MMC195" s="374"/>
      <c r="MMD195" s="374"/>
      <c r="MME195" s="373"/>
      <c r="MMF195" s="374"/>
      <c r="MMG195" s="374"/>
      <c r="MMH195" s="374"/>
      <c r="MMI195" s="374"/>
      <c r="MMJ195" s="373"/>
      <c r="MMK195" s="371"/>
      <c r="MML195" s="371"/>
      <c r="MMM195" s="371"/>
      <c r="MMN195" s="372"/>
      <c r="MMO195" s="373"/>
      <c r="MMP195" s="373"/>
      <c r="MMQ195" s="373"/>
      <c r="MMR195" s="374"/>
      <c r="MMS195" s="374"/>
      <c r="MMT195" s="374"/>
      <c r="MMU195" s="373"/>
      <c r="MMV195" s="374"/>
      <c r="MMW195" s="374"/>
      <c r="MMX195" s="374"/>
      <c r="MMY195" s="374"/>
      <c r="MMZ195" s="373"/>
      <c r="MNA195" s="371"/>
      <c r="MNB195" s="371"/>
      <c r="MNC195" s="371"/>
      <c r="MND195" s="372"/>
      <c r="MNE195" s="373"/>
      <c r="MNF195" s="373"/>
      <c r="MNG195" s="373"/>
      <c r="MNH195" s="374"/>
      <c r="MNI195" s="374"/>
      <c r="MNJ195" s="374"/>
      <c r="MNK195" s="373"/>
      <c r="MNL195" s="374"/>
      <c r="MNM195" s="374"/>
      <c r="MNN195" s="374"/>
      <c r="MNO195" s="374"/>
      <c r="MNP195" s="373"/>
      <c r="MNQ195" s="371"/>
      <c r="MNR195" s="371"/>
      <c r="MNS195" s="371"/>
      <c r="MNT195" s="372"/>
      <c r="MNU195" s="373"/>
      <c r="MNV195" s="373"/>
      <c r="MNW195" s="373"/>
      <c r="MNX195" s="374"/>
      <c r="MNY195" s="374"/>
      <c r="MNZ195" s="374"/>
      <c r="MOA195" s="373"/>
      <c r="MOB195" s="374"/>
      <c r="MOC195" s="374"/>
      <c r="MOD195" s="374"/>
      <c r="MOE195" s="374"/>
      <c r="MOF195" s="373"/>
      <c r="MOG195" s="371"/>
      <c r="MOH195" s="371"/>
      <c r="MOI195" s="371"/>
      <c r="MOJ195" s="372"/>
      <c r="MOK195" s="373"/>
      <c r="MOL195" s="373"/>
      <c r="MOM195" s="373"/>
      <c r="MON195" s="374"/>
      <c r="MOO195" s="374"/>
      <c r="MOP195" s="374"/>
      <c r="MOQ195" s="373"/>
      <c r="MOR195" s="374"/>
      <c r="MOS195" s="374"/>
      <c r="MOT195" s="374"/>
      <c r="MOU195" s="374"/>
      <c r="MOV195" s="373"/>
      <c r="MOW195" s="371"/>
      <c r="MOX195" s="371"/>
      <c r="MOY195" s="371"/>
      <c r="MOZ195" s="372"/>
      <c r="MPA195" s="373"/>
      <c r="MPB195" s="373"/>
      <c r="MPC195" s="373"/>
      <c r="MPD195" s="374"/>
      <c r="MPE195" s="374"/>
      <c r="MPF195" s="374"/>
      <c r="MPG195" s="373"/>
      <c r="MPH195" s="374"/>
      <c r="MPI195" s="374"/>
      <c r="MPJ195" s="374"/>
      <c r="MPK195" s="374"/>
      <c r="MPL195" s="373"/>
      <c r="MPM195" s="371"/>
      <c r="MPN195" s="371"/>
      <c r="MPO195" s="371"/>
      <c r="MPP195" s="372"/>
      <c r="MPQ195" s="373"/>
      <c r="MPR195" s="373"/>
      <c r="MPS195" s="373"/>
      <c r="MPT195" s="374"/>
      <c r="MPU195" s="374"/>
      <c r="MPV195" s="374"/>
      <c r="MPW195" s="373"/>
      <c r="MPX195" s="374"/>
      <c r="MPY195" s="374"/>
      <c r="MPZ195" s="374"/>
      <c r="MQA195" s="374"/>
      <c r="MQB195" s="373"/>
      <c r="MQC195" s="371"/>
      <c r="MQD195" s="371"/>
      <c r="MQE195" s="371"/>
      <c r="MQF195" s="372"/>
      <c r="MQG195" s="373"/>
      <c r="MQH195" s="373"/>
      <c r="MQI195" s="373"/>
      <c r="MQJ195" s="374"/>
      <c r="MQK195" s="374"/>
      <c r="MQL195" s="374"/>
      <c r="MQM195" s="373"/>
      <c r="MQN195" s="374"/>
      <c r="MQO195" s="374"/>
      <c r="MQP195" s="374"/>
      <c r="MQQ195" s="374"/>
      <c r="MQR195" s="373"/>
      <c r="MQS195" s="371"/>
      <c r="MQT195" s="371"/>
      <c r="MQU195" s="371"/>
      <c r="MQV195" s="372"/>
      <c r="MQW195" s="373"/>
      <c r="MQX195" s="373"/>
      <c r="MQY195" s="373"/>
      <c r="MQZ195" s="374"/>
      <c r="MRA195" s="374"/>
      <c r="MRB195" s="374"/>
      <c r="MRC195" s="373"/>
      <c r="MRD195" s="374"/>
      <c r="MRE195" s="374"/>
      <c r="MRF195" s="374"/>
      <c r="MRG195" s="374"/>
      <c r="MRH195" s="373"/>
      <c r="MRI195" s="371"/>
      <c r="MRJ195" s="371"/>
      <c r="MRK195" s="371"/>
      <c r="MRL195" s="372"/>
      <c r="MRM195" s="373"/>
      <c r="MRN195" s="373"/>
      <c r="MRO195" s="373"/>
      <c r="MRP195" s="374"/>
      <c r="MRQ195" s="374"/>
      <c r="MRR195" s="374"/>
      <c r="MRS195" s="373"/>
      <c r="MRT195" s="374"/>
      <c r="MRU195" s="374"/>
      <c r="MRV195" s="374"/>
      <c r="MRW195" s="374"/>
      <c r="MRX195" s="373"/>
      <c r="MRY195" s="371"/>
      <c r="MRZ195" s="371"/>
      <c r="MSA195" s="371"/>
      <c r="MSB195" s="372"/>
      <c r="MSC195" s="373"/>
      <c r="MSD195" s="373"/>
      <c r="MSE195" s="373"/>
      <c r="MSF195" s="374"/>
      <c r="MSG195" s="374"/>
      <c r="MSH195" s="374"/>
      <c r="MSI195" s="373"/>
      <c r="MSJ195" s="374"/>
      <c r="MSK195" s="374"/>
      <c r="MSL195" s="374"/>
      <c r="MSM195" s="374"/>
      <c r="MSN195" s="373"/>
      <c r="MSO195" s="371"/>
      <c r="MSP195" s="371"/>
      <c r="MSQ195" s="371"/>
      <c r="MSR195" s="372"/>
      <c r="MSS195" s="373"/>
      <c r="MST195" s="373"/>
      <c r="MSU195" s="373"/>
      <c r="MSV195" s="374"/>
      <c r="MSW195" s="374"/>
      <c r="MSX195" s="374"/>
      <c r="MSY195" s="373"/>
      <c r="MSZ195" s="374"/>
      <c r="MTA195" s="374"/>
      <c r="MTB195" s="374"/>
      <c r="MTC195" s="374"/>
      <c r="MTD195" s="373"/>
      <c r="MTE195" s="371"/>
      <c r="MTF195" s="371"/>
      <c r="MTG195" s="371"/>
      <c r="MTH195" s="372"/>
      <c r="MTI195" s="373"/>
      <c r="MTJ195" s="373"/>
      <c r="MTK195" s="373"/>
      <c r="MTL195" s="374"/>
      <c r="MTM195" s="374"/>
      <c r="MTN195" s="374"/>
      <c r="MTO195" s="373"/>
      <c r="MTP195" s="374"/>
      <c r="MTQ195" s="374"/>
      <c r="MTR195" s="374"/>
      <c r="MTS195" s="374"/>
      <c r="MTT195" s="373"/>
      <c r="MTU195" s="371"/>
      <c r="MTV195" s="371"/>
      <c r="MTW195" s="371"/>
      <c r="MTX195" s="372"/>
      <c r="MTY195" s="373"/>
      <c r="MTZ195" s="373"/>
      <c r="MUA195" s="373"/>
      <c r="MUB195" s="374"/>
      <c r="MUC195" s="374"/>
      <c r="MUD195" s="374"/>
      <c r="MUE195" s="373"/>
      <c r="MUF195" s="374"/>
      <c r="MUG195" s="374"/>
      <c r="MUH195" s="374"/>
      <c r="MUI195" s="374"/>
      <c r="MUJ195" s="373"/>
      <c r="MUK195" s="371"/>
      <c r="MUL195" s="371"/>
      <c r="MUM195" s="371"/>
      <c r="MUN195" s="372"/>
      <c r="MUO195" s="373"/>
      <c r="MUP195" s="373"/>
      <c r="MUQ195" s="373"/>
      <c r="MUR195" s="374"/>
      <c r="MUS195" s="374"/>
      <c r="MUT195" s="374"/>
      <c r="MUU195" s="373"/>
      <c r="MUV195" s="374"/>
      <c r="MUW195" s="374"/>
      <c r="MUX195" s="374"/>
      <c r="MUY195" s="374"/>
      <c r="MUZ195" s="373"/>
      <c r="MVA195" s="371"/>
      <c r="MVB195" s="371"/>
      <c r="MVC195" s="371"/>
      <c r="MVD195" s="372"/>
      <c r="MVE195" s="373"/>
      <c r="MVF195" s="373"/>
      <c r="MVG195" s="373"/>
      <c r="MVH195" s="374"/>
      <c r="MVI195" s="374"/>
      <c r="MVJ195" s="374"/>
      <c r="MVK195" s="373"/>
      <c r="MVL195" s="374"/>
      <c r="MVM195" s="374"/>
      <c r="MVN195" s="374"/>
      <c r="MVO195" s="374"/>
      <c r="MVP195" s="373"/>
      <c r="MVQ195" s="371"/>
      <c r="MVR195" s="371"/>
      <c r="MVS195" s="371"/>
      <c r="MVT195" s="372"/>
      <c r="MVU195" s="373"/>
      <c r="MVV195" s="373"/>
      <c r="MVW195" s="373"/>
      <c r="MVX195" s="374"/>
      <c r="MVY195" s="374"/>
      <c r="MVZ195" s="374"/>
      <c r="MWA195" s="373"/>
      <c r="MWB195" s="374"/>
      <c r="MWC195" s="374"/>
      <c r="MWD195" s="374"/>
      <c r="MWE195" s="374"/>
      <c r="MWF195" s="373"/>
      <c r="MWG195" s="371"/>
      <c r="MWH195" s="371"/>
      <c r="MWI195" s="371"/>
      <c r="MWJ195" s="372"/>
      <c r="MWK195" s="373"/>
      <c r="MWL195" s="373"/>
      <c r="MWM195" s="373"/>
      <c r="MWN195" s="374"/>
      <c r="MWO195" s="374"/>
      <c r="MWP195" s="374"/>
      <c r="MWQ195" s="373"/>
      <c r="MWR195" s="374"/>
      <c r="MWS195" s="374"/>
      <c r="MWT195" s="374"/>
      <c r="MWU195" s="374"/>
      <c r="MWV195" s="373"/>
      <c r="MWW195" s="371"/>
      <c r="MWX195" s="371"/>
      <c r="MWY195" s="371"/>
      <c r="MWZ195" s="372"/>
      <c r="MXA195" s="373"/>
      <c r="MXB195" s="373"/>
      <c r="MXC195" s="373"/>
      <c r="MXD195" s="374"/>
      <c r="MXE195" s="374"/>
      <c r="MXF195" s="374"/>
      <c r="MXG195" s="373"/>
      <c r="MXH195" s="374"/>
      <c r="MXI195" s="374"/>
      <c r="MXJ195" s="374"/>
      <c r="MXK195" s="374"/>
      <c r="MXL195" s="373"/>
      <c r="MXM195" s="371"/>
      <c r="MXN195" s="371"/>
      <c r="MXO195" s="371"/>
      <c r="MXP195" s="372"/>
      <c r="MXQ195" s="373"/>
      <c r="MXR195" s="373"/>
      <c r="MXS195" s="373"/>
      <c r="MXT195" s="374"/>
      <c r="MXU195" s="374"/>
      <c r="MXV195" s="374"/>
      <c r="MXW195" s="373"/>
      <c r="MXX195" s="374"/>
      <c r="MXY195" s="374"/>
      <c r="MXZ195" s="374"/>
      <c r="MYA195" s="374"/>
      <c r="MYB195" s="373"/>
      <c r="MYC195" s="371"/>
      <c r="MYD195" s="371"/>
      <c r="MYE195" s="371"/>
      <c r="MYF195" s="372"/>
      <c r="MYG195" s="373"/>
      <c r="MYH195" s="373"/>
      <c r="MYI195" s="373"/>
      <c r="MYJ195" s="374"/>
      <c r="MYK195" s="374"/>
      <c r="MYL195" s="374"/>
      <c r="MYM195" s="373"/>
      <c r="MYN195" s="374"/>
      <c r="MYO195" s="374"/>
      <c r="MYP195" s="374"/>
      <c r="MYQ195" s="374"/>
      <c r="MYR195" s="373"/>
      <c r="MYS195" s="371"/>
      <c r="MYT195" s="371"/>
      <c r="MYU195" s="371"/>
      <c r="MYV195" s="372"/>
      <c r="MYW195" s="373"/>
      <c r="MYX195" s="373"/>
      <c r="MYY195" s="373"/>
      <c r="MYZ195" s="374"/>
      <c r="MZA195" s="374"/>
      <c r="MZB195" s="374"/>
      <c r="MZC195" s="373"/>
      <c r="MZD195" s="374"/>
      <c r="MZE195" s="374"/>
      <c r="MZF195" s="374"/>
      <c r="MZG195" s="374"/>
      <c r="MZH195" s="373"/>
      <c r="MZI195" s="371"/>
      <c r="MZJ195" s="371"/>
      <c r="MZK195" s="371"/>
      <c r="MZL195" s="372"/>
      <c r="MZM195" s="373"/>
      <c r="MZN195" s="373"/>
      <c r="MZO195" s="373"/>
      <c r="MZP195" s="374"/>
      <c r="MZQ195" s="374"/>
      <c r="MZR195" s="374"/>
      <c r="MZS195" s="373"/>
      <c r="MZT195" s="374"/>
      <c r="MZU195" s="374"/>
      <c r="MZV195" s="374"/>
      <c r="MZW195" s="374"/>
      <c r="MZX195" s="373"/>
      <c r="MZY195" s="371"/>
      <c r="MZZ195" s="371"/>
      <c r="NAA195" s="371"/>
      <c r="NAB195" s="372"/>
      <c r="NAC195" s="373"/>
      <c r="NAD195" s="373"/>
      <c r="NAE195" s="373"/>
      <c r="NAF195" s="374"/>
      <c r="NAG195" s="374"/>
      <c r="NAH195" s="374"/>
      <c r="NAI195" s="373"/>
      <c r="NAJ195" s="374"/>
      <c r="NAK195" s="374"/>
      <c r="NAL195" s="374"/>
      <c r="NAM195" s="374"/>
      <c r="NAN195" s="373"/>
      <c r="NAO195" s="371"/>
      <c r="NAP195" s="371"/>
      <c r="NAQ195" s="371"/>
      <c r="NAR195" s="372"/>
      <c r="NAS195" s="373"/>
      <c r="NAT195" s="373"/>
      <c r="NAU195" s="373"/>
      <c r="NAV195" s="374"/>
      <c r="NAW195" s="374"/>
      <c r="NAX195" s="374"/>
      <c r="NAY195" s="373"/>
      <c r="NAZ195" s="374"/>
      <c r="NBA195" s="374"/>
      <c r="NBB195" s="374"/>
      <c r="NBC195" s="374"/>
      <c r="NBD195" s="373"/>
      <c r="NBE195" s="371"/>
      <c r="NBF195" s="371"/>
      <c r="NBG195" s="371"/>
      <c r="NBH195" s="372"/>
      <c r="NBI195" s="373"/>
      <c r="NBJ195" s="373"/>
      <c r="NBK195" s="373"/>
      <c r="NBL195" s="374"/>
      <c r="NBM195" s="374"/>
      <c r="NBN195" s="374"/>
      <c r="NBO195" s="373"/>
      <c r="NBP195" s="374"/>
      <c r="NBQ195" s="374"/>
      <c r="NBR195" s="374"/>
      <c r="NBS195" s="374"/>
      <c r="NBT195" s="373"/>
      <c r="NBU195" s="371"/>
      <c r="NBV195" s="371"/>
      <c r="NBW195" s="371"/>
      <c r="NBX195" s="372"/>
      <c r="NBY195" s="373"/>
      <c r="NBZ195" s="373"/>
      <c r="NCA195" s="373"/>
      <c r="NCB195" s="374"/>
      <c r="NCC195" s="374"/>
      <c r="NCD195" s="374"/>
      <c r="NCE195" s="373"/>
      <c r="NCF195" s="374"/>
      <c r="NCG195" s="374"/>
      <c r="NCH195" s="374"/>
      <c r="NCI195" s="374"/>
      <c r="NCJ195" s="373"/>
      <c r="NCK195" s="371"/>
      <c r="NCL195" s="371"/>
      <c r="NCM195" s="371"/>
      <c r="NCN195" s="372"/>
      <c r="NCO195" s="373"/>
      <c r="NCP195" s="373"/>
      <c r="NCQ195" s="373"/>
      <c r="NCR195" s="374"/>
      <c r="NCS195" s="374"/>
      <c r="NCT195" s="374"/>
      <c r="NCU195" s="373"/>
      <c r="NCV195" s="374"/>
      <c r="NCW195" s="374"/>
      <c r="NCX195" s="374"/>
      <c r="NCY195" s="374"/>
      <c r="NCZ195" s="373"/>
      <c r="NDA195" s="371"/>
      <c r="NDB195" s="371"/>
      <c r="NDC195" s="371"/>
      <c r="NDD195" s="372"/>
      <c r="NDE195" s="373"/>
      <c r="NDF195" s="373"/>
      <c r="NDG195" s="373"/>
      <c r="NDH195" s="374"/>
      <c r="NDI195" s="374"/>
      <c r="NDJ195" s="374"/>
      <c r="NDK195" s="373"/>
      <c r="NDL195" s="374"/>
      <c r="NDM195" s="374"/>
      <c r="NDN195" s="374"/>
      <c r="NDO195" s="374"/>
      <c r="NDP195" s="373"/>
      <c r="NDQ195" s="371"/>
      <c r="NDR195" s="371"/>
      <c r="NDS195" s="371"/>
      <c r="NDT195" s="372"/>
      <c r="NDU195" s="373"/>
      <c r="NDV195" s="373"/>
      <c r="NDW195" s="373"/>
      <c r="NDX195" s="374"/>
      <c r="NDY195" s="374"/>
      <c r="NDZ195" s="374"/>
      <c r="NEA195" s="373"/>
      <c r="NEB195" s="374"/>
      <c r="NEC195" s="374"/>
      <c r="NED195" s="374"/>
      <c r="NEE195" s="374"/>
      <c r="NEF195" s="373"/>
      <c r="NEG195" s="371"/>
      <c r="NEH195" s="371"/>
      <c r="NEI195" s="371"/>
      <c r="NEJ195" s="372"/>
      <c r="NEK195" s="373"/>
      <c r="NEL195" s="373"/>
      <c r="NEM195" s="373"/>
      <c r="NEN195" s="374"/>
      <c r="NEO195" s="374"/>
      <c r="NEP195" s="374"/>
      <c r="NEQ195" s="373"/>
      <c r="NER195" s="374"/>
      <c r="NES195" s="374"/>
      <c r="NET195" s="374"/>
      <c r="NEU195" s="374"/>
      <c r="NEV195" s="373"/>
      <c r="NEW195" s="371"/>
      <c r="NEX195" s="371"/>
      <c r="NEY195" s="371"/>
      <c r="NEZ195" s="372"/>
      <c r="NFA195" s="373"/>
      <c r="NFB195" s="373"/>
      <c r="NFC195" s="373"/>
      <c r="NFD195" s="374"/>
      <c r="NFE195" s="374"/>
      <c r="NFF195" s="374"/>
      <c r="NFG195" s="373"/>
      <c r="NFH195" s="374"/>
      <c r="NFI195" s="374"/>
      <c r="NFJ195" s="374"/>
      <c r="NFK195" s="374"/>
      <c r="NFL195" s="373"/>
      <c r="NFM195" s="371"/>
      <c r="NFN195" s="371"/>
      <c r="NFO195" s="371"/>
      <c r="NFP195" s="372"/>
      <c r="NFQ195" s="373"/>
      <c r="NFR195" s="373"/>
      <c r="NFS195" s="373"/>
      <c r="NFT195" s="374"/>
      <c r="NFU195" s="374"/>
      <c r="NFV195" s="374"/>
      <c r="NFW195" s="373"/>
      <c r="NFX195" s="374"/>
      <c r="NFY195" s="374"/>
      <c r="NFZ195" s="374"/>
      <c r="NGA195" s="374"/>
      <c r="NGB195" s="373"/>
      <c r="NGC195" s="371"/>
      <c r="NGD195" s="371"/>
      <c r="NGE195" s="371"/>
      <c r="NGF195" s="372"/>
      <c r="NGG195" s="373"/>
      <c r="NGH195" s="373"/>
      <c r="NGI195" s="373"/>
      <c r="NGJ195" s="374"/>
      <c r="NGK195" s="374"/>
      <c r="NGL195" s="374"/>
      <c r="NGM195" s="373"/>
      <c r="NGN195" s="374"/>
      <c r="NGO195" s="374"/>
      <c r="NGP195" s="374"/>
      <c r="NGQ195" s="374"/>
      <c r="NGR195" s="373"/>
      <c r="NGS195" s="371"/>
      <c r="NGT195" s="371"/>
      <c r="NGU195" s="371"/>
      <c r="NGV195" s="372"/>
      <c r="NGW195" s="373"/>
      <c r="NGX195" s="373"/>
      <c r="NGY195" s="373"/>
      <c r="NGZ195" s="374"/>
      <c r="NHA195" s="374"/>
      <c r="NHB195" s="374"/>
      <c r="NHC195" s="373"/>
      <c r="NHD195" s="374"/>
      <c r="NHE195" s="374"/>
      <c r="NHF195" s="374"/>
      <c r="NHG195" s="374"/>
      <c r="NHH195" s="373"/>
      <c r="NHI195" s="371"/>
      <c r="NHJ195" s="371"/>
      <c r="NHK195" s="371"/>
      <c r="NHL195" s="372"/>
      <c r="NHM195" s="373"/>
      <c r="NHN195" s="373"/>
      <c r="NHO195" s="373"/>
      <c r="NHP195" s="374"/>
      <c r="NHQ195" s="374"/>
      <c r="NHR195" s="374"/>
      <c r="NHS195" s="373"/>
      <c r="NHT195" s="374"/>
      <c r="NHU195" s="374"/>
      <c r="NHV195" s="374"/>
      <c r="NHW195" s="374"/>
      <c r="NHX195" s="373"/>
      <c r="NHY195" s="371"/>
      <c r="NHZ195" s="371"/>
      <c r="NIA195" s="371"/>
      <c r="NIB195" s="372"/>
      <c r="NIC195" s="373"/>
      <c r="NID195" s="373"/>
      <c r="NIE195" s="373"/>
      <c r="NIF195" s="374"/>
      <c r="NIG195" s="374"/>
      <c r="NIH195" s="374"/>
      <c r="NII195" s="373"/>
      <c r="NIJ195" s="374"/>
      <c r="NIK195" s="374"/>
      <c r="NIL195" s="374"/>
      <c r="NIM195" s="374"/>
      <c r="NIN195" s="373"/>
      <c r="NIO195" s="371"/>
      <c r="NIP195" s="371"/>
      <c r="NIQ195" s="371"/>
      <c r="NIR195" s="372"/>
      <c r="NIS195" s="373"/>
      <c r="NIT195" s="373"/>
      <c r="NIU195" s="373"/>
      <c r="NIV195" s="374"/>
      <c r="NIW195" s="374"/>
      <c r="NIX195" s="374"/>
      <c r="NIY195" s="373"/>
      <c r="NIZ195" s="374"/>
      <c r="NJA195" s="374"/>
      <c r="NJB195" s="374"/>
      <c r="NJC195" s="374"/>
      <c r="NJD195" s="373"/>
      <c r="NJE195" s="371"/>
      <c r="NJF195" s="371"/>
      <c r="NJG195" s="371"/>
      <c r="NJH195" s="372"/>
      <c r="NJI195" s="373"/>
      <c r="NJJ195" s="373"/>
      <c r="NJK195" s="373"/>
      <c r="NJL195" s="374"/>
      <c r="NJM195" s="374"/>
      <c r="NJN195" s="374"/>
      <c r="NJO195" s="373"/>
      <c r="NJP195" s="374"/>
      <c r="NJQ195" s="374"/>
      <c r="NJR195" s="374"/>
      <c r="NJS195" s="374"/>
      <c r="NJT195" s="373"/>
      <c r="NJU195" s="371"/>
      <c r="NJV195" s="371"/>
      <c r="NJW195" s="371"/>
      <c r="NJX195" s="372"/>
      <c r="NJY195" s="373"/>
      <c r="NJZ195" s="373"/>
      <c r="NKA195" s="373"/>
      <c r="NKB195" s="374"/>
      <c r="NKC195" s="374"/>
      <c r="NKD195" s="374"/>
      <c r="NKE195" s="373"/>
      <c r="NKF195" s="374"/>
      <c r="NKG195" s="374"/>
      <c r="NKH195" s="374"/>
      <c r="NKI195" s="374"/>
      <c r="NKJ195" s="373"/>
      <c r="NKK195" s="371"/>
      <c r="NKL195" s="371"/>
      <c r="NKM195" s="371"/>
      <c r="NKN195" s="372"/>
      <c r="NKO195" s="373"/>
      <c r="NKP195" s="373"/>
      <c r="NKQ195" s="373"/>
      <c r="NKR195" s="374"/>
      <c r="NKS195" s="374"/>
      <c r="NKT195" s="374"/>
      <c r="NKU195" s="373"/>
      <c r="NKV195" s="374"/>
      <c r="NKW195" s="374"/>
      <c r="NKX195" s="374"/>
      <c r="NKY195" s="374"/>
      <c r="NKZ195" s="373"/>
      <c r="NLA195" s="371"/>
      <c r="NLB195" s="371"/>
      <c r="NLC195" s="371"/>
      <c r="NLD195" s="372"/>
      <c r="NLE195" s="373"/>
      <c r="NLF195" s="373"/>
      <c r="NLG195" s="373"/>
      <c r="NLH195" s="374"/>
      <c r="NLI195" s="374"/>
      <c r="NLJ195" s="374"/>
      <c r="NLK195" s="373"/>
      <c r="NLL195" s="374"/>
      <c r="NLM195" s="374"/>
      <c r="NLN195" s="374"/>
      <c r="NLO195" s="374"/>
      <c r="NLP195" s="373"/>
      <c r="NLQ195" s="371"/>
      <c r="NLR195" s="371"/>
      <c r="NLS195" s="371"/>
      <c r="NLT195" s="372"/>
      <c r="NLU195" s="373"/>
      <c r="NLV195" s="373"/>
      <c r="NLW195" s="373"/>
      <c r="NLX195" s="374"/>
      <c r="NLY195" s="374"/>
      <c r="NLZ195" s="374"/>
      <c r="NMA195" s="373"/>
      <c r="NMB195" s="374"/>
      <c r="NMC195" s="374"/>
      <c r="NMD195" s="374"/>
      <c r="NME195" s="374"/>
      <c r="NMF195" s="373"/>
      <c r="NMG195" s="371"/>
      <c r="NMH195" s="371"/>
      <c r="NMI195" s="371"/>
      <c r="NMJ195" s="372"/>
      <c r="NMK195" s="373"/>
      <c r="NML195" s="373"/>
      <c r="NMM195" s="373"/>
      <c r="NMN195" s="374"/>
      <c r="NMO195" s="374"/>
      <c r="NMP195" s="374"/>
      <c r="NMQ195" s="373"/>
      <c r="NMR195" s="374"/>
      <c r="NMS195" s="374"/>
      <c r="NMT195" s="374"/>
      <c r="NMU195" s="374"/>
      <c r="NMV195" s="373"/>
      <c r="NMW195" s="371"/>
      <c r="NMX195" s="371"/>
      <c r="NMY195" s="371"/>
      <c r="NMZ195" s="372"/>
      <c r="NNA195" s="373"/>
      <c r="NNB195" s="373"/>
      <c r="NNC195" s="373"/>
      <c r="NND195" s="374"/>
      <c r="NNE195" s="374"/>
      <c r="NNF195" s="374"/>
      <c r="NNG195" s="373"/>
      <c r="NNH195" s="374"/>
      <c r="NNI195" s="374"/>
      <c r="NNJ195" s="374"/>
      <c r="NNK195" s="374"/>
      <c r="NNL195" s="373"/>
      <c r="NNM195" s="371"/>
      <c r="NNN195" s="371"/>
      <c r="NNO195" s="371"/>
      <c r="NNP195" s="372"/>
      <c r="NNQ195" s="373"/>
      <c r="NNR195" s="373"/>
      <c r="NNS195" s="373"/>
      <c r="NNT195" s="374"/>
      <c r="NNU195" s="374"/>
      <c r="NNV195" s="374"/>
      <c r="NNW195" s="373"/>
      <c r="NNX195" s="374"/>
      <c r="NNY195" s="374"/>
      <c r="NNZ195" s="374"/>
      <c r="NOA195" s="374"/>
      <c r="NOB195" s="373"/>
      <c r="NOC195" s="371"/>
      <c r="NOD195" s="371"/>
      <c r="NOE195" s="371"/>
      <c r="NOF195" s="372"/>
      <c r="NOG195" s="373"/>
      <c r="NOH195" s="373"/>
      <c r="NOI195" s="373"/>
      <c r="NOJ195" s="374"/>
      <c r="NOK195" s="374"/>
      <c r="NOL195" s="374"/>
      <c r="NOM195" s="373"/>
      <c r="NON195" s="374"/>
      <c r="NOO195" s="374"/>
      <c r="NOP195" s="374"/>
      <c r="NOQ195" s="374"/>
      <c r="NOR195" s="373"/>
      <c r="NOS195" s="371"/>
      <c r="NOT195" s="371"/>
      <c r="NOU195" s="371"/>
      <c r="NOV195" s="372"/>
      <c r="NOW195" s="373"/>
      <c r="NOX195" s="373"/>
      <c r="NOY195" s="373"/>
      <c r="NOZ195" s="374"/>
      <c r="NPA195" s="374"/>
      <c r="NPB195" s="374"/>
      <c r="NPC195" s="373"/>
      <c r="NPD195" s="374"/>
      <c r="NPE195" s="374"/>
      <c r="NPF195" s="374"/>
      <c r="NPG195" s="374"/>
      <c r="NPH195" s="373"/>
      <c r="NPI195" s="371"/>
      <c r="NPJ195" s="371"/>
      <c r="NPK195" s="371"/>
      <c r="NPL195" s="372"/>
      <c r="NPM195" s="373"/>
      <c r="NPN195" s="373"/>
      <c r="NPO195" s="373"/>
      <c r="NPP195" s="374"/>
      <c r="NPQ195" s="374"/>
      <c r="NPR195" s="374"/>
      <c r="NPS195" s="373"/>
      <c r="NPT195" s="374"/>
      <c r="NPU195" s="374"/>
      <c r="NPV195" s="374"/>
      <c r="NPW195" s="374"/>
      <c r="NPX195" s="373"/>
      <c r="NPY195" s="371"/>
      <c r="NPZ195" s="371"/>
      <c r="NQA195" s="371"/>
      <c r="NQB195" s="372"/>
      <c r="NQC195" s="373"/>
      <c r="NQD195" s="373"/>
      <c r="NQE195" s="373"/>
      <c r="NQF195" s="374"/>
      <c r="NQG195" s="374"/>
      <c r="NQH195" s="374"/>
      <c r="NQI195" s="373"/>
      <c r="NQJ195" s="374"/>
      <c r="NQK195" s="374"/>
      <c r="NQL195" s="374"/>
      <c r="NQM195" s="374"/>
      <c r="NQN195" s="373"/>
      <c r="NQO195" s="371"/>
      <c r="NQP195" s="371"/>
      <c r="NQQ195" s="371"/>
      <c r="NQR195" s="372"/>
      <c r="NQS195" s="373"/>
      <c r="NQT195" s="373"/>
      <c r="NQU195" s="373"/>
      <c r="NQV195" s="374"/>
      <c r="NQW195" s="374"/>
      <c r="NQX195" s="374"/>
      <c r="NQY195" s="373"/>
      <c r="NQZ195" s="374"/>
      <c r="NRA195" s="374"/>
      <c r="NRB195" s="374"/>
      <c r="NRC195" s="374"/>
      <c r="NRD195" s="373"/>
      <c r="NRE195" s="371"/>
      <c r="NRF195" s="371"/>
      <c r="NRG195" s="371"/>
      <c r="NRH195" s="372"/>
      <c r="NRI195" s="373"/>
      <c r="NRJ195" s="373"/>
      <c r="NRK195" s="373"/>
      <c r="NRL195" s="374"/>
      <c r="NRM195" s="374"/>
      <c r="NRN195" s="374"/>
      <c r="NRO195" s="373"/>
      <c r="NRP195" s="374"/>
      <c r="NRQ195" s="374"/>
      <c r="NRR195" s="374"/>
      <c r="NRS195" s="374"/>
      <c r="NRT195" s="373"/>
      <c r="NRU195" s="371"/>
      <c r="NRV195" s="371"/>
      <c r="NRW195" s="371"/>
      <c r="NRX195" s="372"/>
      <c r="NRY195" s="373"/>
      <c r="NRZ195" s="373"/>
      <c r="NSA195" s="373"/>
      <c r="NSB195" s="374"/>
      <c r="NSC195" s="374"/>
      <c r="NSD195" s="374"/>
      <c r="NSE195" s="373"/>
      <c r="NSF195" s="374"/>
      <c r="NSG195" s="374"/>
      <c r="NSH195" s="374"/>
      <c r="NSI195" s="374"/>
      <c r="NSJ195" s="373"/>
      <c r="NSK195" s="371"/>
      <c r="NSL195" s="371"/>
      <c r="NSM195" s="371"/>
      <c r="NSN195" s="372"/>
      <c r="NSO195" s="373"/>
      <c r="NSP195" s="373"/>
      <c r="NSQ195" s="373"/>
      <c r="NSR195" s="374"/>
      <c r="NSS195" s="374"/>
      <c r="NST195" s="374"/>
      <c r="NSU195" s="373"/>
      <c r="NSV195" s="374"/>
      <c r="NSW195" s="374"/>
      <c r="NSX195" s="374"/>
      <c r="NSY195" s="374"/>
      <c r="NSZ195" s="373"/>
      <c r="NTA195" s="371"/>
      <c r="NTB195" s="371"/>
      <c r="NTC195" s="371"/>
      <c r="NTD195" s="372"/>
      <c r="NTE195" s="373"/>
      <c r="NTF195" s="373"/>
      <c r="NTG195" s="373"/>
      <c r="NTH195" s="374"/>
      <c r="NTI195" s="374"/>
      <c r="NTJ195" s="374"/>
      <c r="NTK195" s="373"/>
      <c r="NTL195" s="374"/>
      <c r="NTM195" s="374"/>
      <c r="NTN195" s="374"/>
      <c r="NTO195" s="374"/>
      <c r="NTP195" s="373"/>
      <c r="NTQ195" s="371"/>
      <c r="NTR195" s="371"/>
      <c r="NTS195" s="371"/>
      <c r="NTT195" s="372"/>
      <c r="NTU195" s="373"/>
      <c r="NTV195" s="373"/>
      <c r="NTW195" s="373"/>
      <c r="NTX195" s="374"/>
      <c r="NTY195" s="374"/>
      <c r="NTZ195" s="374"/>
      <c r="NUA195" s="373"/>
      <c r="NUB195" s="374"/>
      <c r="NUC195" s="374"/>
      <c r="NUD195" s="374"/>
      <c r="NUE195" s="374"/>
      <c r="NUF195" s="373"/>
      <c r="NUG195" s="371"/>
      <c r="NUH195" s="371"/>
      <c r="NUI195" s="371"/>
      <c r="NUJ195" s="372"/>
      <c r="NUK195" s="373"/>
      <c r="NUL195" s="373"/>
      <c r="NUM195" s="373"/>
      <c r="NUN195" s="374"/>
      <c r="NUO195" s="374"/>
      <c r="NUP195" s="374"/>
      <c r="NUQ195" s="373"/>
      <c r="NUR195" s="374"/>
      <c r="NUS195" s="374"/>
      <c r="NUT195" s="374"/>
      <c r="NUU195" s="374"/>
      <c r="NUV195" s="373"/>
      <c r="NUW195" s="371"/>
      <c r="NUX195" s="371"/>
      <c r="NUY195" s="371"/>
      <c r="NUZ195" s="372"/>
      <c r="NVA195" s="373"/>
      <c r="NVB195" s="373"/>
      <c r="NVC195" s="373"/>
      <c r="NVD195" s="374"/>
      <c r="NVE195" s="374"/>
      <c r="NVF195" s="374"/>
      <c r="NVG195" s="373"/>
      <c r="NVH195" s="374"/>
      <c r="NVI195" s="374"/>
      <c r="NVJ195" s="374"/>
      <c r="NVK195" s="374"/>
      <c r="NVL195" s="373"/>
      <c r="NVM195" s="371"/>
      <c r="NVN195" s="371"/>
      <c r="NVO195" s="371"/>
      <c r="NVP195" s="372"/>
      <c r="NVQ195" s="373"/>
      <c r="NVR195" s="373"/>
      <c r="NVS195" s="373"/>
      <c r="NVT195" s="374"/>
      <c r="NVU195" s="374"/>
      <c r="NVV195" s="374"/>
      <c r="NVW195" s="373"/>
      <c r="NVX195" s="374"/>
      <c r="NVY195" s="374"/>
      <c r="NVZ195" s="374"/>
      <c r="NWA195" s="374"/>
      <c r="NWB195" s="373"/>
      <c r="NWC195" s="371"/>
      <c r="NWD195" s="371"/>
      <c r="NWE195" s="371"/>
      <c r="NWF195" s="372"/>
      <c r="NWG195" s="373"/>
      <c r="NWH195" s="373"/>
      <c r="NWI195" s="373"/>
      <c r="NWJ195" s="374"/>
      <c r="NWK195" s="374"/>
      <c r="NWL195" s="374"/>
      <c r="NWM195" s="373"/>
      <c r="NWN195" s="374"/>
      <c r="NWO195" s="374"/>
      <c r="NWP195" s="374"/>
      <c r="NWQ195" s="374"/>
      <c r="NWR195" s="373"/>
      <c r="NWS195" s="371"/>
      <c r="NWT195" s="371"/>
      <c r="NWU195" s="371"/>
      <c r="NWV195" s="372"/>
      <c r="NWW195" s="373"/>
      <c r="NWX195" s="373"/>
      <c r="NWY195" s="373"/>
      <c r="NWZ195" s="374"/>
      <c r="NXA195" s="374"/>
      <c r="NXB195" s="374"/>
      <c r="NXC195" s="373"/>
      <c r="NXD195" s="374"/>
      <c r="NXE195" s="374"/>
      <c r="NXF195" s="374"/>
      <c r="NXG195" s="374"/>
      <c r="NXH195" s="373"/>
      <c r="NXI195" s="371"/>
      <c r="NXJ195" s="371"/>
      <c r="NXK195" s="371"/>
      <c r="NXL195" s="372"/>
      <c r="NXM195" s="373"/>
      <c r="NXN195" s="373"/>
      <c r="NXO195" s="373"/>
      <c r="NXP195" s="374"/>
      <c r="NXQ195" s="374"/>
      <c r="NXR195" s="374"/>
      <c r="NXS195" s="373"/>
      <c r="NXT195" s="374"/>
      <c r="NXU195" s="374"/>
      <c r="NXV195" s="374"/>
      <c r="NXW195" s="374"/>
      <c r="NXX195" s="373"/>
      <c r="NXY195" s="371"/>
      <c r="NXZ195" s="371"/>
      <c r="NYA195" s="371"/>
      <c r="NYB195" s="372"/>
      <c r="NYC195" s="373"/>
      <c r="NYD195" s="373"/>
      <c r="NYE195" s="373"/>
      <c r="NYF195" s="374"/>
      <c r="NYG195" s="374"/>
      <c r="NYH195" s="374"/>
      <c r="NYI195" s="373"/>
      <c r="NYJ195" s="374"/>
      <c r="NYK195" s="374"/>
      <c r="NYL195" s="374"/>
      <c r="NYM195" s="374"/>
      <c r="NYN195" s="373"/>
      <c r="NYO195" s="371"/>
      <c r="NYP195" s="371"/>
      <c r="NYQ195" s="371"/>
      <c r="NYR195" s="372"/>
      <c r="NYS195" s="373"/>
      <c r="NYT195" s="373"/>
      <c r="NYU195" s="373"/>
      <c r="NYV195" s="374"/>
      <c r="NYW195" s="374"/>
      <c r="NYX195" s="374"/>
      <c r="NYY195" s="373"/>
      <c r="NYZ195" s="374"/>
      <c r="NZA195" s="374"/>
      <c r="NZB195" s="374"/>
      <c r="NZC195" s="374"/>
      <c r="NZD195" s="373"/>
      <c r="NZE195" s="371"/>
      <c r="NZF195" s="371"/>
      <c r="NZG195" s="371"/>
      <c r="NZH195" s="372"/>
      <c r="NZI195" s="373"/>
      <c r="NZJ195" s="373"/>
      <c r="NZK195" s="373"/>
      <c r="NZL195" s="374"/>
      <c r="NZM195" s="374"/>
      <c r="NZN195" s="374"/>
      <c r="NZO195" s="373"/>
      <c r="NZP195" s="374"/>
      <c r="NZQ195" s="374"/>
      <c r="NZR195" s="374"/>
      <c r="NZS195" s="374"/>
      <c r="NZT195" s="373"/>
      <c r="NZU195" s="371"/>
      <c r="NZV195" s="371"/>
      <c r="NZW195" s="371"/>
      <c r="NZX195" s="372"/>
      <c r="NZY195" s="373"/>
      <c r="NZZ195" s="373"/>
      <c r="OAA195" s="373"/>
      <c r="OAB195" s="374"/>
      <c r="OAC195" s="374"/>
      <c r="OAD195" s="374"/>
      <c r="OAE195" s="373"/>
      <c r="OAF195" s="374"/>
      <c r="OAG195" s="374"/>
      <c r="OAH195" s="374"/>
      <c r="OAI195" s="374"/>
      <c r="OAJ195" s="373"/>
      <c r="OAK195" s="371"/>
      <c r="OAL195" s="371"/>
      <c r="OAM195" s="371"/>
      <c r="OAN195" s="372"/>
      <c r="OAO195" s="373"/>
      <c r="OAP195" s="373"/>
      <c r="OAQ195" s="373"/>
      <c r="OAR195" s="374"/>
      <c r="OAS195" s="374"/>
      <c r="OAT195" s="374"/>
      <c r="OAU195" s="373"/>
      <c r="OAV195" s="374"/>
      <c r="OAW195" s="374"/>
      <c r="OAX195" s="374"/>
      <c r="OAY195" s="374"/>
      <c r="OAZ195" s="373"/>
      <c r="OBA195" s="371"/>
      <c r="OBB195" s="371"/>
      <c r="OBC195" s="371"/>
      <c r="OBD195" s="372"/>
      <c r="OBE195" s="373"/>
      <c r="OBF195" s="373"/>
      <c r="OBG195" s="373"/>
      <c r="OBH195" s="374"/>
      <c r="OBI195" s="374"/>
      <c r="OBJ195" s="374"/>
      <c r="OBK195" s="373"/>
      <c r="OBL195" s="374"/>
      <c r="OBM195" s="374"/>
      <c r="OBN195" s="374"/>
      <c r="OBO195" s="374"/>
      <c r="OBP195" s="373"/>
      <c r="OBQ195" s="371"/>
      <c r="OBR195" s="371"/>
      <c r="OBS195" s="371"/>
      <c r="OBT195" s="372"/>
      <c r="OBU195" s="373"/>
      <c r="OBV195" s="373"/>
      <c r="OBW195" s="373"/>
      <c r="OBX195" s="374"/>
      <c r="OBY195" s="374"/>
      <c r="OBZ195" s="374"/>
      <c r="OCA195" s="373"/>
      <c r="OCB195" s="374"/>
      <c r="OCC195" s="374"/>
      <c r="OCD195" s="374"/>
      <c r="OCE195" s="374"/>
      <c r="OCF195" s="373"/>
      <c r="OCG195" s="371"/>
      <c r="OCH195" s="371"/>
      <c r="OCI195" s="371"/>
      <c r="OCJ195" s="372"/>
      <c r="OCK195" s="373"/>
      <c r="OCL195" s="373"/>
      <c r="OCM195" s="373"/>
      <c r="OCN195" s="374"/>
      <c r="OCO195" s="374"/>
      <c r="OCP195" s="374"/>
      <c r="OCQ195" s="373"/>
      <c r="OCR195" s="374"/>
      <c r="OCS195" s="374"/>
      <c r="OCT195" s="374"/>
      <c r="OCU195" s="374"/>
      <c r="OCV195" s="373"/>
      <c r="OCW195" s="371"/>
      <c r="OCX195" s="371"/>
      <c r="OCY195" s="371"/>
      <c r="OCZ195" s="372"/>
      <c r="ODA195" s="373"/>
      <c r="ODB195" s="373"/>
      <c r="ODC195" s="373"/>
      <c r="ODD195" s="374"/>
      <c r="ODE195" s="374"/>
      <c r="ODF195" s="374"/>
      <c r="ODG195" s="373"/>
      <c r="ODH195" s="374"/>
      <c r="ODI195" s="374"/>
      <c r="ODJ195" s="374"/>
      <c r="ODK195" s="374"/>
      <c r="ODL195" s="373"/>
      <c r="ODM195" s="371"/>
      <c r="ODN195" s="371"/>
      <c r="ODO195" s="371"/>
      <c r="ODP195" s="372"/>
      <c r="ODQ195" s="373"/>
      <c r="ODR195" s="373"/>
      <c r="ODS195" s="373"/>
      <c r="ODT195" s="374"/>
      <c r="ODU195" s="374"/>
      <c r="ODV195" s="374"/>
      <c r="ODW195" s="373"/>
      <c r="ODX195" s="374"/>
      <c r="ODY195" s="374"/>
      <c r="ODZ195" s="374"/>
      <c r="OEA195" s="374"/>
      <c r="OEB195" s="373"/>
      <c r="OEC195" s="371"/>
      <c r="OED195" s="371"/>
      <c r="OEE195" s="371"/>
      <c r="OEF195" s="372"/>
      <c r="OEG195" s="373"/>
      <c r="OEH195" s="373"/>
      <c r="OEI195" s="373"/>
      <c r="OEJ195" s="374"/>
      <c r="OEK195" s="374"/>
      <c r="OEL195" s="374"/>
      <c r="OEM195" s="373"/>
      <c r="OEN195" s="374"/>
      <c r="OEO195" s="374"/>
      <c r="OEP195" s="374"/>
      <c r="OEQ195" s="374"/>
      <c r="OER195" s="373"/>
      <c r="OES195" s="371"/>
      <c r="OET195" s="371"/>
      <c r="OEU195" s="371"/>
      <c r="OEV195" s="372"/>
      <c r="OEW195" s="373"/>
      <c r="OEX195" s="373"/>
      <c r="OEY195" s="373"/>
      <c r="OEZ195" s="374"/>
      <c r="OFA195" s="374"/>
      <c r="OFB195" s="374"/>
      <c r="OFC195" s="373"/>
      <c r="OFD195" s="374"/>
      <c r="OFE195" s="374"/>
      <c r="OFF195" s="374"/>
      <c r="OFG195" s="374"/>
      <c r="OFH195" s="373"/>
      <c r="OFI195" s="371"/>
      <c r="OFJ195" s="371"/>
      <c r="OFK195" s="371"/>
      <c r="OFL195" s="372"/>
      <c r="OFM195" s="373"/>
      <c r="OFN195" s="373"/>
      <c r="OFO195" s="373"/>
      <c r="OFP195" s="374"/>
      <c r="OFQ195" s="374"/>
      <c r="OFR195" s="374"/>
      <c r="OFS195" s="373"/>
      <c r="OFT195" s="374"/>
      <c r="OFU195" s="374"/>
      <c r="OFV195" s="374"/>
      <c r="OFW195" s="374"/>
      <c r="OFX195" s="373"/>
      <c r="OFY195" s="371"/>
      <c r="OFZ195" s="371"/>
      <c r="OGA195" s="371"/>
      <c r="OGB195" s="372"/>
      <c r="OGC195" s="373"/>
      <c r="OGD195" s="373"/>
      <c r="OGE195" s="373"/>
      <c r="OGF195" s="374"/>
      <c r="OGG195" s="374"/>
      <c r="OGH195" s="374"/>
      <c r="OGI195" s="373"/>
      <c r="OGJ195" s="374"/>
      <c r="OGK195" s="374"/>
      <c r="OGL195" s="374"/>
      <c r="OGM195" s="374"/>
      <c r="OGN195" s="373"/>
      <c r="OGO195" s="371"/>
      <c r="OGP195" s="371"/>
      <c r="OGQ195" s="371"/>
      <c r="OGR195" s="372"/>
      <c r="OGS195" s="373"/>
      <c r="OGT195" s="373"/>
      <c r="OGU195" s="373"/>
      <c r="OGV195" s="374"/>
      <c r="OGW195" s="374"/>
      <c r="OGX195" s="374"/>
      <c r="OGY195" s="373"/>
      <c r="OGZ195" s="374"/>
      <c r="OHA195" s="374"/>
      <c r="OHB195" s="374"/>
      <c r="OHC195" s="374"/>
      <c r="OHD195" s="373"/>
      <c r="OHE195" s="371"/>
      <c r="OHF195" s="371"/>
      <c r="OHG195" s="371"/>
      <c r="OHH195" s="372"/>
      <c r="OHI195" s="373"/>
      <c r="OHJ195" s="373"/>
      <c r="OHK195" s="373"/>
      <c r="OHL195" s="374"/>
      <c r="OHM195" s="374"/>
      <c r="OHN195" s="374"/>
      <c r="OHO195" s="373"/>
      <c r="OHP195" s="374"/>
      <c r="OHQ195" s="374"/>
      <c r="OHR195" s="374"/>
      <c r="OHS195" s="374"/>
      <c r="OHT195" s="373"/>
      <c r="OHU195" s="371"/>
      <c r="OHV195" s="371"/>
      <c r="OHW195" s="371"/>
      <c r="OHX195" s="372"/>
      <c r="OHY195" s="373"/>
      <c r="OHZ195" s="373"/>
      <c r="OIA195" s="373"/>
      <c r="OIB195" s="374"/>
      <c r="OIC195" s="374"/>
      <c r="OID195" s="374"/>
      <c r="OIE195" s="373"/>
      <c r="OIF195" s="374"/>
      <c r="OIG195" s="374"/>
      <c r="OIH195" s="374"/>
      <c r="OII195" s="374"/>
      <c r="OIJ195" s="373"/>
      <c r="OIK195" s="371"/>
      <c r="OIL195" s="371"/>
      <c r="OIM195" s="371"/>
      <c r="OIN195" s="372"/>
      <c r="OIO195" s="373"/>
      <c r="OIP195" s="373"/>
      <c r="OIQ195" s="373"/>
      <c r="OIR195" s="374"/>
      <c r="OIS195" s="374"/>
      <c r="OIT195" s="374"/>
      <c r="OIU195" s="373"/>
      <c r="OIV195" s="374"/>
      <c r="OIW195" s="374"/>
      <c r="OIX195" s="374"/>
      <c r="OIY195" s="374"/>
      <c r="OIZ195" s="373"/>
      <c r="OJA195" s="371"/>
      <c r="OJB195" s="371"/>
      <c r="OJC195" s="371"/>
      <c r="OJD195" s="372"/>
      <c r="OJE195" s="373"/>
      <c r="OJF195" s="373"/>
      <c r="OJG195" s="373"/>
      <c r="OJH195" s="374"/>
      <c r="OJI195" s="374"/>
      <c r="OJJ195" s="374"/>
      <c r="OJK195" s="373"/>
      <c r="OJL195" s="374"/>
      <c r="OJM195" s="374"/>
      <c r="OJN195" s="374"/>
      <c r="OJO195" s="374"/>
      <c r="OJP195" s="373"/>
      <c r="OJQ195" s="371"/>
      <c r="OJR195" s="371"/>
      <c r="OJS195" s="371"/>
      <c r="OJT195" s="372"/>
      <c r="OJU195" s="373"/>
      <c r="OJV195" s="373"/>
      <c r="OJW195" s="373"/>
      <c r="OJX195" s="374"/>
      <c r="OJY195" s="374"/>
      <c r="OJZ195" s="374"/>
      <c r="OKA195" s="373"/>
      <c r="OKB195" s="374"/>
      <c r="OKC195" s="374"/>
      <c r="OKD195" s="374"/>
      <c r="OKE195" s="374"/>
      <c r="OKF195" s="373"/>
      <c r="OKG195" s="371"/>
      <c r="OKH195" s="371"/>
      <c r="OKI195" s="371"/>
      <c r="OKJ195" s="372"/>
      <c r="OKK195" s="373"/>
      <c r="OKL195" s="373"/>
      <c r="OKM195" s="373"/>
      <c r="OKN195" s="374"/>
      <c r="OKO195" s="374"/>
      <c r="OKP195" s="374"/>
      <c r="OKQ195" s="373"/>
      <c r="OKR195" s="374"/>
      <c r="OKS195" s="374"/>
      <c r="OKT195" s="374"/>
      <c r="OKU195" s="374"/>
      <c r="OKV195" s="373"/>
      <c r="OKW195" s="371"/>
      <c r="OKX195" s="371"/>
      <c r="OKY195" s="371"/>
      <c r="OKZ195" s="372"/>
      <c r="OLA195" s="373"/>
      <c r="OLB195" s="373"/>
      <c r="OLC195" s="373"/>
      <c r="OLD195" s="374"/>
      <c r="OLE195" s="374"/>
      <c r="OLF195" s="374"/>
      <c r="OLG195" s="373"/>
      <c r="OLH195" s="374"/>
      <c r="OLI195" s="374"/>
      <c r="OLJ195" s="374"/>
      <c r="OLK195" s="374"/>
      <c r="OLL195" s="373"/>
      <c r="OLM195" s="371"/>
      <c r="OLN195" s="371"/>
      <c r="OLO195" s="371"/>
      <c r="OLP195" s="372"/>
      <c r="OLQ195" s="373"/>
      <c r="OLR195" s="373"/>
      <c r="OLS195" s="373"/>
      <c r="OLT195" s="374"/>
      <c r="OLU195" s="374"/>
      <c r="OLV195" s="374"/>
      <c r="OLW195" s="373"/>
      <c r="OLX195" s="374"/>
      <c r="OLY195" s="374"/>
      <c r="OLZ195" s="374"/>
      <c r="OMA195" s="374"/>
      <c r="OMB195" s="373"/>
      <c r="OMC195" s="371"/>
      <c r="OMD195" s="371"/>
      <c r="OME195" s="371"/>
      <c r="OMF195" s="372"/>
      <c r="OMG195" s="373"/>
      <c r="OMH195" s="373"/>
      <c r="OMI195" s="373"/>
      <c r="OMJ195" s="374"/>
      <c r="OMK195" s="374"/>
      <c r="OML195" s="374"/>
      <c r="OMM195" s="373"/>
      <c r="OMN195" s="374"/>
      <c r="OMO195" s="374"/>
      <c r="OMP195" s="374"/>
      <c r="OMQ195" s="374"/>
      <c r="OMR195" s="373"/>
      <c r="OMS195" s="371"/>
      <c r="OMT195" s="371"/>
      <c r="OMU195" s="371"/>
      <c r="OMV195" s="372"/>
      <c r="OMW195" s="373"/>
      <c r="OMX195" s="373"/>
      <c r="OMY195" s="373"/>
      <c r="OMZ195" s="374"/>
      <c r="ONA195" s="374"/>
      <c r="ONB195" s="374"/>
      <c r="ONC195" s="373"/>
      <c r="OND195" s="374"/>
      <c r="ONE195" s="374"/>
      <c r="ONF195" s="374"/>
      <c r="ONG195" s="374"/>
      <c r="ONH195" s="373"/>
      <c r="ONI195" s="371"/>
      <c r="ONJ195" s="371"/>
      <c r="ONK195" s="371"/>
      <c r="ONL195" s="372"/>
      <c r="ONM195" s="373"/>
      <c r="ONN195" s="373"/>
      <c r="ONO195" s="373"/>
      <c r="ONP195" s="374"/>
      <c r="ONQ195" s="374"/>
      <c r="ONR195" s="374"/>
      <c r="ONS195" s="373"/>
      <c r="ONT195" s="374"/>
      <c r="ONU195" s="374"/>
      <c r="ONV195" s="374"/>
      <c r="ONW195" s="374"/>
      <c r="ONX195" s="373"/>
      <c r="ONY195" s="371"/>
      <c r="ONZ195" s="371"/>
      <c r="OOA195" s="371"/>
      <c r="OOB195" s="372"/>
      <c r="OOC195" s="373"/>
      <c r="OOD195" s="373"/>
      <c r="OOE195" s="373"/>
      <c r="OOF195" s="374"/>
      <c r="OOG195" s="374"/>
      <c r="OOH195" s="374"/>
      <c r="OOI195" s="373"/>
      <c r="OOJ195" s="374"/>
      <c r="OOK195" s="374"/>
      <c r="OOL195" s="374"/>
      <c r="OOM195" s="374"/>
      <c r="OON195" s="373"/>
      <c r="OOO195" s="371"/>
      <c r="OOP195" s="371"/>
      <c r="OOQ195" s="371"/>
      <c r="OOR195" s="372"/>
      <c r="OOS195" s="373"/>
      <c r="OOT195" s="373"/>
      <c r="OOU195" s="373"/>
      <c r="OOV195" s="374"/>
      <c r="OOW195" s="374"/>
      <c r="OOX195" s="374"/>
      <c r="OOY195" s="373"/>
      <c r="OOZ195" s="374"/>
      <c r="OPA195" s="374"/>
      <c r="OPB195" s="374"/>
      <c r="OPC195" s="374"/>
      <c r="OPD195" s="373"/>
      <c r="OPE195" s="371"/>
      <c r="OPF195" s="371"/>
      <c r="OPG195" s="371"/>
      <c r="OPH195" s="372"/>
      <c r="OPI195" s="373"/>
      <c r="OPJ195" s="373"/>
      <c r="OPK195" s="373"/>
      <c r="OPL195" s="374"/>
      <c r="OPM195" s="374"/>
      <c r="OPN195" s="374"/>
      <c r="OPO195" s="373"/>
      <c r="OPP195" s="374"/>
      <c r="OPQ195" s="374"/>
      <c r="OPR195" s="374"/>
      <c r="OPS195" s="374"/>
      <c r="OPT195" s="373"/>
      <c r="OPU195" s="371"/>
      <c r="OPV195" s="371"/>
      <c r="OPW195" s="371"/>
      <c r="OPX195" s="372"/>
      <c r="OPY195" s="373"/>
      <c r="OPZ195" s="373"/>
      <c r="OQA195" s="373"/>
      <c r="OQB195" s="374"/>
      <c r="OQC195" s="374"/>
      <c r="OQD195" s="374"/>
      <c r="OQE195" s="373"/>
      <c r="OQF195" s="374"/>
      <c r="OQG195" s="374"/>
      <c r="OQH195" s="374"/>
      <c r="OQI195" s="374"/>
      <c r="OQJ195" s="373"/>
      <c r="OQK195" s="371"/>
      <c r="OQL195" s="371"/>
      <c r="OQM195" s="371"/>
      <c r="OQN195" s="372"/>
      <c r="OQO195" s="373"/>
      <c r="OQP195" s="373"/>
      <c r="OQQ195" s="373"/>
      <c r="OQR195" s="374"/>
      <c r="OQS195" s="374"/>
      <c r="OQT195" s="374"/>
      <c r="OQU195" s="373"/>
      <c r="OQV195" s="374"/>
      <c r="OQW195" s="374"/>
      <c r="OQX195" s="374"/>
      <c r="OQY195" s="374"/>
      <c r="OQZ195" s="373"/>
      <c r="ORA195" s="371"/>
      <c r="ORB195" s="371"/>
      <c r="ORC195" s="371"/>
      <c r="ORD195" s="372"/>
      <c r="ORE195" s="373"/>
      <c r="ORF195" s="373"/>
      <c r="ORG195" s="373"/>
      <c r="ORH195" s="374"/>
      <c r="ORI195" s="374"/>
      <c r="ORJ195" s="374"/>
      <c r="ORK195" s="373"/>
      <c r="ORL195" s="374"/>
      <c r="ORM195" s="374"/>
      <c r="ORN195" s="374"/>
      <c r="ORO195" s="374"/>
      <c r="ORP195" s="373"/>
      <c r="ORQ195" s="371"/>
      <c r="ORR195" s="371"/>
      <c r="ORS195" s="371"/>
      <c r="ORT195" s="372"/>
      <c r="ORU195" s="373"/>
      <c r="ORV195" s="373"/>
      <c r="ORW195" s="373"/>
      <c r="ORX195" s="374"/>
      <c r="ORY195" s="374"/>
      <c r="ORZ195" s="374"/>
      <c r="OSA195" s="373"/>
      <c r="OSB195" s="374"/>
      <c r="OSC195" s="374"/>
      <c r="OSD195" s="374"/>
      <c r="OSE195" s="374"/>
      <c r="OSF195" s="373"/>
      <c r="OSG195" s="371"/>
      <c r="OSH195" s="371"/>
      <c r="OSI195" s="371"/>
      <c r="OSJ195" s="372"/>
      <c r="OSK195" s="373"/>
      <c r="OSL195" s="373"/>
      <c r="OSM195" s="373"/>
      <c r="OSN195" s="374"/>
      <c r="OSO195" s="374"/>
      <c r="OSP195" s="374"/>
      <c r="OSQ195" s="373"/>
      <c r="OSR195" s="374"/>
      <c r="OSS195" s="374"/>
      <c r="OST195" s="374"/>
      <c r="OSU195" s="374"/>
      <c r="OSV195" s="373"/>
      <c r="OSW195" s="371"/>
      <c r="OSX195" s="371"/>
      <c r="OSY195" s="371"/>
      <c r="OSZ195" s="372"/>
      <c r="OTA195" s="373"/>
      <c r="OTB195" s="373"/>
      <c r="OTC195" s="373"/>
      <c r="OTD195" s="374"/>
      <c r="OTE195" s="374"/>
      <c r="OTF195" s="374"/>
      <c r="OTG195" s="373"/>
      <c r="OTH195" s="374"/>
      <c r="OTI195" s="374"/>
      <c r="OTJ195" s="374"/>
      <c r="OTK195" s="374"/>
      <c r="OTL195" s="373"/>
      <c r="OTM195" s="371"/>
      <c r="OTN195" s="371"/>
      <c r="OTO195" s="371"/>
      <c r="OTP195" s="372"/>
      <c r="OTQ195" s="373"/>
      <c r="OTR195" s="373"/>
      <c r="OTS195" s="373"/>
      <c r="OTT195" s="374"/>
      <c r="OTU195" s="374"/>
      <c r="OTV195" s="374"/>
      <c r="OTW195" s="373"/>
      <c r="OTX195" s="374"/>
      <c r="OTY195" s="374"/>
      <c r="OTZ195" s="374"/>
      <c r="OUA195" s="374"/>
      <c r="OUB195" s="373"/>
      <c r="OUC195" s="371"/>
      <c r="OUD195" s="371"/>
      <c r="OUE195" s="371"/>
      <c r="OUF195" s="372"/>
      <c r="OUG195" s="373"/>
      <c r="OUH195" s="373"/>
      <c r="OUI195" s="373"/>
      <c r="OUJ195" s="374"/>
      <c r="OUK195" s="374"/>
      <c r="OUL195" s="374"/>
      <c r="OUM195" s="373"/>
      <c r="OUN195" s="374"/>
      <c r="OUO195" s="374"/>
      <c r="OUP195" s="374"/>
      <c r="OUQ195" s="374"/>
      <c r="OUR195" s="373"/>
      <c r="OUS195" s="371"/>
      <c r="OUT195" s="371"/>
      <c r="OUU195" s="371"/>
      <c r="OUV195" s="372"/>
      <c r="OUW195" s="373"/>
      <c r="OUX195" s="373"/>
      <c r="OUY195" s="373"/>
      <c r="OUZ195" s="374"/>
      <c r="OVA195" s="374"/>
      <c r="OVB195" s="374"/>
      <c r="OVC195" s="373"/>
      <c r="OVD195" s="374"/>
      <c r="OVE195" s="374"/>
      <c r="OVF195" s="374"/>
      <c r="OVG195" s="374"/>
      <c r="OVH195" s="373"/>
      <c r="OVI195" s="371"/>
      <c r="OVJ195" s="371"/>
      <c r="OVK195" s="371"/>
      <c r="OVL195" s="372"/>
      <c r="OVM195" s="373"/>
      <c r="OVN195" s="373"/>
      <c r="OVO195" s="373"/>
      <c r="OVP195" s="374"/>
      <c r="OVQ195" s="374"/>
      <c r="OVR195" s="374"/>
      <c r="OVS195" s="373"/>
      <c r="OVT195" s="374"/>
      <c r="OVU195" s="374"/>
      <c r="OVV195" s="374"/>
      <c r="OVW195" s="374"/>
      <c r="OVX195" s="373"/>
      <c r="OVY195" s="371"/>
      <c r="OVZ195" s="371"/>
      <c r="OWA195" s="371"/>
      <c r="OWB195" s="372"/>
      <c r="OWC195" s="373"/>
      <c r="OWD195" s="373"/>
      <c r="OWE195" s="373"/>
      <c r="OWF195" s="374"/>
      <c r="OWG195" s="374"/>
      <c r="OWH195" s="374"/>
      <c r="OWI195" s="373"/>
      <c r="OWJ195" s="374"/>
      <c r="OWK195" s="374"/>
      <c r="OWL195" s="374"/>
      <c r="OWM195" s="374"/>
      <c r="OWN195" s="373"/>
      <c r="OWO195" s="371"/>
      <c r="OWP195" s="371"/>
      <c r="OWQ195" s="371"/>
      <c r="OWR195" s="372"/>
      <c r="OWS195" s="373"/>
      <c r="OWT195" s="373"/>
      <c r="OWU195" s="373"/>
      <c r="OWV195" s="374"/>
      <c r="OWW195" s="374"/>
      <c r="OWX195" s="374"/>
      <c r="OWY195" s="373"/>
      <c r="OWZ195" s="374"/>
      <c r="OXA195" s="374"/>
      <c r="OXB195" s="374"/>
      <c r="OXC195" s="374"/>
      <c r="OXD195" s="373"/>
      <c r="OXE195" s="371"/>
      <c r="OXF195" s="371"/>
      <c r="OXG195" s="371"/>
      <c r="OXH195" s="372"/>
      <c r="OXI195" s="373"/>
      <c r="OXJ195" s="373"/>
      <c r="OXK195" s="373"/>
      <c r="OXL195" s="374"/>
      <c r="OXM195" s="374"/>
      <c r="OXN195" s="374"/>
      <c r="OXO195" s="373"/>
      <c r="OXP195" s="374"/>
      <c r="OXQ195" s="374"/>
      <c r="OXR195" s="374"/>
      <c r="OXS195" s="374"/>
      <c r="OXT195" s="373"/>
      <c r="OXU195" s="371"/>
      <c r="OXV195" s="371"/>
      <c r="OXW195" s="371"/>
      <c r="OXX195" s="372"/>
      <c r="OXY195" s="373"/>
      <c r="OXZ195" s="373"/>
      <c r="OYA195" s="373"/>
      <c r="OYB195" s="374"/>
      <c r="OYC195" s="374"/>
      <c r="OYD195" s="374"/>
      <c r="OYE195" s="373"/>
      <c r="OYF195" s="374"/>
      <c r="OYG195" s="374"/>
      <c r="OYH195" s="374"/>
      <c r="OYI195" s="374"/>
      <c r="OYJ195" s="373"/>
      <c r="OYK195" s="371"/>
      <c r="OYL195" s="371"/>
      <c r="OYM195" s="371"/>
      <c r="OYN195" s="372"/>
      <c r="OYO195" s="373"/>
      <c r="OYP195" s="373"/>
      <c r="OYQ195" s="373"/>
      <c r="OYR195" s="374"/>
      <c r="OYS195" s="374"/>
      <c r="OYT195" s="374"/>
      <c r="OYU195" s="373"/>
      <c r="OYV195" s="374"/>
      <c r="OYW195" s="374"/>
      <c r="OYX195" s="374"/>
      <c r="OYY195" s="374"/>
      <c r="OYZ195" s="373"/>
      <c r="OZA195" s="371"/>
      <c r="OZB195" s="371"/>
      <c r="OZC195" s="371"/>
      <c r="OZD195" s="372"/>
      <c r="OZE195" s="373"/>
      <c r="OZF195" s="373"/>
      <c r="OZG195" s="373"/>
      <c r="OZH195" s="374"/>
      <c r="OZI195" s="374"/>
      <c r="OZJ195" s="374"/>
      <c r="OZK195" s="373"/>
      <c r="OZL195" s="374"/>
      <c r="OZM195" s="374"/>
      <c r="OZN195" s="374"/>
      <c r="OZO195" s="374"/>
      <c r="OZP195" s="373"/>
      <c r="OZQ195" s="371"/>
      <c r="OZR195" s="371"/>
      <c r="OZS195" s="371"/>
      <c r="OZT195" s="372"/>
      <c r="OZU195" s="373"/>
      <c r="OZV195" s="373"/>
      <c r="OZW195" s="373"/>
      <c r="OZX195" s="374"/>
      <c r="OZY195" s="374"/>
      <c r="OZZ195" s="374"/>
      <c r="PAA195" s="373"/>
      <c r="PAB195" s="374"/>
      <c r="PAC195" s="374"/>
      <c r="PAD195" s="374"/>
      <c r="PAE195" s="374"/>
      <c r="PAF195" s="373"/>
      <c r="PAG195" s="371"/>
      <c r="PAH195" s="371"/>
      <c r="PAI195" s="371"/>
      <c r="PAJ195" s="372"/>
      <c r="PAK195" s="373"/>
      <c r="PAL195" s="373"/>
      <c r="PAM195" s="373"/>
      <c r="PAN195" s="374"/>
      <c r="PAO195" s="374"/>
      <c r="PAP195" s="374"/>
      <c r="PAQ195" s="373"/>
      <c r="PAR195" s="374"/>
      <c r="PAS195" s="374"/>
      <c r="PAT195" s="374"/>
      <c r="PAU195" s="374"/>
      <c r="PAV195" s="373"/>
      <c r="PAW195" s="371"/>
      <c r="PAX195" s="371"/>
      <c r="PAY195" s="371"/>
      <c r="PAZ195" s="372"/>
      <c r="PBA195" s="373"/>
      <c r="PBB195" s="373"/>
      <c r="PBC195" s="373"/>
      <c r="PBD195" s="374"/>
      <c r="PBE195" s="374"/>
      <c r="PBF195" s="374"/>
      <c r="PBG195" s="373"/>
      <c r="PBH195" s="374"/>
      <c r="PBI195" s="374"/>
      <c r="PBJ195" s="374"/>
      <c r="PBK195" s="374"/>
      <c r="PBL195" s="373"/>
      <c r="PBM195" s="371"/>
      <c r="PBN195" s="371"/>
      <c r="PBO195" s="371"/>
      <c r="PBP195" s="372"/>
      <c r="PBQ195" s="373"/>
      <c r="PBR195" s="373"/>
      <c r="PBS195" s="373"/>
      <c r="PBT195" s="374"/>
      <c r="PBU195" s="374"/>
      <c r="PBV195" s="374"/>
      <c r="PBW195" s="373"/>
      <c r="PBX195" s="374"/>
      <c r="PBY195" s="374"/>
      <c r="PBZ195" s="374"/>
      <c r="PCA195" s="374"/>
      <c r="PCB195" s="373"/>
      <c r="PCC195" s="371"/>
      <c r="PCD195" s="371"/>
      <c r="PCE195" s="371"/>
      <c r="PCF195" s="372"/>
      <c r="PCG195" s="373"/>
      <c r="PCH195" s="373"/>
      <c r="PCI195" s="373"/>
      <c r="PCJ195" s="374"/>
      <c r="PCK195" s="374"/>
      <c r="PCL195" s="374"/>
      <c r="PCM195" s="373"/>
      <c r="PCN195" s="374"/>
      <c r="PCO195" s="374"/>
      <c r="PCP195" s="374"/>
      <c r="PCQ195" s="374"/>
      <c r="PCR195" s="373"/>
      <c r="PCS195" s="371"/>
      <c r="PCT195" s="371"/>
      <c r="PCU195" s="371"/>
      <c r="PCV195" s="372"/>
      <c r="PCW195" s="373"/>
      <c r="PCX195" s="373"/>
      <c r="PCY195" s="373"/>
      <c r="PCZ195" s="374"/>
      <c r="PDA195" s="374"/>
      <c r="PDB195" s="374"/>
      <c r="PDC195" s="373"/>
      <c r="PDD195" s="374"/>
      <c r="PDE195" s="374"/>
      <c r="PDF195" s="374"/>
      <c r="PDG195" s="374"/>
      <c r="PDH195" s="373"/>
      <c r="PDI195" s="371"/>
      <c r="PDJ195" s="371"/>
      <c r="PDK195" s="371"/>
      <c r="PDL195" s="372"/>
      <c r="PDM195" s="373"/>
      <c r="PDN195" s="373"/>
      <c r="PDO195" s="373"/>
      <c r="PDP195" s="374"/>
      <c r="PDQ195" s="374"/>
      <c r="PDR195" s="374"/>
      <c r="PDS195" s="373"/>
      <c r="PDT195" s="374"/>
      <c r="PDU195" s="374"/>
      <c r="PDV195" s="374"/>
      <c r="PDW195" s="374"/>
      <c r="PDX195" s="373"/>
      <c r="PDY195" s="371"/>
      <c r="PDZ195" s="371"/>
      <c r="PEA195" s="371"/>
      <c r="PEB195" s="372"/>
      <c r="PEC195" s="373"/>
      <c r="PED195" s="373"/>
      <c r="PEE195" s="373"/>
      <c r="PEF195" s="374"/>
      <c r="PEG195" s="374"/>
      <c r="PEH195" s="374"/>
      <c r="PEI195" s="373"/>
      <c r="PEJ195" s="374"/>
      <c r="PEK195" s="374"/>
      <c r="PEL195" s="374"/>
      <c r="PEM195" s="374"/>
      <c r="PEN195" s="373"/>
      <c r="PEO195" s="371"/>
      <c r="PEP195" s="371"/>
      <c r="PEQ195" s="371"/>
      <c r="PER195" s="372"/>
      <c r="PES195" s="373"/>
      <c r="PET195" s="373"/>
      <c r="PEU195" s="373"/>
      <c r="PEV195" s="374"/>
      <c r="PEW195" s="374"/>
      <c r="PEX195" s="374"/>
      <c r="PEY195" s="373"/>
      <c r="PEZ195" s="374"/>
      <c r="PFA195" s="374"/>
      <c r="PFB195" s="374"/>
      <c r="PFC195" s="374"/>
      <c r="PFD195" s="373"/>
      <c r="PFE195" s="371"/>
      <c r="PFF195" s="371"/>
      <c r="PFG195" s="371"/>
      <c r="PFH195" s="372"/>
      <c r="PFI195" s="373"/>
      <c r="PFJ195" s="373"/>
      <c r="PFK195" s="373"/>
      <c r="PFL195" s="374"/>
      <c r="PFM195" s="374"/>
      <c r="PFN195" s="374"/>
      <c r="PFO195" s="373"/>
      <c r="PFP195" s="374"/>
      <c r="PFQ195" s="374"/>
      <c r="PFR195" s="374"/>
      <c r="PFS195" s="374"/>
      <c r="PFT195" s="373"/>
      <c r="PFU195" s="371"/>
      <c r="PFV195" s="371"/>
      <c r="PFW195" s="371"/>
      <c r="PFX195" s="372"/>
      <c r="PFY195" s="373"/>
      <c r="PFZ195" s="373"/>
      <c r="PGA195" s="373"/>
      <c r="PGB195" s="374"/>
      <c r="PGC195" s="374"/>
      <c r="PGD195" s="374"/>
      <c r="PGE195" s="373"/>
      <c r="PGF195" s="374"/>
      <c r="PGG195" s="374"/>
      <c r="PGH195" s="374"/>
      <c r="PGI195" s="374"/>
      <c r="PGJ195" s="373"/>
      <c r="PGK195" s="371"/>
      <c r="PGL195" s="371"/>
      <c r="PGM195" s="371"/>
      <c r="PGN195" s="372"/>
      <c r="PGO195" s="373"/>
      <c r="PGP195" s="373"/>
      <c r="PGQ195" s="373"/>
      <c r="PGR195" s="374"/>
      <c r="PGS195" s="374"/>
      <c r="PGT195" s="374"/>
      <c r="PGU195" s="373"/>
      <c r="PGV195" s="374"/>
      <c r="PGW195" s="374"/>
      <c r="PGX195" s="374"/>
      <c r="PGY195" s="374"/>
      <c r="PGZ195" s="373"/>
      <c r="PHA195" s="371"/>
      <c r="PHB195" s="371"/>
      <c r="PHC195" s="371"/>
      <c r="PHD195" s="372"/>
      <c r="PHE195" s="373"/>
      <c r="PHF195" s="373"/>
      <c r="PHG195" s="373"/>
      <c r="PHH195" s="374"/>
      <c r="PHI195" s="374"/>
      <c r="PHJ195" s="374"/>
      <c r="PHK195" s="373"/>
      <c r="PHL195" s="374"/>
      <c r="PHM195" s="374"/>
      <c r="PHN195" s="374"/>
      <c r="PHO195" s="374"/>
      <c r="PHP195" s="373"/>
      <c r="PHQ195" s="371"/>
      <c r="PHR195" s="371"/>
      <c r="PHS195" s="371"/>
      <c r="PHT195" s="372"/>
      <c r="PHU195" s="373"/>
      <c r="PHV195" s="373"/>
      <c r="PHW195" s="373"/>
      <c r="PHX195" s="374"/>
      <c r="PHY195" s="374"/>
      <c r="PHZ195" s="374"/>
      <c r="PIA195" s="373"/>
      <c r="PIB195" s="374"/>
      <c r="PIC195" s="374"/>
      <c r="PID195" s="374"/>
      <c r="PIE195" s="374"/>
      <c r="PIF195" s="373"/>
      <c r="PIG195" s="371"/>
      <c r="PIH195" s="371"/>
      <c r="PII195" s="371"/>
      <c r="PIJ195" s="372"/>
      <c r="PIK195" s="373"/>
      <c r="PIL195" s="373"/>
      <c r="PIM195" s="373"/>
      <c r="PIN195" s="374"/>
      <c r="PIO195" s="374"/>
      <c r="PIP195" s="374"/>
      <c r="PIQ195" s="373"/>
      <c r="PIR195" s="374"/>
      <c r="PIS195" s="374"/>
      <c r="PIT195" s="374"/>
      <c r="PIU195" s="374"/>
      <c r="PIV195" s="373"/>
      <c r="PIW195" s="371"/>
      <c r="PIX195" s="371"/>
      <c r="PIY195" s="371"/>
      <c r="PIZ195" s="372"/>
      <c r="PJA195" s="373"/>
      <c r="PJB195" s="373"/>
      <c r="PJC195" s="373"/>
      <c r="PJD195" s="374"/>
      <c r="PJE195" s="374"/>
      <c r="PJF195" s="374"/>
      <c r="PJG195" s="373"/>
      <c r="PJH195" s="374"/>
      <c r="PJI195" s="374"/>
      <c r="PJJ195" s="374"/>
      <c r="PJK195" s="374"/>
      <c r="PJL195" s="373"/>
      <c r="PJM195" s="371"/>
      <c r="PJN195" s="371"/>
      <c r="PJO195" s="371"/>
      <c r="PJP195" s="372"/>
      <c r="PJQ195" s="373"/>
      <c r="PJR195" s="373"/>
      <c r="PJS195" s="373"/>
      <c r="PJT195" s="374"/>
      <c r="PJU195" s="374"/>
      <c r="PJV195" s="374"/>
      <c r="PJW195" s="373"/>
      <c r="PJX195" s="374"/>
      <c r="PJY195" s="374"/>
      <c r="PJZ195" s="374"/>
      <c r="PKA195" s="374"/>
      <c r="PKB195" s="373"/>
      <c r="PKC195" s="371"/>
      <c r="PKD195" s="371"/>
      <c r="PKE195" s="371"/>
      <c r="PKF195" s="372"/>
      <c r="PKG195" s="373"/>
      <c r="PKH195" s="373"/>
      <c r="PKI195" s="373"/>
      <c r="PKJ195" s="374"/>
      <c r="PKK195" s="374"/>
      <c r="PKL195" s="374"/>
      <c r="PKM195" s="373"/>
      <c r="PKN195" s="374"/>
      <c r="PKO195" s="374"/>
      <c r="PKP195" s="374"/>
      <c r="PKQ195" s="374"/>
      <c r="PKR195" s="373"/>
      <c r="PKS195" s="371"/>
      <c r="PKT195" s="371"/>
      <c r="PKU195" s="371"/>
      <c r="PKV195" s="372"/>
      <c r="PKW195" s="373"/>
      <c r="PKX195" s="373"/>
      <c r="PKY195" s="373"/>
      <c r="PKZ195" s="374"/>
      <c r="PLA195" s="374"/>
      <c r="PLB195" s="374"/>
      <c r="PLC195" s="373"/>
      <c r="PLD195" s="374"/>
      <c r="PLE195" s="374"/>
      <c r="PLF195" s="374"/>
      <c r="PLG195" s="374"/>
      <c r="PLH195" s="373"/>
      <c r="PLI195" s="371"/>
      <c r="PLJ195" s="371"/>
      <c r="PLK195" s="371"/>
      <c r="PLL195" s="372"/>
      <c r="PLM195" s="373"/>
      <c r="PLN195" s="373"/>
      <c r="PLO195" s="373"/>
      <c r="PLP195" s="374"/>
      <c r="PLQ195" s="374"/>
      <c r="PLR195" s="374"/>
      <c r="PLS195" s="373"/>
      <c r="PLT195" s="374"/>
      <c r="PLU195" s="374"/>
      <c r="PLV195" s="374"/>
      <c r="PLW195" s="374"/>
      <c r="PLX195" s="373"/>
      <c r="PLY195" s="371"/>
      <c r="PLZ195" s="371"/>
      <c r="PMA195" s="371"/>
      <c r="PMB195" s="372"/>
      <c r="PMC195" s="373"/>
      <c r="PMD195" s="373"/>
      <c r="PME195" s="373"/>
      <c r="PMF195" s="374"/>
      <c r="PMG195" s="374"/>
      <c r="PMH195" s="374"/>
      <c r="PMI195" s="373"/>
      <c r="PMJ195" s="374"/>
      <c r="PMK195" s="374"/>
      <c r="PML195" s="374"/>
      <c r="PMM195" s="374"/>
      <c r="PMN195" s="373"/>
      <c r="PMO195" s="371"/>
      <c r="PMP195" s="371"/>
      <c r="PMQ195" s="371"/>
      <c r="PMR195" s="372"/>
      <c r="PMS195" s="373"/>
      <c r="PMT195" s="373"/>
      <c r="PMU195" s="373"/>
      <c r="PMV195" s="374"/>
      <c r="PMW195" s="374"/>
      <c r="PMX195" s="374"/>
      <c r="PMY195" s="373"/>
      <c r="PMZ195" s="374"/>
      <c r="PNA195" s="374"/>
      <c r="PNB195" s="374"/>
      <c r="PNC195" s="374"/>
      <c r="PND195" s="373"/>
      <c r="PNE195" s="371"/>
      <c r="PNF195" s="371"/>
      <c r="PNG195" s="371"/>
      <c r="PNH195" s="372"/>
      <c r="PNI195" s="373"/>
      <c r="PNJ195" s="373"/>
      <c r="PNK195" s="373"/>
      <c r="PNL195" s="374"/>
      <c r="PNM195" s="374"/>
      <c r="PNN195" s="374"/>
      <c r="PNO195" s="373"/>
      <c r="PNP195" s="374"/>
      <c r="PNQ195" s="374"/>
      <c r="PNR195" s="374"/>
      <c r="PNS195" s="374"/>
      <c r="PNT195" s="373"/>
      <c r="PNU195" s="371"/>
      <c r="PNV195" s="371"/>
      <c r="PNW195" s="371"/>
      <c r="PNX195" s="372"/>
      <c r="PNY195" s="373"/>
      <c r="PNZ195" s="373"/>
      <c r="POA195" s="373"/>
      <c r="POB195" s="374"/>
      <c r="POC195" s="374"/>
      <c r="POD195" s="374"/>
      <c r="POE195" s="373"/>
      <c r="POF195" s="374"/>
      <c r="POG195" s="374"/>
      <c r="POH195" s="374"/>
      <c r="POI195" s="374"/>
      <c r="POJ195" s="373"/>
      <c r="POK195" s="371"/>
      <c r="POL195" s="371"/>
      <c r="POM195" s="371"/>
      <c r="PON195" s="372"/>
      <c r="POO195" s="373"/>
      <c r="POP195" s="373"/>
      <c r="POQ195" s="373"/>
      <c r="POR195" s="374"/>
      <c r="POS195" s="374"/>
      <c r="POT195" s="374"/>
      <c r="POU195" s="373"/>
      <c r="POV195" s="374"/>
      <c r="POW195" s="374"/>
      <c r="POX195" s="374"/>
      <c r="POY195" s="374"/>
      <c r="POZ195" s="373"/>
      <c r="PPA195" s="371"/>
      <c r="PPB195" s="371"/>
      <c r="PPC195" s="371"/>
      <c r="PPD195" s="372"/>
      <c r="PPE195" s="373"/>
      <c r="PPF195" s="373"/>
      <c r="PPG195" s="373"/>
      <c r="PPH195" s="374"/>
      <c r="PPI195" s="374"/>
      <c r="PPJ195" s="374"/>
      <c r="PPK195" s="373"/>
      <c r="PPL195" s="374"/>
      <c r="PPM195" s="374"/>
      <c r="PPN195" s="374"/>
      <c r="PPO195" s="374"/>
      <c r="PPP195" s="373"/>
      <c r="PPQ195" s="371"/>
      <c r="PPR195" s="371"/>
      <c r="PPS195" s="371"/>
      <c r="PPT195" s="372"/>
      <c r="PPU195" s="373"/>
      <c r="PPV195" s="373"/>
      <c r="PPW195" s="373"/>
      <c r="PPX195" s="374"/>
      <c r="PPY195" s="374"/>
      <c r="PPZ195" s="374"/>
      <c r="PQA195" s="373"/>
      <c r="PQB195" s="374"/>
      <c r="PQC195" s="374"/>
      <c r="PQD195" s="374"/>
      <c r="PQE195" s="374"/>
      <c r="PQF195" s="373"/>
      <c r="PQG195" s="371"/>
      <c r="PQH195" s="371"/>
      <c r="PQI195" s="371"/>
      <c r="PQJ195" s="372"/>
      <c r="PQK195" s="373"/>
      <c r="PQL195" s="373"/>
      <c r="PQM195" s="373"/>
      <c r="PQN195" s="374"/>
      <c r="PQO195" s="374"/>
      <c r="PQP195" s="374"/>
      <c r="PQQ195" s="373"/>
      <c r="PQR195" s="374"/>
      <c r="PQS195" s="374"/>
      <c r="PQT195" s="374"/>
      <c r="PQU195" s="374"/>
      <c r="PQV195" s="373"/>
      <c r="PQW195" s="371"/>
      <c r="PQX195" s="371"/>
      <c r="PQY195" s="371"/>
      <c r="PQZ195" s="372"/>
      <c r="PRA195" s="373"/>
      <c r="PRB195" s="373"/>
      <c r="PRC195" s="373"/>
      <c r="PRD195" s="374"/>
      <c r="PRE195" s="374"/>
      <c r="PRF195" s="374"/>
      <c r="PRG195" s="373"/>
      <c r="PRH195" s="374"/>
      <c r="PRI195" s="374"/>
      <c r="PRJ195" s="374"/>
      <c r="PRK195" s="374"/>
      <c r="PRL195" s="373"/>
      <c r="PRM195" s="371"/>
      <c r="PRN195" s="371"/>
      <c r="PRO195" s="371"/>
      <c r="PRP195" s="372"/>
      <c r="PRQ195" s="373"/>
      <c r="PRR195" s="373"/>
      <c r="PRS195" s="373"/>
      <c r="PRT195" s="374"/>
      <c r="PRU195" s="374"/>
      <c r="PRV195" s="374"/>
      <c r="PRW195" s="373"/>
      <c r="PRX195" s="374"/>
      <c r="PRY195" s="374"/>
      <c r="PRZ195" s="374"/>
      <c r="PSA195" s="374"/>
      <c r="PSB195" s="373"/>
      <c r="PSC195" s="371"/>
      <c r="PSD195" s="371"/>
      <c r="PSE195" s="371"/>
      <c r="PSF195" s="372"/>
      <c r="PSG195" s="373"/>
      <c r="PSH195" s="373"/>
      <c r="PSI195" s="373"/>
      <c r="PSJ195" s="374"/>
      <c r="PSK195" s="374"/>
      <c r="PSL195" s="374"/>
      <c r="PSM195" s="373"/>
      <c r="PSN195" s="374"/>
      <c r="PSO195" s="374"/>
      <c r="PSP195" s="374"/>
      <c r="PSQ195" s="374"/>
      <c r="PSR195" s="373"/>
      <c r="PSS195" s="371"/>
      <c r="PST195" s="371"/>
      <c r="PSU195" s="371"/>
      <c r="PSV195" s="372"/>
      <c r="PSW195" s="373"/>
      <c r="PSX195" s="373"/>
      <c r="PSY195" s="373"/>
      <c r="PSZ195" s="374"/>
      <c r="PTA195" s="374"/>
      <c r="PTB195" s="374"/>
      <c r="PTC195" s="373"/>
      <c r="PTD195" s="374"/>
      <c r="PTE195" s="374"/>
      <c r="PTF195" s="374"/>
      <c r="PTG195" s="374"/>
      <c r="PTH195" s="373"/>
      <c r="PTI195" s="371"/>
      <c r="PTJ195" s="371"/>
      <c r="PTK195" s="371"/>
      <c r="PTL195" s="372"/>
      <c r="PTM195" s="373"/>
      <c r="PTN195" s="373"/>
      <c r="PTO195" s="373"/>
      <c r="PTP195" s="374"/>
      <c r="PTQ195" s="374"/>
      <c r="PTR195" s="374"/>
      <c r="PTS195" s="373"/>
      <c r="PTT195" s="374"/>
      <c r="PTU195" s="374"/>
      <c r="PTV195" s="374"/>
      <c r="PTW195" s="374"/>
      <c r="PTX195" s="373"/>
      <c r="PTY195" s="371"/>
      <c r="PTZ195" s="371"/>
      <c r="PUA195" s="371"/>
      <c r="PUB195" s="372"/>
      <c r="PUC195" s="373"/>
      <c r="PUD195" s="373"/>
      <c r="PUE195" s="373"/>
      <c r="PUF195" s="374"/>
      <c r="PUG195" s="374"/>
      <c r="PUH195" s="374"/>
      <c r="PUI195" s="373"/>
      <c r="PUJ195" s="374"/>
      <c r="PUK195" s="374"/>
      <c r="PUL195" s="374"/>
      <c r="PUM195" s="374"/>
      <c r="PUN195" s="373"/>
      <c r="PUO195" s="371"/>
      <c r="PUP195" s="371"/>
      <c r="PUQ195" s="371"/>
      <c r="PUR195" s="372"/>
      <c r="PUS195" s="373"/>
      <c r="PUT195" s="373"/>
      <c r="PUU195" s="373"/>
      <c r="PUV195" s="374"/>
      <c r="PUW195" s="374"/>
      <c r="PUX195" s="374"/>
      <c r="PUY195" s="373"/>
      <c r="PUZ195" s="374"/>
      <c r="PVA195" s="374"/>
      <c r="PVB195" s="374"/>
      <c r="PVC195" s="374"/>
      <c r="PVD195" s="373"/>
      <c r="PVE195" s="371"/>
      <c r="PVF195" s="371"/>
      <c r="PVG195" s="371"/>
      <c r="PVH195" s="372"/>
      <c r="PVI195" s="373"/>
      <c r="PVJ195" s="373"/>
      <c r="PVK195" s="373"/>
      <c r="PVL195" s="374"/>
      <c r="PVM195" s="374"/>
      <c r="PVN195" s="374"/>
      <c r="PVO195" s="373"/>
      <c r="PVP195" s="374"/>
      <c r="PVQ195" s="374"/>
      <c r="PVR195" s="374"/>
      <c r="PVS195" s="374"/>
      <c r="PVT195" s="373"/>
      <c r="PVU195" s="371"/>
      <c r="PVV195" s="371"/>
      <c r="PVW195" s="371"/>
      <c r="PVX195" s="372"/>
      <c r="PVY195" s="373"/>
      <c r="PVZ195" s="373"/>
      <c r="PWA195" s="373"/>
      <c r="PWB195" s="374"/>
      <c r="PWC195" s="374"/>
      <c r="PWD195" s="374"/>
      <c r="PWE195" s="373"/>
      <c r="PWF195" s="374"/>
      <c r="PWG195" s="374"/>
      <c r="PWH195" s="374"/>
      <c r="PWI195" s="374"/>
      <c r="PWJ195" s="373"/>
      <c r="PWK195" s="371"/>
      <c r="PWL195" s="371"/>
      <c r="PWM195" s="371"/>
      <c r="PWN195" s="372"/>
      <c r="PWO195" s="373"/>
      <c r="PWP195" s="373"/>
      <c r="PWQ195" s="373"/>
      <c r="PWR195" s="374"/>
      <c r="PWS195" s="374"/>
      <c r="PWT195" s="374"/>
      <c r="PWU195" s="373"/>
      <c r="PWV195" s="374"/>
      <c r="PWW195" s="374"/>
      <c r="PWX195" s="374"/>
      <c r="PWY195" s="374"/>
      <c r="PWZ195" s="373"/>
      <c r="PXA195" s="371"/>
      <c r="PXB195" s="371"/>
      <c r="PXC195" s="371"/>
      <c r="PXD195" s="372"/>
      <c r="PXE195" s="373"/>
      <c r="PXF195" s="373"/>
      <c r="PXG195" s="373"/>
      <c r="PXH195" s="374"/>
      <c r="PXI195" s="374"/>
      <c r="PXJ195" s="374"/>
      <c r="PXK195" s="373"/>
      <c r="PXL195" s="374"/>
      <c r="PXM195" s="374"/>
      <c r="PXN195" s="374"/>
      <c r="PXO195" s="374"/>
      <c r="PXP195" s="373"/>
      <c r="PXQ195" s="371"/>
      <c r="PXR195" s="371"/>
      <c r="PXS195" s="371"/>
      <c r="PXT195" s="372"/>
      <c r="PXU195" s="373"/>
      <c r="PXV195" s="373"/>
      <c r="PXW195" s="373"/>
      <c r="PXX195" s="374"/>
      <c r="PXY195" s="374"/>
      <c r="PXZ195" s="374"/>
      <c r="PYA195" s="373"/>
      <c r="PYB195" s="374"/>
      <c r="PYC195" s="374"/>
      <c r="PYD195" s="374"/>
      <c r="PYE195" s="374"/>
      <c r="PYF195" s="373"/>
      <c r="PYG195" s="371"/>
      <c r="PYH195" s="371"/>
      <c r="PYI195" s="371"/>
      <c r="PYJ195" s="372"/>
      <c r="PYK195" s="373"/>
      <c r="PYL195" s="373"/>
      <c r="PYM195" s="373"/>
      <c r="PYN195" s="374"/>
      <c r="PYO195" s="374"/>
      <c r="PYP195" s="374"/>
      <c r="PYQ195" s="373"/>
      <c r="PYR195" s="374"/>
      <c r="PYS195" s="374"/>
      <c r="PYT195" s="374"/>
      <c r="PYU195" s="374"/>
      <c r="PYV195" s="373"/>
      <c r="PYW195" s="371"/>
      <c r="PYX195" s="371"/>
      <c r="PYY195" s="371"/>
      <c r="PYZ195" s="372"/>
      <c r="PZA195" s="373"/>
      <c r="PZB195" s="373"/>
      <c r="PZC195" s="373"/>
      <c r="PZD195" s="374"/>
      <c r="PZE195" s="374"/>
      <c r="PZF195" s="374"/>
      <c r="PZG195" s="373"/>
      <c r="PZH195" s="374"/>
      <c r="PZI195" s="374"/>
      <c r="PZJ195" s="374"/>
      <c r="PZK195" s="374"/>
      <c r="PZL195" s="373"/>
      <c r="PZM195" s="371"/>
      <c r="PZN195" s="371"/>
      <c r="PZO195" s="371"/>
      <c r="PZP195" s="372"/>
      <c r="PZQ195" s="373"/>
      <c r="PZR195" s="373"/>
      <c r="PZS195" s="373"/>
      <c r="PZT195" s="374"/>
      <c r="PZU195" s="374"/>
      <c r="PZV195" s="374"/>
      <c r="PZW195" s="373"/>
      <c r="PZX195" s="374"/>
      <c r="PZY195" s="374"/>
      <c r="PZZ195" s="374"/>
      <c r="QAA195" s="374"/>
      <c r="QAB195" s="373"/>
      <c r="QAC195" s="371"/>
      <c r="QAD195" s="371"/>
      <c r="QAE195" s="371"/>
      <c r="QAF195" s="372"/>
      <c r="QAG195" s="373"/>
      <c r="QAH195" s="373"/>
      <c r="QAI195" s="373"/>
      <c r="QAJ195" s="374"/>
      <c r="QAK195" s="374"/>
      <c r="QAL195" s="374"/>
      <c r="QAM195" s="373"/>
      <c r="QAN195" s="374"/>
      <c r="QAO195" s="374"/>
      <c r="QAP195" s="374"/>
      <c r="QAQ195" s="374"/>
      <c r="QAR195" s="373"/>
      <c r="QAS195" s="371"/>
      <c r="QAT195" s="371"/>
      <c r="QAU195" s="371"/>
      <c r="QAV195" s="372"/>
      <c r="QAW195" s="373"/>
      <c r="QAX195" s="373"/>
      <c r="QAY195" s="373"/>
      <c r="QAZ195" s="374"/>
      <c r="QBA195" s="374"/>
      <c r="QBB195" s="374"/>
      <c r="QBC195" s="373"/>
      <c r="QBD195" s="374"/>
      <c r="QBE195" s="374"/>
      <c r="QBF195" s="374"/>
      <c r="QBG195" s="374"/>
      <c r="QBH195" s="373"/>
      <c r="QBI195" s="371"/>
      <c r="QBJ195" s="371"/>
      <c r="QBK195" s="371"/>
      <c r="QBL195" s="372"/>
      <c r="QBM195" s="373"/>
      <c r="QBN195" s="373"/>
      <c r="QBO195" s="373"/>
      <c r="QBP195" s="374"/>
      <c r="QBQ195" s="374"/>
      <c r="QBR195" s="374"/>
      <c r="QBS195" s="373"/>
      <c r="QBT195" s="374"/>
      <c r="QBU195" s="374"/>
      <c r="QBV195" s="374"/>
      <c r="QBW195" s="374"/>
      <c r="QBX195" s="373"/>
      <c r="QBY195" s="371"/>
      <c r="QBZ195" s="371"/>
      <c r="QCA195" s="371"/>
      <c r="QCB195" s="372"/>
      <c r="QCC195" s="373"/>
      <c r="QCD195" s="373"/>
      <c r="QCE195" s="373"/>
      <c r="QCF195" s="374"/>
      <c r="QCG195" s="374"/>
      <c r="QCH195" s="374"/>
      <c r="QCI195" s="373"/>
      <c r="QCJ195" s="374"/>
      <c r="QCK195" s="374"/>
      <c r="QCL195" s="374"/>
      <c r="QCM195" s="374"/>
      <c r="QCN195" s="373"/>
      <c r="QCO195" s="371"/>
      <c r="QCP195" s="371"/>
      <c r="QCQ195" s="371"/>
      <c r="QCR195" s="372"/>
      <c r="QCS195" s="373"/>
      <c r="QCT195" s="373"/>
      <c r="QCU195" s="373"/>
      <c r="QCV195" s="374"/>
      <c r="QCW195" s="374"/>
      <c r="QCX195" s="374"/>
      <c r="QCY195" s="373"/>
      <c r="QCZ195" s="374"/>
      <c r="QDA195" s="374"/>
      <c r="QDB195" s="374"/>
      <c r="QDC195" s="374"/>
      <c r="QDD195" s="373"/>
      <c r="QDE195" s="371"/>
      <c r="QDF195" s="371"/>
      <c r="QDG195" s="371"/>
      <c r="QDH195" s="372"/>
      <c r="QDI195" s="373"/>
      <c r="QDJ195" s="373"/>
      <c r="QDK195" s="373"/>
      <c r="QDL195" s="374"/>
      <c r="QDM195" s="374"/>
      <c r="QDN195" s="374"/>
      <c r="QDO195" s="373"/>
      <c r="QDP195" s="374"/>
      <c r="QDQ195" s="374"/>
      <c r="QDR195" s="374"/>
      <c r="QDS195" s="374"/>
      <c r="QDT195" s="373"/>
      <c r="QDU195" s="371"/>
      <c r="QDV195" s="371"/>
      <c r="QDW195" s="371"/>
      <c r="QDX195" s="372"/>
      <c r="QDY195" s="373"/>
      <c r="QDZ195" s="373"/>
      <c r="QEA195" s="373"/>
      <c r="QEB195" s="374"/>
      <c r="QEC195" s="374"/>
      <c r="QED195" s="374"/>
      <c r="QEE195" s="373"/>
      <c r="QEF195" s="374"/>
      <c r="QEG195" s="374"/>
      <c r="QEH195" s="374"/>
      <c r="QEI195" s="374"/>
      <c r="QEJ195" s="373"/>
      <c r="QEK195" s="371"/>
      <c r="QEL195" s="371"/>
      <c r="QEM195" s="371"/>
      <c r="QEN195" s="372"/>
      <c r="QEO195" s="373"/>
      <c r="QEP195" s="373"/>
      <c r="QEQ195" s="373"/>
      <c r="QER195" s="374"/>
      <c r="QES195" s="374"/>
      <c r="QET195" s="374"/>
      <c r="QEU195" s="373"/>
      <c r="QEV195" s="374"/>
      <c r="QEW195" s="374"/>
      <c r="QEX195" s="374"/>
      <c r="QEY195" s="374"/>
      <c r="QEZ195" s="373"/>
      <c r="QFA195" s="371"/>
      <c r="QFB195" s="371"/>
      <c r="QFC195" s="371"/>
      <c r="QFD195" s="372"/>
      <c r="QFE195" s="373"/>
      <c r="QFF195" s="373"/>
      <c r="QFG195" s="373"/>
      <c r="QFH195" s="374"/>
      <c r="QFI195" s="374"/>
      <c r="QFJ195" s="374"/>
      <c r="QFK195" s="373"/>
      <c r="QFL195" s="374"/>
      <c r="QFM195" s="374"/>
      <c r="QFN195" s="374"/>
      <c r="QFO195" s="374"/>
      <c r="QFP195" s="373"/>
      <c r="QFQ195" s="371"/>
      <c r="QFR195" s="371"/>
      <c r="QFS195" s="371"/>
      <c r="QFT195" s="372"/>
      <c r="QFU195" s="373"/>
      <c r="QFV195" s="373"/>
      <c r="QFW195" s="373"/>
      <c r="QFX195" s="374"/>
      <c r="QFY195" s="374"/>
      <c r="QFZ195" s="374"/>
      <c r="QGA195" s="373"/>
      <c r="QGB195" s="374"/>
      <c r="QGC195" s="374"/>
      <c r="QGD195" s="374"/>
      <c r="QGE195" s="374"/>
      <c r="QGF195" s="373"/>
      <c r="QGG195" s="371"/>
      <c r="QGH195" s="371"/>
      <c r="QGI195" s="371"/>
      <c r="QGJ195" s="372"/>
      <c r="QGK195" s="373"/>
      <c r="QGL195" s="373"/>
      <c r="QGM195" s="373"/>
      <c r="QGN195" s="374"/>
      <c r="QGO195" s="374"/>
      <c r="QGP195" s="374"/>
      <c r="QGQ195" s="373"/>
      <c r="QGR195" s="374"/>
      <c r="QGS195" s="374"/>
      <c r="QGT195" s="374"/>
      <c r="QGU195" s="374"/>
      <c r="QGV195" s="373"/>
      <c r="QGW195" s="371"/>
      <c r="QGX195" s="371"/>
      <c r="QGY195" s="371"/>
      <c r="QGZ195" s="372"/>
      <c r="QHA195" s="373"/>
      <c r="QHB195" s="373"/>
      <c r="QHC195" s="373"/>
      <c r="QHD195" s="374"/>
      <c r="QHE195" s="374"/>
      <c r="QHF195" s="374"/>
      <c r="QHG195" s="373"/>
      <c r="QHH195" s="374"/>
      <c r="QHI195" s="374"/>
      <c r="QHJ195" s="374"/>
      <c r="QHK195" s="374"/>
      <c r="QHL195" s="373"/>
      <c r="QHM195" s="371"/>
      <c r="QHN195" s="371"/>
      <c r="QHO195" s="371"/>
      <c r="QHP195" s="372"/>
      <c r="QHQ195" s="373"/>
      <c r="QHR195" s="373"/>
      <c r="QHS195" s="373"/>
      <c r="QHT195" s="374"/>
      <c r="QHU195" s="374"/>
      <c r="QHV195" s="374"/>
      <c r="QHW195" s="373"/>
      <c r="QHX195" s="374"/>
      <c r="QHY195" s="374"/>
      <c r="QHZ195" s="374"/>
      <c r="QIA195" s="374"/>
      <c r="QIB195" s="373"/>
      <c r="QIC195" s="371"/>
      <c r="QID195" s="371"/>
      <c r="QIE195" s="371"/>
      <c r="QIF195" s="372"/>
      <c r="QIG195" s="373"/>
      <c r="QIH195" s="373"/>
      <c r="QII195" s="373"/>
      <c r="QIJ195" s="374"/>
      <c r="QIK195" s="374"/>
      <c r="QIL195" s="374"/>
      <c r="QIM195" s="373"/>
      <c r="QIN195" s="374"/>
      <c r="QIO195" s="374"/>
      <c r="QIP195" s="374"/>
      <c r="QIQ195" s="374"/>
      <c r="QIR195" s="373"/>
      <c r="QIS195" s="371"/>
      <c r="QIT195" s="371"/>
      <c r="QIU195" s="371"/>
      <c r="QIV195" s="372"/>
      <c r="QIW195" s="373"/>
      <c r="QIX195" s="373"/>
      <c r="QIY195" s="373"/>
      <c r="QIZ195" s="374"/>
      <c r="QJA195" s="374"/>
      <c r="QJB195" s="374"/>
      <c r="QJC195" s="373"/>
      <c r="QJD195" s="374"/>
      <c r="QJE195" s="374"/>
      <c r="QJF195" s="374"/>
      <c r="QJG195" s="374"/>
      <c r="QJH195" s="373"/>
      <c r="QJI195" s="371"/>
      <c r="QJJ195" s="371"/>
      <c r="QJK195" s="371"/>
      <c r="QJL195" s="372"/>
      <c r="QJM195" s="373"/>
      <c r="QJN195" s="373"/>
      <c r="QJO195" s="373"/>
      <c r="QJP195" s="374"/>
      <c r="QJQ195" s="374"/>
      <c r="QJR195" s="374"/>
      <c r="QJS195" s="373"/>
      <c r="QJT195" s="374"/>
      <c r="QJU195" s="374"/>
      <c r="QJV195" s="374"/>
      <c r="QJW195" s="374"/>
      <c r="QJX195" s="373"/>
      <c r="QJY195" s="371"/>
      <c r="QJZ195" s="371"/>
      <c r="QKA195" s="371"/>
      <c r="QKB195" s="372"/>
      <c r="QKC195" s="373"/>
      <c r="QKD195" s="373"/>
      <c r="QKE195" s="373"/>
      <c r="QKF195" s="374"/>
      <c r="QKG195" s="374"/>
      <c r="QKH195" s="374"/>
      <c r="QKI195" s="373"/>
      <c r="QKJ195" s="374"/>
      <c r="QKK195" s="374"/>
      <c r="QKL195" s="374"/>
      <c r="QKM195" s="374"/>
      <c r="QKN195" s="373"/>
      <c r="QKO195" s="371"/>
      <c r="QKP195" s="371"/>
      <c r="QKQ195" s="371"/>
      <c r="QKR195" s="372"/>
      <c r="QKS195" s="373"/>
      <c r="QKT195" s="373"/>
      <c r="QKU195" s="373"/>
      <c r="QKV195" s="374"/>
      <c r="QKW195" s="374"/>
      <c r="QKX195" s="374"/>
      <c r="QKY195" s="373"/>
      <c r="QKZ195" s="374"/>
      <c r="QLA195" s="374"/>
      <c r="QLB195" s="374"/>
      <c r="QLC195" s="374"/>
      <c r="QLD195" s="373"/>
      <c r="QLE195" s="371"/>
      <c r="QLF195" s="371"/>
      <c r="QLG195" s="371"/>
      <c r="QLH195" s="372"/>
      <c r="QLI195" s="373"/>
      <c r="QLJ195" s="373"/>
      <c r="QLK195" s="373"/>
      <c r="QLL195" s="374"/>
      <c r="QLM195" s="374"/>
      <c r="QLN195" s="374"/>
      <c r="QLO195" s="373"/>
      <c r="QLP195" s="374"/>
      <c r="QLQ195" s="374"/>
      <c r="QLR195" s="374"/>
      <c r="QLS195" s="374"/>
      <c r="QLT195" s="373"/>
      <c r="QLU195" s="371"/>
      <c r="QLV195" s="371"/>
      <c r="QLW195" s="371"/>
      <c r="QLX195" s="372"/>
      <c r="QLY195" s="373"/>
      <c r="QLZ195" s="373"/>
      <c r="QMA195" s="373"/>
      <c r="QMB195" s="374"/>
      <c r="QMC195" s="374"/>
      <c r="QMD195" s="374"/>
      <c r="QME195" s="373"/>
      <c r="QMF195" s="374"/>
      <c r="QMG195" s="374"/>
      <c r="QMH195" s="374"/>
      <c r="QMI195" s="374"/>
      <c r="QMJ195" s="373"/>
      <c r="QMK195" s="371"/>
      <c r="QML195" s="371"/>
      <c r="QMM195" s="371"/>
      <c r="QMN195" s="372"/>
      <c r="QMO195" s="373"/>
      <c r="QMP195" s="373"/>
      <c r="QMQ195" s="373"/>
      <c r="QMR195" s="374"/>
      <c r="QMS195" s="374"/>
      <c r="QMT195" s="374"/>
      <c r="QMU195" s="373"/>
      <c r="QMV195" s="374"/>
      <c r="QMW195" s="374"/>
      <c r="QMX195" s="374"/>
      <c r="QMY195" s="374"/>
      <c r="QMZ195" s="373"/>
      <c r="QNA195" s="371"/>
      <c r="QNB195" s="371"/>
      <c r="QNC195" s="371"/>
      <c r="QND195" s="372"/>
      <c r="QNE195" s="373"/>
      <c r="QNF195" s="373"/>
      <c r="QNG195" s="373"/>
      <c r="QNH195" s="374"/>
      <c r="QNI195" s="374"/>
      <c r="QNJ195" s="374"/>
      <c r="QNK195" s="373"/>
      <c r="QNL195" s="374"/>
      <c r="QNM195" s="374"/>
      <c r="QNN195" s="374"/>
      <c r="QNO195" s="374"/>
      <c r="QNP195" s="373"/>
      <c r="QNQ195" s="371"/>
      <c r="QNR195" s="371"/>
      <c r="QNS195" s="371"/>
      <c r="QNT195" s="372"/>
      <c r="QNU195" s="373"/>
      <c r="QNV195" s="373"/>
      <c r="QNW195" s="373"/>
      <c r="QNX195" s="374"/>
      <c r="QNY195" s="374"/>
      <c r="QNZ195" s="374"/>
      <c r="QOA195" s="373"/>
      <c r="QOB195" s="374"/>
      <c r="QOC195" s="374"/>
      <c r="QOD195" s="374"/>
      <c r="QOE195" s="374"/>
      <c r="QOF195" s="373"/>
      <c r="QOG195" s="371"/>
      <c r="QOH195" s="371"/>
      <c r="QOI195" s="371"/>
      <c r="QOJ195" s="372"/>
      <c r="QOK195" s="373"/>
      <c r="QOL195" s="373"/>
      <c r="QOM195" s="373"/>
      <c r="QON195" s="374"/>
      <c r="QOO195" s="374"/>
      <c r="QOP195" s="374"/>
      <c r="QOQ195" s="373"/>
      <c r="QOR195" s="374"/>
      <c r="QOS195" s="374"/>
      <c r="QOT195" s="374"/>
      <c r="QOU195" s="374"/>
      <c r="QOV195" s="373"/>
      <c r="QOW195" s="371"/>
      <c r="QOX195" s="371"/>
      <c r="QOY195" s="371"/>
      <c r="QOZ195" s="372"/>
      <c r="QPA195" s="373"/>
      <c r="QPB195" s="373"/>
      <c r="QPC195" s="373"/>
      <c r="QPD195" s="374"/>
      <c r="QPE195" s="374"/>
      <c r="QPF195" s="374"/>
      <c r="QPG195" s="373"/>
      <c r="QPH195" s="374"/>
      <c r="QPI195" s="374"/>
      <c r="QPJ195" s="374"/>
      <c r="QPK195" s="374"/>
      <c r="QPL195" s="373"/>
      <c r="QPM195" s="371"/>
      <c r="QPN195" s="371"/>
      <c r="QPO195" s="371"/>
      <c r="QPP195" s="372"/>
      <c r="QPQ195" s="373"/>
      <c r="QPR195" s="373"/>
      <c r="QPS195" s="373"/>
      <c r="QPT195" s="374"/>
      <c r="QPU195" s="374"/>
      <c r="QPV195" s="374"/>
      <c r="QPW195" s="373"/>
      <c r="QPX195" s="374"/>
      <c r="QPY195" s="374"/>
      <c r="QPZ195" s="374"/>
      <c r="QQA195" s="374"/>
      <c r="QQB195" s="373"/>
      <c r="QQC195" s="371"/>
      <c r="QQD195" s="371"/>
      <c r="QQE195" s="371"/>
      <c r="QQF195" s="372"/>
      <c r="QQG195" s="373"/>
      <c r="QQH195" s="373"/>
      <c r="QQI195" s="373"/>
      <c r="QQJ195" s="374"/>
      <c r="QQK195" s="374"/>
      <c r="QQL195" s="374"/>
      <c r="QQM195" s="373"/>
      <c r="QQN195" s="374"/>
      <c r="QQO195" s="374"/>
      <c r="QQP195" s="374"/>
      <c r="QQQ195" s="374"/>
      <c r="QQR195" s="373"/>
      <c r="QQS195" s="371"/>
      <c r="QQT195" s="371"/>
      <c r="QQU195" s="371"/>
      <c r="QQV195" s="372"/>
      <c r="QQW195" s="373"/>
      <c r="QQX195" s="373"/>
      <c r="QQY195" s="373"/>
      <c r="QQZ195" s="374"/>
      <c r="QRA195" s="374"/>
      <c r="QRB195" s="374"/>
      <c r="QRC195" s="373"/>
      <c r="QRD195" s="374"/>
      <c r="QRE195" s="374"/>
      <c r="QRF195" s="374"/>
      <c r="QRG195" s="374"/>
      <c r="QRH195" s="373"/>
      <c r="QRI195" s="371"/>
      <c r="QRJ195" s="371"/>
      <c r="QRK195" s="371"/>
      <c r="QRL195" s="372"/>
      <c r="QRM195" s="373"/>
      <c r="QRN195" s="373"/>
      <c r="QRO195" s="373"/>
      <c r="QRP195" s="374"/>
      <c r="QRQ195" s="374"/>
      <c r="QRR195" s="374"/>
      <c r="QRS195" s="373"/>
      <c r="QRT195" s="374"/>
      <c r="QRU195" s="374"/>
      <c r="QRV195" s="374"/>
      <c r="QRW195" s="374"/>
      <c r="QRX195" s="373"/>
      <c r="QRY195" s="371"/>
      <c r="QRZ195" s="371"/>
      <c r="QSA195" s="371"/>
      <c r="QSB195" s="372"/>
      <c r="QSC195" s="373"/>
      <c r="QSD195" s="373"/>
      <c r="QSE195" s="373"/>
      <c r="QSF195" s="374"/>
      <c r="QSG195" s="374"/>
      <c r="QSH195" s="374"/>
      <c r="QSI195" s="373"/>
      <c r="QSJ195" s="374"/>
      <c r="QSK195" s="374"/>
      <c r="QSL195" s="374"/>
      <c r="QSM195" s="374"/>
      <c r="QSN195" s="373"/>
      <c r="QSO195" s="371"/>
      <c r="QSP195" s="371"/>
      <c r="QSQ195" s="371"/>
      <c r="QSR195" s="372"/>
      <c r="QSS195" s="373"/>
      <c r="QST195" s="373"/>
      <c r="QSU195" s="373"/>
      <c r="QSV195" s="374"/>
      <c r="QSW195" s="374"/>
      <c r="QSX195" s="374"/>
      <c r="QSY195" s="373"/>
      <c r="QSZ195" s="374"/>
      <c r="QTA195" s="374"/>
      <c r="QTB195" s="374"/>
      <c r="QTC195" s="374"/>
      <c r="QTD195" s="373"/>
      <c r="QTE195" s="371"/>
      <c r="QTF195" s="371"/>
      <c r="QTG195" s="371"/>
      <c r="QTH195" s="372"/>
      <c r="QTI195" s="373"/>
      <c r="QTJ195" s="373"/>
      <c r="QTK195" s="373"/>
      <c r="QTL195" s="374"/>
      <c r="QTM195" s="374"/>
      <c r="QTN195" s="374"/>
      <c r="QTO195" s="373"/>
      <c r="QTP195" s="374"/>
      <c r="QTQ195" s="374"/>
      <c r="QTR195" s="374"/>
      <c r="QTS195" s="374"/>
      <c r="QTT195" s="373"/>
      <c r="QTU195" s="371"/>
      <c r="QTV195" s="371"/>
      <c r="QTW195" s="371"/>
      <c r="QTX195" s="372"/>
      <c r="QTY195" s="373"/>
      <c r="QTZ195" s="373"/>
      <c r="QUA195" s="373"/>
      <c r="QUB195" s="374"/>
      <c r="QUC195" s="374"/>
      <c r="QUD195" s="374"/>
      <c r="QUE195" s="373"/>
      <c r="QUF195" s="374"/>
      <c r="QUG195" s="374"/>
      <c r="QUH195" s="374"/>
      <c r="QUI195" s="374"/>
      <c r="QUJ195" s="373"/>
      <c r="QUK195" s="371"/>
      <c r="QUL195" s="371"/>
      <c r="QUM195" s="371"/>
      <c r="QUN195" s="372"/>
      <c r="QUO195" s="373"/>
      <c r="QUP195" s="373"/>
      <c r="QUQ195" s="373"/>
      <c r="QUR195" s="374"/>
      <c r="QUS195" s="374"/>
      <c r="QUT195" s="374"/>
      <c r="QUU195" s="373"/>
      <c r="QUV195" s="374"/>
      <c r="QUW195" s="374"/>
      <c r="QUX195" s="374"/>
      <c r="QUY195" s="374"/>
      <c r="QUZ195" s="373"/>
      <c r="QVA195" s="371"/>
      <c r="QVB195" s="371"/>
      <c r="QVC195" s="371"/>
      <c r="QVD195" s="372"/>
      <c r="QVE195" s="373"/>
      <c r="QVF195" s="373"/>
      <c r="QVG195" s="373"/>
      <c r="QVH195" s="374"/>
      <c r="QVI195" s="374"/>
      <c r="QVJ195" s="374"/>
      <c r="QVK195" s="373"/>
      <c r="QVL195" s="374"/>
      <c r="QVM195" s="374"/>
      <c r="QVN195" s="374"/>
      <c r="QVO195" s="374"/>
      <c r="QVP195" s="373"/>
      <c r="QVQ195" s="371"/>
      <c r="QVR195" s="371"/>
      <c r="QVS195" s="371"/>
      <c r="QVT195" s="372"/>
      <c r="QVU195" s="373"/>
      <c r="QVV195" s="373"/>
      <c r="QVW195" s="373"/>
      <c r="QVX195" s="374"/>
      <c r="QVY195" s="374"/>
      <c r="QVZ195" s="374"/>
      <c r="QWA195" s="373"/>
      <c r="QWB195" s="374"/>
      <c r="QWC195" s="374"/>
      <c r="QWD195" s="374"/>
      <c r="QWE195" s="374"/>
      <c r="QWF195" s="373"/>
      <c r="QWG195" s="371"/>
      <c r="QWH195" s="371"/>
      <c r="QWI195" s="371"/>
      <c r="QWJ195" s="372"/>
      <c r="QWK195" s="373"/>
      <c r="QWL195" s="373"/>
      <c r="QWM195" s="373"/>
      <c r="QWN195" s="374"/>
      <c r="QWO195" s="374"/>
      <c r="QWP195" s="374"/>
      <c r="QWQ195" s="373"/>
      <c r="QWR195" s="374"/>
      <c r="QWS195" s="374"/>
      <c r="QWT195" s="374"/>
      <c r="QWU195" s="374"/>
      <c r="QWV195" s="373"/>
      <c r="QWW195" s="371"/>
      <c r="QWX195" s="371"/>
      <c r="QWY195" s="371"/>
      <c r="QWZ195" s="372"/>
      <c r="QXA195" s="373"/>
      <c r="QXB195" s="373"/>
      <c r="QXC195" s="373"/>
      <c r="QXD195" s="374"/>
      <c r="QXE195" s="374"/>
      <c r="QXF195" s="374"/>
      <c r="QXG195" s="373"/>
      <c r="QXH195" s="374"/>
      <c r="QXI195" s="374"/>
      <c r="QXJ195" s="374"/>
      <c r="QXK195" s="374"/>
      <c r="QXL195" s="373"/>
      <c r="QXM195" s="371"/>
      <c r="QXN195" s="371"/>
      <c r="QXO195" s="371"/>
      <c r="QXP195" s="372"/>
      <c r="QXQ195" s="373"/>
      <c r="QXR195" s="373"/>
      <c r="QXS195" s="373"/>
      <c r="QXT195" s="374"/>
      <c r="QXU195" s="374"/>
      <c r="QXV195" s="374"/>
      <c r="QXW195" s="373"/>
      <c r="QXX195" s="374"/>
      <c r="QXY195" s="374"/>
      <c r="QXZ195" s="374"/>
      <c r="QYA195" s="374"/>
      <c r="QYB195" s="373"/>
      <c r="QYC195" s="371"/>
      <c r="QYD195" s="371"/>
      <c r="QYE195" s="371"/>
      <c r="QYF195" s="372"/>
      <c r="QYG195" s="373"/>
      <c r="QYH195" s="373"/>
      <c r="QYI195" s="373"/>
      <c r="QYJ195" s="374"/>
      <c r="QYK195" s="374"/>
      <c r="QYL195" s="374"/>
      <c r="QYM195" s="373"/>
      <c r="QYN195" s="374"/>
      <c r="QYO195" s="374"/>
      <c r="QYP195" s="374"/>
      <c r="QYQ195" s="374"/>
      <c r="QYR195" s="373"/>
      <c r="QYS195" s="371"/>
      <c r="QYT195" s="371"/>
      <c r="QYU195" s="371"/>
      <c r="QYV195" s="372"/>
      <c r="QYW195" s="373"/>
      <c r="QYX195" s="373"/>
      <c r="QYY195" s="373"/>
      <c r="QYZ195" s="374"/>
      <c r="QZA195" s="374"/>
      <c r="QZB195" s="374"/>
      <c r="QZC195" s="373"/>
      <c r="QZD195" s="374"/>
      <c r="QZE195" s="374"/>
      <c r="QZF195" s="374"/>
      <c r="QZG195" s="374"/>
      <c r="QZH195" s="373"/>
      <c r="QZI195" s="371"/>
      <c r="QZJ195" s="371"/>
      <c r="QZK195" s="371"/>
      <c r="QZL195" s="372"/>
      <c r="QZM195" s="373"/>
      <c r="QZN195" s="373"/>
      <c r="QZO195" s="373"/>
      <c r="QZP195" s="374"/>
      <c r="QZQ195" s="374"/>
      <c r="QZR195" s="374"/>
      <c r="QZS195" s="373"/>
      <c r="QZT195" s="374"/>
      <c r="QZU195" s="374"/>
      <c r="QZV195" s="374"/>
      <c r="QZW195" s="374"/>
      <c r="QZX195" s="373"/>
      <c r="QZY195" s="371"/>
      <c r="QZZ195" s="371"/>
      <c r="RAA195" s="371"/>
      <c r="RAB195" s="372"/>
      <c r="RAC195" s="373"/>
      <c r="RAD195" s="373"/>
      <c r="RAE195" s="373"/>
      <c r="RAF195" s="374"/>
      <c r="RAG195" s="374"/>
      <c r="RAH195" s="374"/>
      <c r="RAI195" s="373"/>
      <c r="RAJ195" s="374"/>
      <c r="RAK195" s="374"/>
      <c r="RAL195" s="374"/>
      <c r="RAM195" s="374"/>
      <c r="RAN195" s="373"/>
      <c r="RAO195" s="371"/>
      <c r="RAP195" s="371"/>
      <c r="RAQ195" s="371"/>
      <c r="RAR195" s="372"/>
      <c r="RAS195" s="373"/>
      <c r="RAT195" s="373"/>
      <c r="RAU195" s="373"/>
      <c r="RAV195" s="374"/>
      <c r="RAW195" s="374"/>
      <c r="RAX195" s="374"/>
      <c r="RAY195" s="373"/>
      <c r="RAZ195" s="374"/>
      <c r="RBA195" s="374"/>
      <c r="RBB195" s="374"/>
      <c r="RBC195" s="374"/>
      <c r="RBD195" s="373"/>
      <c r="RBE195" s="371"/>
      <c r="RBF195" s="371"/>
      <c r="RBG195" s="371"/>
      <c r="RBH195" s="372"/>
      <c r="RBI195" s="373"/>
      <c r="RBJ195" s="373"/>
      <c r="RBK195" s="373"/>
      <c r="RBL195" s="374"/>
      <c r="RBM195" s="374"/>
      <c r="RBN195" s="374"/>
      <c r="RBO195" s="373"/>
      <c r="RBP195" s="374"/>
      <c r="RBQ195" s="374"/>
      <c r="RBR195" s="374"/>
      <c r="RBS195" s="374"/>
      <c r="RBT195" s="373"/>
      <c r="RBU195" s="371"/>
      <c r="RBV195" s="371"/>
      <c r="RBW195" s="371"/>
      <c r="RBX195" s="372"/>
      <c r="RBY195" s="373"/>
      <c r="RBZ195" s="373"/>
      <c r="RCA195" s="373"/>
      <c r="RCB195" s="374"/>
      <c r="RCC195" s="374"/>
      <c r="RCD195" s="374"/>
      <c r="RCE195" s="373"/>
      <c r="RCF195" s="374"/>
      <c r="RCG195" s="374"/>
      <c r="RCH195" s="374"/>
      <c r="RCI195" s="374"/>
      <c r="RCJ195" s="373"/>
      <c r="RCK195" s="371"/>
      <c r="RCL195" s="371"/>
      <c r="RCM195" s="371"/>
      <c r="RCN195" s="372"/>
      <c r="RCO195" s="373"/>
      <c r="RCP195" s="373"/>
      <c r="RCQ195" s="373"/>
      <c r="RCR195" s="374"/>
      <c r="RCS195" s="374"/>
      <c r="RCT195" s="374"/>
      <c r="RCU195" s="373"/>
      <c r="RCV195" s="374"/>
      <c r="RCW195" s="374"/>
      <c r="RCX195" s="374"/>
      <c r="RCY195" s="374"/>
      <c r="RCZ195" s="373"/>
      <c r="RDA195" s="371"/>
      <c r="RDB195" s="371"/>
      <c r="RDC195" s="371"/>
      <c r="RDD195" s="372"/>
      <c r="RDE195" s="373"/>
      <c r="RDF195" s="373"/>
      <c r="RDG195" s="373"/>
      <c r="RDH195" s="374"/>
      <c r="RDI195" s="374"/>
      <c r="RDJ195" s="374"/>
      <c r="RDK195" s="373"/>
      <c r="RDL195" s="374"/>
      <c r="RDM195" s="374"/>
      <c r="RDN195" s="374"/>
      <c r="RDO195" s="374"/>
      <c r="RDP195" s="373"/>
      <c r="RDQ195" s="371"/>
      <c r="RDR195" s="371"/>
      <c r="RDS195" s="371"/>
      <c r="RDT195" s="372"/>
      <c r="RDU195" s="373"/>
      <c r="RDV195" s="373"/>
      <c r="RDW195" s="373"/>
      <c r="RDX195" s="374"/>
      <c r="RDY195" s="374"/>
      <c r="RDZ195" s="374"/>
      <c r="REA195" s="373"/>
      <c r="REB195" s="374"/>
      <c r="REC195" s="374"/>
      <c r="RED195" s="374"/>
      <c r="REE195" s="374"/>
      <c r="REF195" s="373"/>
      <c r="REG195" s="371"/>
      <c r="REH195" s="371"/>
      <c r="REI195" s="371"/>
      <c r="REJ195" s="372"/>
      <c r="REK195" s="373"/>
      <c r="REL195" s="373"/>
      <c r="REM195" s="373"/>
      <c r="REN195" s="374"/>
      <c r="REO195" s="374"/>
      <c r="REP195" s="374"/>
      <c r="REQ195" s="373"/>
      <c r="RER195" s="374"/>
      <c r="RES195" s="374"/>
      <c r="RET195" s="374"/>
      <c r="REU195" s="374"/>
      <c r="REV195" s="373"/>
      <c r="REW195" s="371"/>
      <c r="REX195" s="371"/>
      <c r="REY195" s="371"/>
      <c r="REZ195" s="372"/>
      <c r="RFA195" s="373"/>
      <c r="RFB195" s="373"/>
      <c r="RFC195" s="373"/>
      <c r="RFD195" s="374"/>
      <c r="RFE195" s="374"/>
      <c r="RFF195" s="374"/>
      <c r="RFG195" s="373"/>
      <c r="RFH195" s="374"/>
      <c r="RFI195" s="374"/>
      <c r="RFJ195" s="374"/>
      <c r="RFK195" s="374"/>
      <c r="RFL195" s="373"/>
      <c r="RFM195" s="371"/>
      <c r="RFN195" s="371"/>
      <c r="RFO195" s="371"/>
      <c r="RFP195" s="372"/>
      <c r="RFQ195" s="373"/>
      <c r="RFR195" s="373"/>
      <c r="RFS195" s="373"/>
      <c r="RFT195" s="374"/>
      <c r="RFU195" s="374"/>
      <c r="RFV195" s="374"/>
      <c r="RFW195" s="373"/>
      <c r="RFX195" s="374"/>
      <c r="RFY195" s="374"/>
      <c r="RFZ195" s="374"/>
      <c r="RGA195" s="374"/>
      <c r="RGB195" s="373"/>
      <c r="RGC195" s="371"/>
      <c r="RGD195" s="371"/>
      <c r="RGE195" s="371"/>
      <c r="RGF195" s="372"/>
      <c r="RGG195" s="373"/>
      <c r="RGH195" s="373"/>
      <c r="RGI195" s="373"/>
      <c r="RGJ195" s="374"/>
      <c r="RGK195" s="374"/>
      <c r="RGL195" s="374"/>
      <c r="RGM195" s="373"/>
      <c r="RGN195" s="374"/>
      <c r="RGO195" s="374"/>
      <c r="RGP195" s="374"/>
      <c r="RGQ195" s="374"/>
      <c r="RGR195" s="373"/>
      <c r="RGS195" s="371"/>
      <c r="RGT195" s="371"/>
      <c r="RGU195" s="371"/>
      <c r="RGV195" s="372"/>
      <c r="RGW195" s="373"/>
      <c r="RGX195" s="373"/>
      <c r="RGY195" s="373"/>
      <c r="RGZ195" s="374"/>
      <c r="RHA195" s="374"/>
      <c r="RHB195" s="374"/>
      <c r="RHC195" s="373"/>
      <c r="RHD195" s="374"/>
      <c r="RHE195" s="374"/>
      <c r="RHF195" s="374"/>
      <c r="RHG195" s="374"/>
      <c r="RHH195" s="373"/>
      <c r="RHI195" s="371"/>
      <c r="RHJ195" s="371"/>
      <c r="RHK195" s="371"/>
      <c r="RHL195" s="372"/>
      <c r="RHM195" s="373"/>
      <c r="RHN195" s="373"/>
      <c r="RHO195" s="373"/>
      <c r="RHP195" s="374"/>
      <c r="RHQ195" s="374"/>
      <c r="RHR195" s="374"/>
      <c r="RHS195" s="373"/>
      <c r="RHT195" s="374"/>
      <c r="RHU195" s="374"/>
      <c r="RHV195" s="374"/>
      <c r="RHW195" s="374"/>
      <c r="RHX195" s="373"/>
      <c r="RHY195" s="371"/>
      <c r="RHZ195" s="371"/>
      <c r="RIA195" s="371"/>
      <c r="RIB195" s="372"/>
      <c r="RIC195" s="373"/>
      <c r="RID195" s="373"/>
      <c r="RIE195" s="373"/>
      <c r="RIF195" s="374"/>
      <c r="RIG195" s="374"/>
      <c r="RIH195" s="374"/>
      <c r="RII195" s="373"/>
      <c r="RIJ195" s="374"/>
      <c r="RIK195" s="374"/>
      <c r="RIL195" s="374"/>
      <c r="RIM195" s="374"/>
      <c r="RIN195" s="373"/>
      <c r="RIO195" s="371"/>
      <c r="RIP195" s="371"/>
      <c r="RIQ195" s="371"/>
      <c r="RIR195" s="372"/>
      <c r="RIS195" s="373"/>
      <c r="RIT195" s="373"/>
      <c r="RIU195" s="373"/>
      <c r="RIV195" s="374"/>
      <c r="RIW195" s="374"/>
      <c r="RIX195" s="374"/>
      <c r="RIY195" s="373"/>
      <c r="RIZ195" s="374"/>
      <c r="RJA195" s="374"/>
      <c r="RJB195" s="374"/>
      <c r="RJC195" s="374"/>
      <c r="RJD195" s="373"/>
      <c r="RJE195" s="371"/>
      <c r="RJF195" s="371"/>
      <c r="RJG195" s="371"/>
      <c r="RJH195" s="372"/>
      <c r="RJI195" s="373"/>
      <c r="RJJ195" s="373"/>
      <c r="RJK195" s="373"/>
      <c r="RJL195" s="374"/>
      <c r="RJM195" s="374"/>
      <c r="RJN195" s="374"/>
      <c r="RJO195" s="373"/>
      <c r="RJP195" s="374"/>
      <c r="RJQ195" s="374"/>
      <c r="RJR195" s="374"/>
      <c r="RJS195" s="374"/>
      <c r="RJT195" s="373"/>
      <c r="RJU195" s="371"/>
      <c r="RJV195" s="371"/>
      <c r="RJW195" s="371"/>
      <c r="RJX195" s="372"/>
      <c r="RJY195" s="373"/>
      <c r="RJZ195" s="373"/>
      <c r="RKA195" s="373"/>
      <c r="RKB195" s="374"/>
      <c r="RKC195" s="374"/>
      <c r="RKD195" s="374"/>
      <c r="RKE195" s="373"/>
      <c r="RKF195" s="374"/>
      <c r="RKG195" s="374"/>
      <c r="RKH195" s="374"/>
      <c r="RKI195" s="374"/>
      <c r="RKJ195" s="373"/>
      <c r="RKK195" s="371"/>
      <c r="RKL195" s="371"/>
      <c r="RKM195" s="371"/>
      <c r="RKN195" s="372"/>
      <c r="RKO195" s="373"/>
      <c r="RKP195" s="373"/>
      <c r="RKQ195" s="373"/>
      <c r="RKR195" s="374"/>
      <c r="RKS195" s="374"/>
      <c r="RKT195" s="374"/>
      <c r="RKU195" s="373"/>
      <c r="RKV195" s="374"/>
      <c r="RKW195" s="374"/>
      <c r="RKX195" s="374"/>
      <c r="RKY195" s="374"/>
      <c r="RKZ195" s="373"/>
      <c r="RLA195" s="371"/>
      <c r="RLB195" s="371"/>
      <c r="RLC195" s="371"/>
      <c r="RLD195" s="372"/>
      <c r="RLE195" s="373"/>
      <c r="RLF195" s="373"/>
      <c r="RLG195" s="373"/>
      <c r="RLH195" s="374"/>
      <c r="RLI195" s="374"/>
      <c r="RLJ195" s="374"/>
      <c r="RLK195" s="373"/>
      <c r="RLL195" s="374"/>
      <c r="RLM195" s="374"/>
      <c r="RLN195" s="374"/>
      <c r="RLO195" s="374"/>
      <c r="RLP195" s="373"/>
      <c r="RLQ195" s="371"/>
      <c r="RLR195" s="371"/>
      <c r="RLS195" s="371"/>
      <c r="RLT195" s="372"/>
      <c r="RLU195" s="373"/>
      <c r="RLV195" s="373"/>
      <c r="RLW195" s="373"/>
      <c r="RLX195" s="374"/>
      <c r="RLY195" s="374"/>
      <c r="RLZ195" s="374"/>
      <c r="RMA195" s="373"/>
      <c r="RMB195" s="374"/>
      <c r="RMC195" s="374"/>
      <c r="RMD195" s="374"/>
      <c r="RME195" s="374"/>
      <c r="RMF195" s="373"/>
      <c r="RMG195" s="371"/>
      <c r="RMH195" s="371"/>
      <c r="RMI195" s="371"/>
      <c r="RMJ195" s="372"/>
      <c r="RMK195" s="373"/>
      <c r="RML195" s="373"/>
      <c r="RMM195" s="373"/>
      <c r="RMN195" s="374"/>
      <c r="RMO195" s="374"/>
      <c r="RMP195" s="374"/>
      <c r="RMQ195" s="373"/>
      <c r="RMR195" s="374"/>
      <c r="RMS195" s="374"/>
      <c r="RMT195" s="374"/>
      <c r="RMU195" s="374"/>
      <c r="RMV195" s="373"/>
      <c r="RMW195" s="371"/>
      <c r="RMX195" s="371"/>
      <c r="RMY195" s="371"/>
      <c r="RMZ195" s="372"/>
      <c r="RNA195" s="373"/>
      <c r="RNB195" s="373"/>
      <c r="RNC195" s="373"/>
      <c r="RND195" s="374"/>
      <c r="RNE195" s="374"/>
      <c r="RNF195" s="374"/>
      <c r="RNG195" s="373"/>
      <c r="RNH195" s="374"/>
      <c r="RNI195" s="374"/>
      <c r="RNJ195" s="374"/>
      <c r="RNK195" s="374"/>
      <c r="RNL195" s="373"/>
      <c r="RNM195" s="371"/>
      <c r="RNN195" s="371"/>
      <c r="RNO195" s="371"/>
      <c r="RNP195" s="372"/>
      <c r="RNQ195" s="373"/>
      <c r="RNR195" s="373"/>
      <c r="RNS195" s="373"/>
      <c r="RNT195" s="374"/>
      <c r="RNU195" s="374"/>
      <c r="RNV195" s="374"/>
      <c r="RNW195" s="373"/>
      <c r="RNX195" s="374"/>
      <c r="RNY195" s="374"/>
      <c r="RNZ195" s="374"/>
      <c r="ROA195" s="374"/>
      <c r="ROB195" s="373"/>
      <c r="ROC195" s="371"/>
      <c r="ROD195" s="371"/>
      <c r="ROE195" s="371"/>
      <c r="ROF195" s="372"/>
      <c r="ROG195" s="373"/>
      <c r="ROH195" s="373"/>
      <c r="ROI195" s="373"/>
      <c r="ROJ195" s="374"/>
      <c r="ROK195" s="374"/>
      <c r="ROL195" s="374"/>
      <c r="ROM195" s="373"/>
      <c r="RON195" s="374"/>
      <c r="ROO195" s="374"/>
      <c r="ROP195" s="374"/>
      <c r="ROQ195" s="374"/>
      <c r="ROR195" s="373"/>
      <c r="ROS195" s="371"/>
      <c r="ROT195" s="371"/>
      <c r="ROU195" s="371"/>
      <c r="ROV195" s="372"/>
      <c r="ROW195" s="373"/>
      <c r="ROX195" s="373"/>
      <c r="ROY195" s="373"/>
      <c r="ROZ195" s="374"/>
      <c r="RPA195" s="374"/>
      <c r="RPB195" s="374"/>
      <c r="RPC195" s="373"/>
      <c r="RPD195" s="374"/>
      <c r="RPE195" s="374"/>
      <c r="RPF195" s="374"/>
      <c r="RPG195" s="374"/>
      <c r="RPH195" s="373"/>
      <c r="RPI195" s="371"/>
      <c r="RPJ195" s="371"/>
      <c r="RPK195" s="371"/>
      <c r="RPL195" s="372"/>
      <c r="RPM195" s="373"/>
      <c r="RPN195" s="373"/>
      <c r="RPO195" s="373"/>
      <c r="RPP195" s="374"/>
      <c r="RPQ195" s="374"/>
      <c r="RPR195" s="374"/>
      <c r="RPS195" s="373"/>
      <c r="RPT195" s="374"/>
      <c r="RPU195" s="374"/>
      <c r="RPV195" s="374"/>
      <c r="RPW195" s="374"/>
      <c r="RPX195" s="373"/>
      <c r="RPY195" s="371"/>
      <c r="RPZ195" s="371"/>
      <c r="RQA195" s="371"/>
      <c r="RQB195" s="372"/>
      <c r="RQC195" s="373"/>
      <c r="RQD195" s="373"/>
      <c r="RQE195" s="373"/>
      <c r="RQF195" s="374"/>
      <c r="RQG195" s="374"/>
      <c r="RQH195" s="374"/>
      <c r="RQI195" s="373"/>
      <c r="RQJ195" s="374"/>
      <c r="RQK195" s="374"/>
      <c r="RQL195" s="374"/>
      <c r="RQM195" s="374"/>
      <c r="RQN195" s="373"/>
      <c r="RQO195" s="371"/>
      <c r="RQP195" s="371"/>
      <c r="RQQ195" s="371"/>
      <c r="RQR195" s="372"/>
      <c r="RQS195" s="373"/>
      <c r="RQT195" s="373"/>
      <c r="RQU195" s="373"/>
      <c r="RQV195" s="374"/>
      <c r="RQW195" s="374"/>
      <c r="RQX195" s="374"/>
      <c r="RQY195" s="373"/>
      <c r="RQZ195" s="374"/>
      <c r="RRA195" s="374"/>
      <c r="RRB195" s="374"/>
      <c r="RRC195" s="374"/>
      <c r="RRD195" s="373"/>
      <c r="RRE195" s="371"/>
      <c r="RRF195" s="371"/>
      <c r="RRG195" s="371"/>
      <c r="RRH195" s="372"/>
      <c r="RRI195" s="373"/>
      <c r="RRJ195" s="373"/>
      <c r="RRK195" s="373"/>
      <c r="RRL195" s="374"/>
      <c r="RRM195" s="374"/>
      <c r="RRN195" s="374"/>
      <c r="RRO195" s="373"/>
      <c r="RRP195" s="374"/>
      <c r="RRQ195" s="374"/>
      <c r="RRR195" s="374"/>
      <c r="RRS195" s="374"/>
      <c r="RRT195" s="373"/>
      <c r="RRU195" s="371"/>
      <c r="RRV195" s="371"/>
      <c r="RRW195" s="371"/>
      <c r="RRX195" s="372"/>
      <c r="RRY195" s="373"/>
      <c r="RRZ195" s="373"/>
      <c r="RSA195" s="373"/>
      <c r="RSB195" s="374"/>
      <c r="RSC195" s="374"/>
      <c r="RSD195" s="374"/>
      <c r="RSE195" s="373"/>
      <c r="RSF195" s="374"/>
      <c r="RSG195" s="374"/>
      <c r="RSH195" s="374"/>
      <c r="RSI195" s="374"/>
      <c r="RSJ195" s="373"/>
      <c r="RSK195" s="371"/>
      <c r="RSL195" s="371"/>
      <c r="RSM195" s="371"/>
      <c r="RSN195" s="372"/>
      <c r="RSO195" s="373"/>
      <c r="RSP195" s="373"/>
      <c r="RSQ195" s="373"/>
      <c r="RSR195" s="374"/>
      <c r="RSS195" s="374"/>
      <c r="RST195" s="374"/>
      <c r="RSU195" s="373"/>
      <c r="RSV195" s="374"/>
      <c r="RSW195" s="374"/>
      <c r="RSX195" s="374"/>
      <c r="RSY195" s="374"/>
      <c r="RSZ195" s="373"/>
      <c r="RTA195" s="371"/>
      <c r="RTB195" s="371"/>
      <c r="RTC195" s="371"/>
      <c r="RTD195" s="372"/>
      <c r="RTE195" s="373"/>
      <c r="RTF195" s="373"/>
      <c r="RTG195" s="373"/>
      <c r="RTH195" s="374"/>
      <c r="RTI195" s="374"/>
      <c r="RTJ195" s="374"/>
      <c r="RTK195" s="373"/>
      <c r="RTL195" s="374"/>
      <c r="RTM195" s="374"/>
      <c r="RTN195" s="374"/>
      <c r="RTO195" s="374"/>
      <c r="RTP195" s="373"/>
      <c r="RTQ195" s="371"/>
      <c r="RTR195" s="371"/>
      <c r="RTS195" s="371"/>
      <c r="RTT195" s="372"/>
      <c r="RTU195" s="373"/>
      <c r="RTV195" s="373"/>
      <c r="RTW195" s="373"/>
      <c r="RTX195" s="374"/>
      <c r="RTY195" s="374"/>
      <c r="RTZ195" s="374"/>
      <c r="RUA195" s="373"/>
      <c r="RUB195" s="374"/>
      <c r="RUC195" s="374"/>
      <c r="RUD195" s="374"/>
      <c r="RUE195" s="374"/>
      <c r="RUF195" s="373"/>
      <c r="RUG195" s="371"/>
      <c r="RUH195" s="371"/>
      <c r="RUI195" s="371"/>
      <c r="RUJ195" s="372"/>
      <c r="RUK195" s="373"/>
      <c r="RUL195" s="373"/>
      <c r="RUM195" s="373"/>
      <c r="RUN195" s="374"/>
      <c r="RUO195" s="374"/>
      <c r="RUP195" s="374"/>
      <c r="RUQ195" s="373"/>
      <c r="RUR195" s="374"/>
      <c r="RUS195" s="374"/>
      <c r="RUT195" s="374"/>
      <c r="RUU195" s="374"/>
      <c r="RUV195" s="373"/>
      <c r="RUW195" s="371"/>
      <c r="RUX195" s="371"/>
      <c r="RUY195" s="371"/>
      <c r="RUZ195" s="372"/>
      <c r="RVA195" s="373"/>
      <c r="RVB195" s="373"/>
      <c r="RVC195" s="373"/>
      <c r="RVD195" s="374"/>
      <c r="RVE195" s="374"/>
      <c r="RVF195" s="374"/>
      <c r="RVG195" s="373"/>
      <c r="RVH195" s="374"/>
      <c r="RVI195" s="374"/>
      <c r="RVJ195" s="374"/>
      <c r="RVK195" s="374"/>
      <c r="RVL195" s="373"/>
      <c r="RVM195" s="371"/>
      <c r="RVN195" s="371"/>
      <c r="RVO195" s="371"/>
      <c r="RVP195" s="372"/>
      <c r="RVQ195" s="373"/>
      <c r="RVR195" s="373"/>
      <c r="RVS195" s="373"/>
      <c r="RVT195" s="374"/>
      <c r="RVU195" s="374"/>
      <c r="RVV195" s="374"/>
      <c r="RVW195" s="373"/>
      <c r="RVX195" s="374"/>
      <c r="RVY195" s="374"/>
      <c r="RVZ195" s="374"/>
      <c r="RWA195" s="374"/>
      <c r="RWB195" s="373"/>
      <c r="RWC195" s="371"/>
      <c r="RWD195" s="371"/>
      <c r="RWE195" s="371"/>
      <c r="RWF195" s="372"/>
      <c r="RWG195" s="373"/>
      <c r="RWH195" s="373"/>
      <c r="RWI195" s="373"/>
      <c r="RWJ195" s="374"/>
      <c r="RWK195" s="374"/>
      <c r="RWL195" s="374"/>
      <c r="RWM195" s="373"/>
      <c r="RWN195" s="374"/>
      <c r="RWO195" s="374"/>
      <c r="RWP195" s="374"/>
      <c r="RWQ195" s="374"/>
      <c r="RWR195" s="373"/>
      <c r="RWS195" s="371"/>
      <c r="RWT195" s="371"/>
      <c r="RWU195" s="371"/>
      <c r="RWV195" s="372"/>
      <c r="RWW195" s="373"/>
      <c r="RWX195" s="373"/>
      <c r="RWY195" s="373"/>
      <c r="RWZ195" s="374"/>
      <c r="RXA195" s="374"/>
      <c r="RXB195" s="374"/>
      <c r="RXC195" s="373"/>
      <c r="RXD195" s="374"/>
      <c r="RXE195" s="374"/>
      <c r="RXF195" s="374"/>
      <c r="RXG195" s="374"/>
      <c r="RXH195" s="373"/>
      <c r="RXI195" s="371"/>
      <c r="RXJ195" s="371"/>
      <c r="RXK195" s="371"/>
      <c r="RXL195" s="372"/>
      <c r="RXM195" s="373"/>
      <c r="RXN195" s="373"/>
      <c r="RXO195" s="373"/>
      <c r="RXP195" s="374"/>
      <c r="RXQ195" s="374"/>
      <c r="RXR195" s="374"/>
      <c r="RXS195" s="373"/>
      <c r="RXT195" s="374"/>
      <c r="RXU195" s="374"/>
      <c r="RXV195" s="374"/>
      <c r="RXW195" s="374"/>
      <c r="RXX195" s="373"/>
      <c r="RXY195" s="371"/>
      <c r="RXZ195" s="371"/>
      <c r="RYA195" s="371"/>
      <c r="RYB195" s="372"/>
      <c r="RYC195" s="373"/>
      <c r="RYD195" s="373"/>
      <c r="RYE195" s="373"/>
      <c r="RYF195" s="374"/>
      <c r="RYG195" s="374"/>
      <c r="RYH195" s="374"/>
      <c r="RYI195" s="373"/>
      <c r="RYJ195" s="374"/>
      <c r="RYK195" s="374"/>
      <c r="RYL195" s="374"/>
      <c r="RYM195" s="374"/>
      <c r="RYN195" s="373"/>
      <c r="RYO195" s="371"/>
      <c r="RYP195" s="371"/>
      <c r="RYQ195" s="371"/>
      <c r="RYR195" s="372"/>
      <c r="RYS195" s="373"/>
      <c r="RYT195" s="373"/>
      <c r="RYU195" s="373"/>
      <c r="RYV195" s="374"/>
      <c r="RYW195" s="374"/>
      <c r="RYX195" s="374"/>
      <c r="RYY195" s="373"/>
      <c r="RYZ195" s="374"/>
      <c r="RZA195" s="374"/>
      <c r="RZB195" s="374"/>
      <c r="RZC195" s="374"/>
      <c r="RZD195" s="373"/>
      <c r="RZE195" s="371"/>
      <c r="RZF195" s="371"/>
      <c r="RZG195" s="371"/>
      <c r="RZH195" s="372"/>
      <c r="RZI195" s="373"/>
      <c r="RZJ195" s="373"/>
      <c r="RZK195" s="373"/>
      <c r="RZL195" s="374"/>
      <c r="RZM195" s="374"/>
      <c r="RZN195" s="374"/>
      <c r="RZO195" s="373"/>
      <c r="RZP195" s="374"/>
      <c r="RZQ195" s="374"/>
      <c r="RZR195" s="374"/>
      <c r="RZS195" s="374"/>
      <c r="RZT195" s="373"/>
      <c r="RZU195" s="371"/>
      <c r="RZV195" s="371"/>
      <c r="RZW195" s="371"/>
      <c r="RZX195" s="372"/>
      <c r="RZY195" s="373"/>
      <c r="RZZ195" s="373"/>
      <c r="SAA195" s="373"/>
      <c r="SAB195" s="374"/>
      <c r="SAC195" s="374"/>
      <c r="SAD195" s="374"/>
      <c r="SAE195" s="373"/>
      <c r="SAF195" s="374"/>
      <c r="SAG195" s="374"/>
      <c r="SAH195" s="374"/>
      <c r="SAI195" s="374"/>
      <c r="SAJ195" s="373"/>
      <c r="SAK195" s="371"/>
      <c r="SAL195" s="371"/>
      <c r="SAM195" s="371"/>
      <c r="SAN195" s="372"/>
      <c r="SAO195" s="373"/>
      <c r="SAP195" s="373"/>
      <c r="SAQ195" s="373"/>
      <c r="SAR195" s="374"/>
      <c r="SAS195" s="374"/>
      <c r="SAT195" s="374"/>
      <c r="SAU195" s="373"/>
      <c r="SAV195" s="374"/>
      <c r="SAW195" s="374"/>
      <c r="SAX195" s="374"/>
      <c r="SAY195" s="374"/>
      <c r="SAZ195" s="373"/>
      <c r="SBA195" s="371"/>
      <c r="SBB195" s="371"/>
      <c r="SBC195" s="371"/>
      <c r="SBD195" s="372"/>
      <c r="SBE195" s="373"/>
      <c r="SBF195" s="373"/>
      <c r="SBG195" s="373"/>
      <c r="SBH195" s="374"/>
      <c r="SBI195" s="374"/>
      <c r="SBJ195" s="374"/>
      <c r="SBK195" s="373"/>
      <c r="SBL195" s="374"/>
      <c r="SBM195" s="374"/>
      <c r="SBN195" s="374"/>
      <c r="SBO195" s="374"/>
      <c r="SBP195" s="373"/>
      <c r="SBQ195" s="371"/>
      <c r="SBR195" s="371"/>
      <c r="SBS195" s="371"/>
      <c r="SBT195" s="372"/>
      <c r="SBU195" s="373"/>
      <c r="SBV195" s="373"/>
      <c r="SBW195" s="373"/>
      <c r="SBX195" s="374"/>
      <c r="SBY195" s="374"/>
      <c r="SBZ195" s="374"/>
      <c r="SCA195" s="373"/>
      <c r="SCB195" s="374"/>
      <c r="SCC195" s="374"/>
      <c r="SCD195" s="374"/>
      <c r="SCE195" s="374"/>
      <c r="SCF195" s="373"/>
      <c r="SCG195" s="371"/>
      <c r="SCH195" s="371"/>
      <c r="SCI195" s="371"/>
      <c r="SCJ195" s="372"/>
      <c r="SCK195" s="373"/>
      <c r="SCL195" s="373"/>
      <c r="SCM195" s="373"/>
      <c r="SCN195" s="374"/>
      <c r="SCO195" s="374"/>
      <c r="SCP195" s="374"/>
      <c r="SCQ195" s="373"/>
      <c r="SCR195" s="374"/>
      <c r="SCS195" s="374"/>
      <c r="SCT195" s="374"/>
      <c r="SCU195" s="374"/>
      <c r="SCV195" s="373"/>
      <c r="SCW195" s="371"/>
      <c r="SCX195" s="371"/>
      <c r="SCY195" s="371"/>
      <c r="SCZ195" s="372"/>
      <c r="SDA195" s="373"/>
      <c r="SDB195" s="373"/>
      <c r="SDC195" s="373"/>
      <c r="SDD195" s="374"/>
      <c r="SDE195" s="374"/>
      <c r="SDF195" s="374"/>
      <c r="SDG195" s="373"/>
      <c r="SDH195" s="374"/>
      <c r="SDI195" s="374"/>
      <c r="SDJ195" s="374"/>
      <c r="SDK195" s="374"/>
      <c r="SDL195" s="373"/>
      <c r="SDM195" s="371"/>
      <c r="SDN195" s="371"/>
      <c r="SDO195" s="371"/>
      <c r="SDP195" s="372"/>
      <c r="SDQ195" s="373"/>
      <c r="SDR195" s="373"/>
      <c r="SDS195" s="373"/>
      <c r="SDT195" s="374"/>
      <c r="SDU195" s="374"/>
      <c r="SDV195" s="374"/>
      <c r="SDW195" s="373"/>
      <c r="SDX195" s="374"/>
      <c r="SDY195" s="374"/>
      <c r="SDZ195" s="374"/>
      <c r="SEA195" s="374"/>
      <c r="SEB195" s="373"/>
      <c r="SEC195" s="371"/>
      <c r="SED195" s="371"/>
      <c r="SEE195" s="371"/>
      <c r="SEF195" s="372"/>
      <c r="SEG195" s="373"/>
      <c r="SEH195" s="373"/>
      <c r="SEI195" s="373"/>
      <c r="SEJ195" s="374"/>
      <c r="SEK195" s="374"/>
      <c r="SEL195" s="374"/>
      <c r="SEM195" s="373"/>
      <c r="SEN195" s="374"/>
      <c r="SEO195" s="374"/>
      <c r="SEP195" s="374"/>
      <c r="SEQ195" s="374"/>
      <c r="SER195" s="373"/>
      <c r="SES195" s="371"/>
      <c r="SET195" s="371"/>
      <c r="SEU195" s="371"/>
      <c r="SEV195" s="372"/>
      <c r="SEW195" s="373"/>
      <c r="SEX195" s="373"/>
      <c r="SEY195" s="373"/>
      <c r="SEZ195" s="374"/>
      <c r="SFA195" s="374"/>
      <c r="SFB195" s="374"/>
      <c r="SFC195" s="373"/>
      <c r="SFD195" s="374"/>
      <c r="SFE195" s="374"/>
      <c r="SFF195" s="374"/>
      <c r="SFG195" s="374"/>
      <c r="SFH195" s="373"/>
      <c r="SFI195" s="371"/>
      <c r="SFJ195" s="371"/>
      <c r="SFK195" s="371"/>
      <c r="SFL195" s="372"/>
      <c r="SFM195" s="373"/>
      <c r="SFN195" s="373"/>
      <c r="SFO195" s="373"/>
      <c r="SFP195" s="374"/>
      <c r="SFQ195" s="374"/>
      <c r="SFR195" s="374"/>
      <c r="SFS195" s="373"/>
      <c r="SFT195" s="374"/>
      <c r="SFU195" s="374"/>
      <c r="SFV195" s="374"/>
      <c r="SFW195" s="374"/>
      <c r="SFX195" s="373"/>
      <c r="SFY195" s="371"/>
      <c r="SFZ195" s="371"/>
      <c r="SGA195" s="371"/>
      <c r="SGB195" s="372"/>
      <c r="SGC195" s="373"/>
      <c r="SGD195" s="373"/>
      <c r="SGE195" s="373"/>
      <c r="SGF195" s="374"/>
      <c r="SGG195" s="374"/>
      <c r="SGH195" s="374"/>
      <c r="SGI195" s="373"/>
      <c r="SGJ195" s="374"/>
      <c r="SGK195" s="374"/>
      <c r="SGL195" s="374"/>
      <c r="SGM195" s="374"/>
      <c r="SGN195" s="373"/>
      <c r="SGO195" s="371"/>
      <c r="SGP195" s="371"/>
      <c r="SGQ195" s="371"/>
      <c r="SGR195" s="372"/>
      <c r="SGS195" s="373"/>
      <c r="SGT195" s="373"/>
      <c r="SGU195" s="373"/>
      <c r="SGV195" s="374"/>
      <c r="SGW195" s="374"/>
      <c r="SGX195" s="374"/>
      <c r="SGY195" s="373"/>
      <c r="SGZ195" s="374"/>
      <c r="SHA195" s="374"/>
      <c r="SHB195" s="374"/>
      <c r="SHC195" s="374"/>
      <c r="SHD195" s="373"/>
      <c r="SHE195" s="371"/>
      <c r="SHF195" s="371"/>
      <c r="SHG195" s="371"/>
      <c r="SHH195" s="372"/>
      <c r="SHI195" s="373"/>
      <c r="SHJ195" s="373"/>
      <c r="SHK195" s="373"/>
      <c r="SHL195" s="374"/>
      <c r="SHM195" s="374"/>
      <c r="SHN195" s="374"/>
      <c r="SHO195" s="373"/>
      <c r="SHP195" s="374"/>
      <c r="SHQ195" s="374"/>
      <c r="SHR195" s="374"/>
      <c r="SHS195" s="374"/>
      <c r="SHT195" s="373"/>
      <c r="SHU195" s="371"/>
      <c r="SHV195" s="371"/>
      <c r="SHW195" s="371"/>
      <c r="SHX195" s="372"/>
      <c r="SHY195" s="373"/>
      <c r="SHZ195" s="373"/>
      <c r="SIA195" s="373"/>
      <c r="SIB195" s="374"/>
      <c r="SIC195" s="374"/>
      <c r="SID195" s="374"/>
      <c r="SIE195" s="373"/>
      <c r="SIF195" s="374"/>
      <c r="SIG195" s="374"/>
      <c r="SIH195" s="374"/>
      <c r="SII195" s="374"/>
      <c r="SIJ195" s="373"/>
      <c r="SIK195" s="371"/>
      <c r="SIL195" s="371"/>
      <c r="SIM195" s="371"/>
      <c r="SIN195" s="372"/>
      <c r="SIO195" s="373"/>
      <c r="SIP195" s="373"/>
      <c r="SIQ195" s="373"/>
      <c r="SIR195" s="374"/>
      <c r="SIS195" s="374"/>
      <c r="SIT195" s="374"/>
      <c r="SIU195" s="373"/>
      <c r="SIV195" s="374"/>
      <c r="SIW195" s="374"/>
      <c r="SIX195" s="374"/>
      <c r="SIY195" s="374"/>
      <c r="SIZ195" s="373"/>
      <c r="SJA195" s="371"/>
      <c r="SJB195" s="371"/>
      <c r="SJC195" s="371"/>
      <c r="SJD195" s="372"/>
      <c r="SJE195" s="373"/>
      <c r="SJF195" s="373"/>
      <c r="SJG195" s="373"/>
      <c r="SJH195" s="374"/>
      <c r="SJI195" s="374"/>
      <c r="SJJ195" s="374"/>
      <c r="SJK195" s="373"/>
      <c r="SJL195" s="374"/>
      <c r="SJM195" s="374"/>
      <c r="SJN195" s="374"/>
      <c r="SJO195" s="374"/>
      <c r="SJP195" s="373"/>
      <c r="SJQ195" s="371"/>
      <c r="SJR195" s="371"/>
      <c r="SJS195" s="371"/>
      <c r="SJT195" s="372"/>
      <c r="SJU195" s="373"/>
      <c r="SJV195" s="373"/>
      <c r="SJW195" s="373"/>
      <c r="SJX195" s="374"/>
      <c r="SJY195" s="374"/>
      <c r="SJZ195" s="374"/>
      <c r="SKA195" s="373"/>
      <c r="SKB195" s="374"/>
      <c r="SKC195" s="374"/>
      <c r="SKD195" s="374"/>
      <c r="SKE195" s="374"/>
      <c r="SKF195" s="373"/>
      <c r="SKG195" s="371"/>
      <c r="SKH195" s="371"/>
      <c r="SKI195" s="371"/>
      <c r="SKJ195" s="372"/>
      <c r="SKK195" s="373"/>
      <c r="SKL195" s="373"/>
      <c r="SKM195" s="373"/>
      <c r="SKN195" s="374"/>
      <c r="SKO195" s="374"/>
      <c r="SKP195" s="374"/>
      <c r="SKQ195" s="373"/>
      <c r="SKR195" s="374"/>
      <c r="SKS195" s="374"/>
      <c r="SKT195" s="374"/>
      <c r="SKU195" s="374"/>
      <c r="SKV195" s="373"/>
      <c r="SKW195" s="371"/>
      <c r="SKX195" s="371"/>
      <c r="SKY195" s="371"/>
      <c r="SKZ195" s="372"/>
      <c r="SLA195" s="373"/>
      <c r="SLB195" s="373"/>
      <c r="SLC195" s="373"/>
      <c r="SLD195" s="374"/>
      <c r="SLE195" s="374"/>
      <c r="SLF195" s="374"/>
      <c r="SLG195" s="373"/>
      <c r="SLH195" s="374"/>
      <c r="SLI195" s="374"/>
      <c r="SLJ195" s="374"/>
      <c r="SLK195" s="374"/>
      <c r="SLL195" s="373"/>
      <c r="SLM195" s="371"/>
      <c r="SLN195" s="371"/>
      <c r="SLO195" s="371"/>
      <c r="SLP195" s="372"/>
      <c r="SLQ195" s="373"/>
      <c r="SLR195" s="373"/>
      <c r="SLS195" s="373"/>
      <c r="SLT195" s="374"/>
      <c r="SLU195" s="374"/>
      <c r="SLV195" s="374"/>
      <c r="SLW195" s="373"/>
      <c r="SLX195" s="374"/>
      <c r="SLY195" s="374"/>
      <c r="SLZ195" s="374"/>
      <c r="SMA195" s="374"/>
      <c r="SMB195" s="373"/>
      <c r="SMC195" s="371"/>
      <c r="SMD195" s="371"/>
      <c r="SME195" s="371"/>
      <c r="SMF195" s="372"/>
      <c r="SMG195" s="373"/>
      <c r="SMH195" s="373"/>
      <c r="SMI195" s="373"/>
      <c r="SMJ195" s="374"/>
      <c r="SMK195" s="374"/>
      <c r="SML195" s="374"/>
      <c r="SMM195" s="373"/>
      <c r="SMN195" s="374"/>
      <c r="SMO195" s="374"/>
      <c r="SMP195" s="374"/>
      <c r="SMQ195" s="374"/>
      <c r="SMR195" s="373"/>
      <c r="SMS195" s="371"/>
      <c r="SMT195" s="371"/>
      <c r="SMU195" s="371"/>
      <c r="SMV195" s="372"/>
      <c r="SMW195" s="373"/>
      <c r="SMX195" s="373"/>
      <c r="SMY195" s="373"/>
      <c r="SMZ195" s="374"/>
      <c r="SNA195" s="374"/>
      <c r="SNB195" s="374"/>
      <c r="SNC195" s="373"/>
      <c r="SND195" s="374"/>
      <c r="SNE195" s="374"/>
      <c r="SNF195" s="374"/>
      <c r="SNG195" s="374"/>
      <c r="SNH195" s="373"/>
      <c r="SNI195" s="371"/>
      <c r="SNJ195" s="371"/>
      <c r="SNK195" s="371"/>
      <c r="SNL195" s="372"/>
      <c r="SNM195" s="373"/>
      <c r="SNN195" s="373"/>
      <c r="SNO195" s="373"/>
      <c r="SNP195" s="374"/>
      <c r="SNQ195" s="374"/>
      <c r="SNR195" s="374"/>
      <c r="SNS195" s="373"/>
      <c r="SNT195" s="374"/>
      <c r="SNU195" s="374"/>
      <c r="SNV195" s="374"/>
      <c r="SNW195" s="374"/>
      <c r="SNX195" s="373"/>
      <c r="SNY195" s="371"/>
      <c r="SNZ195" s="371"/>
      <c r="SOA195" s="371"/>
      <c r="SOB195" s="372"/>
      <c r="SOC195" s="373"/>
      <c r="SOD195" s="373"/>
      <c r="SOE195" s="373"/>
      <c r="SOF195" s="374"/>
      <c r="SOG195" s="374"/>
      <c r="SOH195" s="374"/>
      <c r="SOI195" s="373"/>
      <c r="SOJ195" s="374"/>
      <c r="SOK195" s="374"/>
      <c r="SOL195" s="374"/>
      <c r="SOM195" s="374"/>
      <c r="SON195" s="373"/>
      <c r="SOO195" s="371"/>
      <c r="SOP195" s="371"/>
      <c r="SOQ195" s="371"/>
      <c r="SOR195" s="372"/>
      <c r="SOS195" s="373"/>
      <c r="SOT195" s="373"/>
      <c r="SOU195" s="373"/>
      <c r="SOV195" s="374"/>
      <c r="SOW195" s="374"/>
      <c r="SOX195" s="374"/>
      <c r="SOY195" s="373"/>
      <c r="SOZ195" s="374"/>
      <c r="SPA195" s="374"/>
      <c r="SPB195" s="374"/>
      <c r="SPC195" s="374"/>
      <c r="SPD195" s="373"/>
      <c r="SPE195" s="371"/>
      <c r="SPF195" s="371"/>
      <c r="SPG195" s="371"/>
      <c r="SPH195" s="372"/>
      <c r="SPI195" s="373"/>
      <c r="SPJ195" s="373"/>
      <c r="SPK195" s="373"/>
      <c r="SPL195" s="374"/>
      <c r="SPM195" s="374"/>
      <c r="SPN195" s="374"/>
      <c r="SPO195" s="373"/>
      <c r="SPP195" s="374"/>
      <c r="SPQ195" s="374"/>
      <c r="SPR195" s="374"/>
      <c r="SPS195" s="374"/>
      <c r="SPT195" s="373"/>
      <c r="SPU195" s="371"/>
      <c r="SPV195" s="371"/>
      <c r="SPW195" s="371"/>
      <c r="SPX195" s="372"/>
      <c r="SPY195" s="373"/>
      <c r="SPZ195" s="373"/>
      <c r="SQA195" s="373"/>
      <c r="SQB195" s="374"/>
      <c r="SQC195" s="374"/>
      <c r="SQD195" s="374"/>
      <c r="SQE195" s="373"/>
      <c r="SQF195" s="374"/>
      <c r="SQG195" s="374"/>
      <c r="SQH195" s="374"/>
      <c r="SQI195" s="374"/>
      <c r="SQJ195" s="373"/>
      <c r="SQK195" s="371"/>
      <c r="SQL195" s="371"/>
      <c r="SQM195" s="371"/>
      <c r="SQN195" s="372"/>
      <c r="SQO195" s="373"/>
      <c r="SQP195" s="373"/>
      <c r="SQQ195" s="373"/>
      <c r="SQR195" s="374"/>
      <c r="SQS195" s="374"/>
      <c r="SQT195" s="374"/>
      <c r="SQU195" s="373"/>
      <c r="SQV195" s="374"/>
      <c r="SQW195" s="374"/>
      <c r="SQX195" s="374"/>
      <c r="SQY195" s="374"/>
      <c r="SQZ195" s="373"/>
      <c r="SRA195" s="371"/>
      <c r="SRB195" s="371"/>
      <c r="SRC195" s="371"/>
      <c r="SRD195" s="372"/>
      <c r="SRE195" s="373"/>
      <c r="SRF195" s="373"/>
      <c r="SRG195" s="373"/>
      <c r="SRH195" s="374"/>
      <c r="SRI195" s="374"/>
      <c r="SRJ195" s="374"/>
      <c r="SRK195" s="373"/>
      <c r="SRL195" s="374"/>
      <c r="SRM195" s="374"/>
      <c r="SRN195" s="374"/>
      <c r="SRO195" s="374"/>
      <c r="SRP195" s="373"/>
      <c r="SRQ195" s="371"/>
      <c r="SRR195" s="371"/>
      <c r="SRS195" s="371"/>
      <c r="SRT195" s="372"/>
      <c r="SRU195" s="373"/>
      <c r="SRV195" s="373"/>
      <c r="SRW195" s="373"/>
      <c r="SRX195" s="374"/>
      <c r="SRY195" s="374"/>
      <c r="SRZ195" s="374"/>
      <c r="SSA195" s="373"/>
      <c r="SSB195" s="374"/>
      <c r="SSC195" s="374"/>
      <c r="SSD195" s="374"/>
      <c r="SSE195" s="374"/>
      <c r="SSF195" s="373"/>
      <c r="SSG195" s="371"/>
      <c r="SSH195" s="371"/>
      <c r="SSI195" s="371"/>
      <c r="SSJ195" s="372"/>
      <c r="SSK195" s="373"/>
      <c r="SSL195" s="373"/>
      <c r="SSM195" s="373"/>
      <c r="SSN195" s="374"/>
      <c r="SSO195" s="374"/>
      <c r="SSP195" s="374"/>
      <c r="SSQ195" s="373"/>
      <c r="SSR195" s="374"/>
      <c r="SSS195" s="374"/>
      <c r="SST195" s="374"/>
      <c r="SSU195" s="374"/>
      <c r="SSV195" s="373"/>
      <c r="SSW195" s="371"/>
      <c r="SSX195" s="371"/>
      <c r="SSY195" s="371"/>
      <c r="SSZ195" s="372"/>
      <c r="STA195" s="373"/>
      <c r="STB195" s="373"/>
      <c r="STC195" s="373"/>
      <c r="STD195" s="374"/>
      <c r="STE195" s="374"/>
      <c r="STF195" s="374"/>
      <c r="STG195" s="373"/>
      <c r="STH195" s="374"/>
      <c r="STI195" s="374"/>
      <c r="STJ195" s="374"/>
      <c r="STK195" s="374"/>
      <c r="STL195" s="373"/>
      <c r="STM195" s="371"/>
      <c r="STN195" s="371"/>
      <c r="STO195" s="371"/>
      <c r="STP195" s="372"/>
      <c r="STQ195" s="373"/>
      <c r="STR195" s="373"/>
      <c r="STS195" s="373"/>
      <c r="STT195" s="374"/>
      <c r="STU195" s="374"/>
      <c r="STV195" s="374"/>
      <c r="STW195" s="373"/>
      <c r="STX195" s="374"/>
      <c r="STY195" s="374"/>
      <c r="STZ195" s="374"/>
      <c r="SUA195" s="374"/>
      <c r="SUB195" s="373"/>
      <c r="SUC195" s="371"/>
      <c r="SUD195" s="371"/>
      <c r="SUE195" s="371"/>
      <c r="SUF195" s="372"/>
      <c r="SUG195" s="373"/>
      <c r="SUH195" s="373"/>
      <c r="SUI195" s="373"/>
      <c r="SUJ195" s="374"/>
      <c r="SUK195" s="374"/>
      <c r="SUL195" s="374"/>
      <c r="SUM195" s="373"/>
      <c r="SUN195" s="374"/>
      <c r="SUO195" s="374"/>
      <c r="SUP195" s="374"/>
      <c r="SUQ195" s="374"/>
      <c r="SUR195" s="373"/>
      <c r="SUS195" s="371"/>
      <c r="SUT195" s="371"/>
      <c r="SUU195" s="371"/>
      <c r="SUV195" s="372"/>
      <c r="SUW195" s="373"/>
      <c r="SUX195" s="373"/>
      <c r="SUY195" s="373"/>
      <c r="SUZ195" s="374"/>
      <c r="SVA195" s="374"/>
      <c r="SVB195" s="374"/>
      <c r="SVC195" s="373"/>
      <c r="SVD195" s="374"/>
      <c r="SVE195" s="374"/>
      <c r="SVF195" s="374"/>
      <c r="SVG195" s="374"/>
      <c r="SVH195" s="373"/>
      <c r="SVI195" s="371"/>
      <c r="SVJ195" s="371"/>
      <c r="SVK195" s="371"/>
      <c r="SVL195" s="372"/>
      <c r="SVM195" s="373"/>
      <c r="SVN195" s="373"/>
      <c r="SVO195" s="373"/>
      <c r="SVP195" s="374"/>
      <c r="SVQ195" s="374"/>
      <c r="SVR195" s="374"/>
      <c r="SVS195" s="373"/>
      <c r="SVT195" s="374"/>
      <c r="SVU195" s="374"/>
      <c r="SVV195" s="374"/>
      <c r="SVW195" s="374"/>
      <c r="SVX195" s="373"/>
      <c r="SVY195" s="371"/>
      <c r="SVZ195" s="371"/>
      <c r="SWA195" s="371"/>
      <c r="SWB195" s="372"/>
      <c r="SWC195" s="373"/>
      <c r="SWD195" s="373"/>
      <c r="SWE195" s="373"/>
      <c r="SWF195" s="374"/>
      <c r="SWG195" s="374"/>
      <c r="SWH195" s="374"/>
      <c r="SWI195" s="373"/>
      <c r="SWJ195" s="374"/>
      <c r="SWK195" s="374"/>
      <c r="SWL195" s="374"/>
      <c r="SWM195" s="374"/>
      <c r="SWN195" s="373"/>
      <c r="SWO195" s="371"/>
      <c r="SWP195" s="371"/>
      <c r="SWQ195" s="371"/>
      <c r="SWR195" s="372"/>
      <c r="SWS195" s="373"/>
      <c r="SWT195" s="373"/>
      <c r="SWU195" s="373"/>
      <c r="SWV195" s="374"/>
      <c r="SWW195" s="374"/>
      <c r="SWX195" s="374"/>
      <c r="SWY195" s="373"/>
      <c r="SWZ195" s="374"/>
      <c r="SXA195" s="374"/>
      <c r="SXB195" s="374"/>
      <c r="SXC195" s="374"/>
      <c r="SXD195" s="373"/>
      <c r="SXE195" s="371"/>
      <c r="SXF195" s="371"/>
      <c r="SXG195" s="371"/>
      <c r="SXH195" s="372"/>
      <c r="SXI195" s="373"/>
      <c r="SXJ195" s="373"/>
      <c r="SXK195" s="373"/>
      <c r="SXL195" s="374"/>
      <c r="SXM195" s="374"/>
      <c r="SXN195" s="374"/>
      <c r="SXO195" s="373"/>
      <c r="SXP195" s="374"/>
      <c r="SXQ195" s="374"/>
      <c r="SXR195" s="374"/>
      <c r="SXS195" s="374"/>
      <c r="SXT195" s="373"/>
      <c r="SXU195" s="371"/>
      <c r="SXV195" s="371"/>
      <c r="SXW195" s="371"/>
      <c r="SXX195" s="372"/>
      <c r="SXY195" s="373"/>
      <c r="SXZ195" s="373"/>
      <c r="SYA195" s="373"/>
      <c r="SYB195" s="374"/>
      <c r="SYC195" s="374"/>
      <c r="SYD195" s="374"/>
      <c r="SYE195" s="373"/>
      <c r="SYF195" s="374"/>
      <c r="SYG195" s="374"/>
      <c r="SYH195" s="374"/>
      <c r="SYI195" s="374"/>
      <c r="SYJ195" s="373"/>
      <c r="SYK195" s="371"/>
      <c r="SYL195" s="371"/>
      <c r="SYM195" s="371"/>
      <c r="SYN195" s="372"/>
      <c r="SYO195" s="373"/>
      <c r="SYP195" s="373"/>
      <c r="SYQ195" s="373"/>
      <c r="SYR195" s="374"/>
      <c r="SYS195" s="374"/>
      <c r="SYT195" s="374"/>
      <c r="SYU195" s="373"/>
      <c r="SYV195" s="374"/>
      <c r="SYW195" s="374"/>
      <c r="SYX195" s="374"/>
      <c r="SYY195" s="374"/>
      <c r="SYZ195" s="373"/>
      <c r="SZA195" s="371"/>
      <c r="SZB195" s="371"/>
      <c r="SZC195" s="371"/>
      <c r="SZD195" s="372"/>
      <c r="SZE195" s="373"/>
      <c r="SZF195" s="373"/>
      <c r="SZG195" s="373"/>
      <c r="SZH195" s="374"/>
      <c r="SZI195" s="374"/>
      <c r="SZJ195" s="374"/>
      <c r="SZK195" s="373"/>
      <c r="SZL195" s="374"/>
      <c r="SZM195" s="374"/>
      <c r="SZN195" s="374"/>
      <c r="SZO195" s="374"/>
      <c r="SZP195" s="373"/>
      <c r="SZQ195" s="371"/>
      <c r="SZR195" s="371"/>
      <c r="SZS195" s="371"/>
      <c r="SZT195" s="372"/>
      <c r="SZU195" s="373"/>
      <c r="SZV195" s="373"/>
      <c r="SZW195" s="373"/>
      <c r="SZX195" s="374"/>
      <c r="SZY195" s="374"/>
      <c r="SZZ195" s="374"/>
      <c r="TAA195" s="373"/>
      <c r="TAB195" s="374"/>
      <c r="TAC195" s="374"/>
      <c r="TAD195" s="374"/>
      <c r="TAE195" s="374"/>
      <c r="TAF195" s="373"/>
      <c r="TAG195" s="371"/>
      <c r="TAH195" s="371"/>
      <c r="TAI195" s="371"/>
      <c r="TAJ195" s="372"/>
      <c r="TAK195" s="373"/>
      <c r="TAL195" s="373"/>
      <c r="TAM195" s="373"/>
      <c r="TAN195" s="374"/>
      <c r="TAO195" s="374"/>
      <c r="TAP195" s="374"/>
      <c r="TAQ195" s="373"/>
      <c r="TAR195" s="374"/>
      <c r="TAS195" s="374"/>
      <c r="TAT195" s="374"/>
      <c r="TAU195" s="374"/>
      <c r="TAV195" s="373"/>
      <c r="TAW195" s="371"/>
      <c r="TAX195" s="371"/>
      <c r="TAY195" s="371"/>
      <c r="TAZ195" s="372"/>
      <c r="TBA195" s="373"/>
      <c r="TBB195" s="373"/>
      <c r="TBC195" s="373"/>
      <c r="TBD195" s="374"/>
      <c r="TBE195" s="374"/>
      <c r="TBF195" s="374"/>
      <c r="TBG195" s="373"/>
      <c r="TBH195" s="374"/>
      <c r="TBI195" s="374"/>
      <c r="TBJ195" s="374"/>
      <c r="TBK195" s="374"/>
      <c r="TBL195" s="373"/>
      <c r="TBM195" s="371"/>
      <c r="TBN195" s="371"/>
      <c r="TBO195" s="371"/>
      <c r="TBP195" s="372"/>
      <c r="TBQ195" s="373"/>
      <c r="TBR195" s="373"/>
      <c r="TBS195" s="373"/>
      <c r="TBT195" s="374"/>
      <c r="TBU195" s="374"/>
      <c r="TBV195" s="374"/>
      <c r="TBW195" s="373"/>
      <c r="TBX195" s="374"/>
      <c r="TBY195" s="374"/>
      <c r="TBZ195" s="374"/>
      <c r="TCA195" s="374"/>
      <c r="TCB195" s="373"/>
      <c r="TCC195" s="371"/>
      <c r="TCD195" s="371"/>
      <c r="TCE195" s="371"/>
      <c r="TCF195" s="372"/>
      <c r="TCG195" s="373"/>
      <c r="TCH195" s="373"/>
      <c r="TCI195" s="373"/>
      <c r="TCJ195" s="374"/>
      <c r="TCK195" s="374"/>
      <c r="TCL195" s="374"/>
      <c r="TCM195" s="373"/>
      <c r="TCN195" s="374"/>
      <c r="TCO195" s="374"/>
      <c r="TCP195" s="374"/>
      <c r="TCQ195" s="374"/>
      <c r="TCR195" s="373"/>
      <c r="TCS195" s="371"/>
      <c r="TCT195" s="371"/>
      <c r="TCU195" s="371"/>
      <c r="TCV195" s="372"/>
      <c r="TCW195" s="373"/>
      <c r="TCX195" s="373"/>
      <c r="TCY195" s="373"/>
      <c r="TCZ195" s="374"/>
      <c r="TDA195" s="374"/>
      <c r="TDB195" s="374"/>
      <c r="TDC195" s="373"/>
      <c r="TDD195" s="374"/>
      <c r="TDE195" s="374"/>
      <c r="TDF195" s="374"/>
      <c r="TDG195" s="374"/>
      <c r="TDH195" s="373"/>
      <c r="TDI195" s="371"/>
      <c r="TDJ195" s="371"/>
      <c r="TDK195" s="371"/>
      <c r="TDL195" s="372"/>
      <c r="TDM195" s="373"/>
      <c r="TDN195" s="373"/>
      <c r="TDO195" s="373"/>
      <c r="TDP195" s="374"/>
      <c r="TDQ195" s="374"/>
      <c r="TDR195" s="374"/>
      <c r="TDS195" s="373"/>
      <c r="TDT195" s="374"/>
      <c r="TDU195" s="374"/>
      <c r="TDV195" s="374"/>
      <c r="TDW195" s="374"/>
      <c r="TDX195" s="373"/>
      <c r="TDY195" s="371"/>
      <c r="TDZ195" s="371"/>
      <c r="TEA195" s="371"/>
      <c r="TEB195" s="372"/>
      <c r="TEC195" s="373"/>
      <c r="TED195" s="373"/>
      <c r="TEE195" s="373"/>
      <c r="TEF195" s="374"/>
      <c r="TEG195" s="374"/>
      <c r="TEH195" s="374"/>
      <c r="TEI195" s="373"/>
      <c r="TEJ195" s="374"/>
      <c r="TEK195" s="374"/>
      <c r="TEL195" s="374"/>
      <c r="TEM195" s="374"/>
      <c r="TEN195" s="373"/>
      <c r="TEO195" s="371"/>
      <c r="TEP195" s="371"/>
      <c r="TEQ195" s="371"/>
      <c r="TER195" s="372"/>
      <c r="TES195" s="373"/>
      <c r="TET195" s="373"/>
      <c r="TEU195" s="373"/>
      <c r="TEV195" s="374"/>
      <c r="TEW195" s="374"/>
      <c r="TEX195" s="374"/>
      <c r="TEY195" s="373"/>
      <c r="TEZ195" s="374"/>
      <c r="TFA195" s="374"/>
      <c r="TFB195" s="374"/>
      <c r="TFC195" s="374"/>
      <c r="TFD195" s="373"/>
      <c r="TFE195" s="371"/>
      <c r="TFF195" s="371"/>
      <c r="TFG195" s="371"/>
      <c r="TFH195" s="372"/>
      <c r="TFI195" s="373"/>
      <c r="TFJ195" s="373"/>
      <c r="TFK195" s="373"/>
      <c r="TFL195" s="374"/>
      <c r="TFM195" s="374"/>
      <c r="TFN195" s="374"/>
      <c r="TFO195" s="373"/>
      <c r="TFP195" s="374"/>
      <c r="TFQ195" s="374"/>
      <c r="TFR195" s="374"/>
      <c r="TFS195" s="374"/>
      <c r="TFT195" s="373"/>
      <c r="TFU195" s="371"/>
      <c r="TFV195" s="371"/>
      <c r="TFW195" s="371"/>
      <c r="TFX195" s="372"/>
      <c r="TFY195" s="373"/>
      <c r="TFZ195" s="373"/>
      <c r="TGA195" s="373"/>
      <c r="TGB195" s="374"/>
      <c r="TGC195" s="374"/>
      <c r="TGD195" s="374"/>
      <c r="TGE195" s="373"/>
      <c r="TGF195" s="374"/>
      <c r="TGG195" s="374"/>
      <c r="TGH195" s="374"/>
      <c r="TGI195" s="374"/>
      <c r="TGJ195" s="373"/>
      <c r="TGK195" s="371"/>
      <c r="TGL195" s="371"/>
      <c r="TGM195" s="371"/>
      <c r="TGN195" s="372"/>
      <c r="TGO195" s="373"/>
      <c r="TGP195" s="373"/>
      <c r="TGQ195" s="373"/>
      <c r="TGR195" s="374"/>
      <c r="TGS195" s="374"/>
      <c r="TGT195" s="374"/>
      <c r="TGU195" s="373"/>
      <c r="TGV195" s="374"/>
      <c r="TGW195" s="374"/>
      <c r="TGX195" s="374"/>
      <c r="TGY195" s="374"/>
      <c r="TGZ195" s="373"/>
      <c r="THA195" s="371"/>
      <c r="THB195" s="371"/>
      <c r="THC195" s="371"/>
      <c r="THD195" s="372"/>
      <c r="THE195" s="373"/>
      <c r="THF195" s="373"/>
      <c r="THG195" s="373"/>
      <c r="THH195" s="374"/>
      <c r="THI195" s="374"/>
      <c r="THJ195" s="374"/>
      <c r="THK195" s="373"/>
      <c r="THL195" s="374"/>
      <c r="THM195" s="374"/>
      <c r="THN195" s="374"/>
      <c r="THO195" s="374"/>
      <c r="THP195" s="373"/>
      <c r="THQ195" s="371"/>
      <c r="THR195" s="371"/>
      <c r="THS195" s="371"/>
      <c r="THT195" s="372"/>
      <c r="THU195" s="373"/>
      <c r="THV195" s="373"/>
      <c r="THW195" s="373"/>
      <c r="THX195" s="374"/>
      <c r="THY195" s="374"/>
      <c r="THZ195" s="374"/>
      <c r="TIA195" s="373"/>
      <c r="TIB195" s="374"/>
      <c r="TIC195" s="374"/>
      <c r="TID195" s="374"/>
      <c r="TIE195" s="374"/>
      <c r="TIF195" s="373"/>
      <c r="TIG195" s="371"/>
      <c r="TIH195" s="371"/>
      <c r="TII195" s="371"/>
      <c r="TIJ195" s="372"/>
      <c r="TIK195" s="373"/>
      <c r="TIL195" s="373"/>
      <c r="TIM195" s="373"/>
      <c r="TIN195" s="374"/>
      <c r="TIO195" s="374"/>
      <c r="TIP195" s="374"/>
      <c r="TIQ195" s="373"/>
      <c r="TIR195" s="374"/>
      <c r="TIS195" s="374"/>
      <c r="TIT195" s="374"/>
      <c r="TIU195" s="374"/>
      <c r="TIV195" s="373"/>
      <c r="TIW195" s="371"/>
      <c r="TIX195" s="371"/>
      <c r="TIY195" s="371"/>
      <c r="TIZ195" s="372"/>
      <c r="TJA195" s="373"/>
      <c r="TJB195" s="373"/>
      <c r="TJC195" s="373"/>
      <c r="TJD195" s="374"/>
      <c r="TJE195" s="374"/>
      <c r="TJF195" s="374"/>
      <c r="TJG195" s="373"/>
      <c r="TJH195" s="374"/>
      <c r="TJI195" s="374"/>
      <c r="TJJ195" s="374"/>
      <c r="TJK195" s="374"/>
      <c r="TJL195" s="373"/>
      <c r="TJM195" s="371"/>
      <c r="TJN195" s="371"/>
      <c r="TJO195" s="371"/>
      <c r="TJP195" s="372"/>
      <c r="TJQ195" s="373"/>
      <c r="TJR195" s="373"/>
      <c r="TJS195" s="373"/>
      <c r="TJT195" s="374"/>
      <c r="TJU195" s="374"/>
      <c r="TJV195" s="374"/>
      <c r="TJW195" s="373"/>
      <c r="TJX195" s="374"/>
      <c r="TJY195" s="374"/>
      <c r="TJZ195" s="374"/>
      <c r="TKA195" s="374"/>
      <c r="TKB195" s="373"/>
      <c r="TKC195" s="371"/>
      <c r="TKD195" s="371"/>
      <c r="TKE195" s="371"/>
      <c r="TKF195" s="372"/>
      <c r="TKG195" s="373"/>
      <c r="TKH195" s="373"/>
      <c r="TKI195" s="373"/>
      <c r="TKJ195" s="374"/>
      <c r="TKK195" s="374"/>
      <c r="TKL195" s="374"/>
      <c r="TKM195" s="373"/>
      <c r="TKN195" s="374"/>
      <c r="TKO195" s="374"/>
      <c r="TKP195" s="374"/>
      <c r="TKQ195" s="374"/>
      <c r="TKR195" s="373"/>
      <c r="TKS195" s="371"/>
      <c r="TKT195" s="371"/>
      <c r="TKU195" s="371"/>
      <c r="TKV195" s="372"/>
      <c r="TKW195" s="373"/>
      <c r="TKX195" s="373"/>
      <c r="TKY195" s="373"/>
      <c r="TKZ195" s="374"/>
      <c r="TLA195" s="374"/>
      <c r="TLB195" s="374"/>
      <c r="TLC195" s="373"/>
      <c r="TLD195" s="374"/>
      <c r="TLE195" s="374"/>
      <c r="TLF195" s="374"/>
      <c r="TLG195" s="374"/>
      <c r="TLH195" s="373"/>
      <c r="TLI195" s="371"/>
      <c r="TLJ195" s="371"/>
      <c r="TLK195" s="371"/>
      <c r="TLL195" s="372"/>
      <c r="TLM195" s="373"/>
      <c r="TLN195" s="373"/>
      <c r="TLO195" s="373"/>
      <c r="TLP195" s="374"/>
      <c r="TLQ195" s="374"/>
      <c r="TLR195" s="374"/>
      <c r="TLS195" s="373"/>
      <c r="TLT195" s="374"/>
      <c r="TLU195" s="374"/>
      <c r="TLV195" s="374"/>
      <c r="TLW195" s="374"/>
      <c r="TLX195" s="373"/>
      <c r="TLY195" s="371"/>
      <c r="TLZ195" s="371"/>
      <c r="TMA195" s="371"/>
      <c r="TMB195" s="372"/>
      <c r="TMC195" s="373"/>
      <c r="TMD195" s="373"/>
      <c r="TME195" s="373"/>
      <c r="TMF195" s="374"/>
      <c r="TMG195" s="374"/>
      <c r="TMH195" s="374"/>
      <c r="TMI195" s="373"/>
      <c r="TMJ195" s="374"/>
      <c r="TMK195" s="374"/>
      <c r="TML195" s="374"/>
      <c r="TMM195" s="374"/>
      <c r="TMN195" s="373"/>
      <c r="TMO195" s="371"/>
      <c r="TMP195" s="371"/>
      <c r="TMQ195" s="371"/>
      <c r="TMR195" s="372"/>
      <c r="TMS195" s="373"/>
      <c r="TMT195" s="373"/>
      <c r="TMU195" s="373"/>
      <c r="TMV195" s="374"/>
      <c r="TMW195" s="374"/>
      <c r="TMX195" s="374"/>
      <c r="TMY195" s="373"/>
      <c r="TMZ195" s="374"/>
      <c r="TNA195" s="374"/>
      <c r="TNB195" s="374"/>
      <c r="TNC195" s="374"/>
      <c r="TND195" s="373"/>
      <c r="TNE195" s="371"/>
      <c r="TNF195" s="371"/>
      <c r="TNG195" s="371"/>
      <c r="TNH195" s="372"/>
      <c r="TNI195" s="373"/>
      <c r="TNJ195" s="373"/>
      <c r="TNK195" s="373"/>
      <c r="TNL195" s="374"/>
      <c r="TNM195" s="374"/>
      <c r="TNN195" s="374"/>
      <c r="TNO195" s="373"/>
      <c r="TNP195" s="374"/>
      <c r="TNQ195" s="374"/>
      <c r="TNR195" s="374"/>
      <c r="TNS195" s="374"/>
      <c r="TNT195" s="373"/>
      <c r="TNU195" s="371"/>
      <c r="TNV195" s="371"/>
      <c r="TNW195" s="371"/>
      <c r="TNX195" s="372"/>
      <c r="TNY195" s="373"/>
      <c r="TNZ195" s="373"/>
      <c r="TOA195" s="373"/>
      <c r="TOB195" s="374"/>
      <c r="TOC195" s="374"/>
      <c r="TOD195" s="374"/>
      <c r="TOE195" s="373"/>
      <c r="TOF195" s="374"/>
      <c r="TOG195" s="374"/>
      <c r="TOH195" s="374"/>
      <c r="TOI195" s="374"/>
      <c r="TOJ195" s="373"/>
      <c r="TOK195" s="371"/>
      <c r="TOL195" s="371"/>
      <c r="TOM195" s="371"/>
      <c r="TON195" s="372"/>
      <c r="TOO195" s="373"/>
      <c r="TOP195" s="373"/>
      <c r="TOQ195" s="373"/>
      <c r="TOR195" s="374"/>
      <c r="TOS195" s="374"/>
      <c r="TOT195" s="374"/>
      <c r="TOU195" s="373"/>
      <c r="TOV195" s="374"/>
      <c r="TOW195" s="374"/>
      <c r="TOX195" s="374"/>
      <c r="TOY195" s="374"/>
      <c r="TOZ195" s="373"/>
      <c r="TPA195" s="371"/>
      <c r="TPB195" s="371"/>
      <c r="TPC195" s="371"/>
      <c r="TPD195" s="372"/>
      <c r="TPE195" s="373"/>
      <c r="TPF195" s="373"/>
      <c r="TPG195" s="373"/>
      <c r="TPH195" s="374"/>
      <c r="TPI195" s="374"/>
      <c r="TPJ195" s="374"/>
      <c r="TPK195" s="373"/>
      <c r="TPL195" s="374"/>
      <c r="TPM195" s="374"/>
      <c r="TPN195" s="374"/>
      <c r="TPO195" s="374"/>
      <c r="TPP195" s="373"/>
      <c r="TPQ195" s="371"/>
      <c r="TPR195" s="371"/>
      <c r="TPS195" s="371"/>
      <c r="TPT195" s="372"/>
      <c r="TPU195" s="373"/>
      <c r="TPV195" s="373"/>
      <c r="TPW195" s="373"/>
      <c r="TPX195" s="374"/>
      <c r="TPY195" s="374"/>
      <c r="TPZ195" s="374"/>
      <c r="TQA195" s="373"/>
      <c r="TQB195" s="374"/>
      <c r="TQC195" s="374"/>
      <c r="TQD195" s="374"/>
      <c r="TQE195" s="374"/>
      <c r="TQF195" s="373"/>
      <c r="TQG195" s="371"/>
      <c r="TQH195" s="371"/>
      <c r="TQI195" s="371"/>
      <c r="TQJ195" s="372"/>
      <c r="TQK195" s="373"/>
      <c r="TQL195" s="373"/>
      <c r="TQM195" s="373"/>
      <c r="TQN195" s="374"/>
      <c r="TQO195" s="374"/>
      <c r="TQP195" s="374"/>
      <c r="TQQ195" s="373"/>
      <c r="TQR195" s="374"/>
      <c r="TQS195" s="374"/>
      <c r="TQT195" s="374"/>
      <c r="TQU195" s="374"/>
      <c r="TQV195" s="373"/>
      <c r="TQW195" s="371"/>
      <c r="TQX195" s="371"/>
      <c r="TQY195" s="371"/>
      <c r="TQZ195" s="372"/>
      <c r="TRA195" s="373"/>
      <c r="TRB195" s="373"/>
      <c r="TRC195" s="373"/>
      <c r="TRD195" s="374"/>
      <c r="TRE195" s="374"/>
      <c r="TRF195" s="374"/>
      <c r="TRG195" s="373"/>
      <c r="TRH195" s="374"/>
      <c r="TRI195" s="374"/>
      <c r="TRJ195" s="374"/>
      <c r="TRK195" s="374"/>
      <c r="TRL195" s="373"/>
      <c r="TRM195" s="371"/>
      <c r="TRN195" s="371"/>
      <c r="TRO195" s="371"/>
      <c r="TRP195" s="372"/>
      <c r="TRQ195" s="373"/>
      <c r="TRR195" s="373"/>
      <c r="TRS195" s="373"/>
      <c r="TRT195" s="374"/>
      <c r="TRU195" s="374"/>
      <c r="TRV195" s="374"/>
      <c r="TRW195" s="373"/>
      <c r="TRX195" s="374"/>
      <c r="TRY195" s="374"/>
      <c r="TRZ195" s="374"/>
      <c r="TSA195" s="374"/>
      <c r="TSB195" s="373"/>
      <c r="TSC195" s="371"/>
      <c r="TSD195" s="371"/>
      <c r="TSE195" s="371"/>
      <c r="TSF195" s="372"/>
      <c r="TSG195" s="373"/>
      <c r="TSH195" s="373"/>
      <c r="TSI195" s="373"/>
      <c r="TSJ195" s="374"/>
      <c r="TSK195" s="374"/>
      <c r="TSL195" s="374"/>
      <c r="TSM195" s="373"/>
      <c r="TSN195" s="374"/>
      <c r="TSO195" s="374"/>
      <c r="TSP195" s="374"/>
      <c r="TSQ195" s="374"/>
      <c r="TSR195" s="373"/>
      <c r="TSS195" s="371"/>
      <c r="TST195" s="371"/>
      <c r="TSU195" s="371"/>
      <c r="TSV195" s="372"/>
      <c r="TSW195" s="373"/>
      <c r="TSX195" s="373"/>
      <c r="TSY195" s="373"/>
      <c r="TSZ195" s="374"/>
      <c r="TTA195" s="374"/>
      <c r="TTB195" s="374"/>
      <c r="TTC195" s="373"/>
      <c r="TTD195" s="374"/>
      <c r="TTE195" s="374"/>
      <c r="TTF195" s="374"/>
      <c r="TTG195" s="374"/>
      <c r="TTH195" s="373"/>
      <c r="TTI195" s="371"/>
      <c r="TTJ195" s="371"/>
      <c r="TTK195" s="371"/>
      <c r="TTL195" s="372"/>
      <c r="TTM195" s="373"/>
      <c r="TTN195" s="373"/>
      <c r="TTO195" s="373"/>
      <c r="TTP195" s="374"/>
      <c r="TTQ195" s="374"/>
      <c r="TTR195" s="374"/>
      <c r="TTS195" s="373"/>
      <c r="TTT195" s="374"/>
      <c r="TTU195" s="374"/>
      <c r="TTV195" s="374"/>
      <c r="TTW195" s="374"/>
      <c r="TTX195" s="373"/>
      <c r="TTY195" s="371"/>
      <c r="TTZ195" s="371"/>
      <c r="TUA195" s="371"/>
      <c r="TUB195" s="372"/>
      <c r="TUC195" s="373"/>
      <c r="TUD195" s="373"/>
      <c r="TUE195" s="373"/>
      <c r="TUF195" s="374"/>
      <c r="TUG195" s="374"/>
      <c r="TUH195" s="374"/>
      <c r="TUI195" s="373"/>
      <c r="TUJ195" s="374"/>
      <c r="TUK195" s="374"/>
      <c r="TUL195" s="374"/>
      <c r="TUM195" s="374"/>
      <c r="TUN195" s="373"/>
      <c r="TUO195" s="371"/>
      <c r="TUP195" s="371"/>
      <c r="TUQ195" s="371"/>
      <c r="TUR195" s="372"/>
      <c r="TUS195" s="373"/>
      <c r="TUT195" s="373"/>
      <c r="TUU195" s="373"/>
      <c r="TUV195" s="374"/>
      <c r="TUW195" s="374"/>
      <c r="TUX195" s="374"/>
      <c r="TUY195" s="373"/>
      <c r="TUZ195" s="374"/>
      <c r="TVA195" s="374"/>
      <c r="TVB195" s="374"/>
      <c r="TVC195" s="374"/>
      <c r="TVD195" s="373"/>
      <c r="TVE195" s="371"/>
      <c r="TVF195" s="371"/>
      <c r="TVG195" s="371"/>
      <c r="TVH195" s="372"/>
      <c r="TVI195" s="373"/>
      <c r="TVJ195" s="373"/>
      <c r="TVK195" s="373"/>
      <c r="TVL195" s="374"/>
      <c r="TVM195" s="374"/>
      <c r="TVN195" s="374"/>
      <c r="TVO195" s="373"/>
      <c r="TVP195" s="374"/>
      <c r="TVQ195" s="374"/>
      <c r="TVR195" s="374"/>
      <c r="TVS195" s="374"/>
      <c r="TVT195" s="373"/>
      <c r="TVU195" s="371"/>
      <c r="TVV195" s="371"/>
      <c r="TVW195" s="371"/>
      <c r="TVX195" s="372"/>
      <c r="TVY195" s="373"/>
      <c r="TVZ195" s="373"/>
      <c r="TWA195" s="373"/>
      <c r="TWB195" s="374"/>
      <c r="TWC195" s="374"/>
      <c r="TWD195" s="374"/>
      <c r="TWE195" s="373"/>
      <c r="TWF195" s="374"/>
      <c r="TWG195" s="374"/>
      <c r="TWH195" s="374"/>
      <c r="TWI195" s="374"/>
      <c r="TWJ195" s="373"/>
      <c r="TWK195" s="371"/>
      <c r="TWL195" s="371"/>
      <c r="TWM195" s="371"/>
      <c r="TWN195" s="372"/>
      <c r="TWO195" s="373"/>
      <c r="TWP195" s="373"/>
      <c r="TWQ195" s="373"/>
      <c r="TWR195" s="374"/>
      <c r="TWS195" s="374"/>
      <c r="TWT195" s="374"/>
      <c r="TWU195" s="373"/>
      <c r="TWV195" s="374"/>
      <c r="TWW195" s="374"/>
      <c r="TWX195" s="374"/>
      <c r="TWY195" s="374"/>
      <c r="TWZ195" s="373"/>
      <c r="TXA195" s="371"/>
      <c r="TXB195" s="371"/>
      <c r="TXC195" s="371"/>
      <c r="TXD195" s="372"/>
      <c r="TXE195" s="373"/>
      <c r="TXF195" s="373"/>
      <c r="TXG195" s="373"/>
      <c r="TXH195" s="374"/>
      <c r="TXI195" s="374"/>
      <c r="TXJ195" s="374"/>
      <c r="TXK195" s="373"/>
      <c r="TXL195" s="374"/>
      <c r="TXM195" s="374"/>
      <c r="TXN195" s="374"/>
      <c r="TXO195" s="374"/>
      <c r="TXP195" s="373"/>
      <c r="TXQ195" s="371"/>
      <c r="TXR195" s="371"/>
      <c r="TXS195" s="371"/>
      <c r="TXT195" s="372"/>
      <c r="TXU195" s="373"/>
      <c r="TXV195" s="373"/>
      <c r="TXW195" s="373"/>
      <c r="TXX195" s="374"/>
      <c r="TXY195" s="374"/>
      <c r="TXZ195" s="374"/>
      <c r="TYA195" s="373"/>
      <c r="TYB195" s="374"/>
      <c r="TYC195" s="374"/>
      <c r="TYD195" s="374"/>
      <c r="TYE195" s="374"/>
      <c r="TYF195" s="373"/>
      <c r="TYG195" s="371"/>
      <c r="TYH195" s="371"/>
      <c r="TYI195" s="371"/>
      <c r="TYJ195" s="372"/>
      <c r="TYK195" s="373"/>
      <c r="TYL195" s="373"/>
      <c r="TYM195" s="373"/>
      <c r="TYN195" s="374"/>
      <c r="TYO195" s="374"/>
      <c r="TYP195" s="374"/>
      <c r="TYQ195" s="373"/>
      <c r="TYR195" s="374"/>
      <c r="TYS195" s="374"/>
      <c r="TYT195" s="374"/>
      <c r="TYU195" s="374"/>
      <c r="TYV195" s="373"/>
      <c r="TYW195" s="371"/>
      <c r="TYX195" s="371"/>
      <c r="TYY195" s="371"/>
      <c r="TYZ195" s="372"/>
      <c r="TZA195" s="373"/>
      <c r="TZB195" s="373"/>
      <c r="TZC195" s="373"/>
      <c r="TZD195" s="374"/>
      <c r="TZE195" s="374"/>
      <c r="TZF195" s="374"/>
      <c r="TZG195" s="373"/>
      <c r="TZH195" s="374"/>
      <c r="TZI195" s="374"/>
      <c r="TZJ195" s="374"/>
      <c r="TZK195" s="374"/>
      <c r="TZL195" s="373"/>
      <c r="TZM195" s="371"/>
      <c r="TZN195" s="371"/>
      <c r="TZO195" s="371"/>
      <c r="TZP195" s="372"/>
      <c r="TZQ195" s="373"/>
      <c r="TZR195" s="373"/>
      <c r="TZS195" s="373"/>
      <c r="TZT195" s="374"/>
      <c r="TZU195" s="374"/>
      <c r="TZV195" s="374"/>
      <c r="TZW195" s="373"/>
      <c r="TZX195" s="374"/>
      <c r="TZY195" s="374"/>
      <c r="TZZ195" s="374"/>
      <c r="UAA195" s="374"/>
      <c r="UAB195" s="373"/>
      <c r="UAC195" s="371"/>
      <c r="UAD195" s="371"/>
      <c r="UAE195" s="371"/>
      <c r="UAF195" s="372"/>
      <c r="UAG195" s="373"/>
      <c r="UAH195" s="373"/>
      <c r="UAI195" s="373"/>
      <c r="UAJ195" s="374"/>
      <c r="UAK195" s="374"/>
      <c r="UAL195" s="374"/>
      <c r="UAM195" s="373"/>
      <c r="UAN195" s="374"/>
      <c r="UAO195" s="374"/>
      <c r="UAP195" s="374"/>
      <c r="UAQ195" s="374"/>
      <c r="UAR195" s="373"/>
      <c r="UAS195" s="371"/>
      <c r="UAT195" s="371"/>
      <c r="UAU195" s="371"/>
      <c r="UAV195" s="372"/>
      <c r="UAW195" s="373"/>
      <c r="UAX195" s="373"/>
      <c r="UAY195" s="373"/>
      <c r="UAZ195" s="374"/>
      <c r="UBA195" s="374"/>
      <c r="UBB195" s="374"/>
      <c r="UBC195" s="373"/>
      <c r="UBD195" s="374"/>
      <c r="UBE195" s="374"/>
      <c r="UBF195" s="374"/>
      <c r="UBG195" s="374"/>
      <c r="UBH195" s="373"/>
      <c r="UBI195" s="371"/>
      <c r="UBJ195" s="371"/>
      <c r="UBK195" s="371"/>
      <c r="UBL195" s="372"/>
      <c r="UBM195" s="373"/>
      <c r="UBN195" s="373"/>
      <c r="UBO195" s="373"/>
      <c r="UBP195" s="374"/>
      <c r="UBQ195" s="374"/>
      <c r="UBR195" s="374"/>
      <c r="UBS195" s="373"/>
      <c r="UBT195" s="374"/>
      <c r="UBU195" s="374"/>
      <c r="UBV195" s="374"/>
      <c r="UBW195" s="374"/>
      <c r="UBX195" s="373"/>
      <c r="UBY195" s="371"/>
      <c r="UBZ195" s="371"/>
      <c r="UCA195" s="371"/>
      <c r="UCB195" s="372"/>
      <c r="UCC195" s="373"/>
      <c r="UCD195" s="373"/>
      <c r="UCE195" s="373"/>
      <c r="UCF195" s="374"/>
      <c r="UCG195" s="374"/>
      <c r="UCH195" s="374"/>
      <c r="UCI195" s="373"/>
      <c r="UCJ195" s="374"/>
      <c r="UCK195" s="374"/>
      <c r="UCL195" s="374"/>
      <c r="UCM195" s="374"/>
      <c r="UCN195" s="373"/>
      <c r="UCO195" s="371"/>
      <c r="UCP195" s="371"/>
      <c r="UCQ195" s="371"/>
      <c r="UCR195" s="372"/>
      <c r="UCS195" s="373"/>
      <c r="UCT195" s="373"/>
      <c r="UCU195" s="373"/>
      <c r="UCV195" s="374"/>
      <c r="UCW195" s="374"/>
      <c r="UCX195" s="374"/>
      <c r="UCY195" s="373"/>
      <c r="UCZ195" s="374"/>
      <c r="UDA195" s="374"/>
      <c r="UDB195" s="374"/>
      <c r="UDC195" s="374"/>
      <c r="UDD195" s="373"/>
      <c r="UDE195" s="371"/>
      <c r="UDF195" s="371"/>
      <c r="UDG195" s="371"/>
      <c r="UDH195" s="372"/>
      <c r="UDI195" s="373"/>
      <c r="UDJ195" s="373"/>
      <c r="UDK195" s="373"/>
      <c r="UDL195" s="374"/>
      <c r="UDM195" s="374"/>
      <c r="UDN195" s="374"/>
      <c r="UDO195" s="373"/>
      <c r="UDP195" s="374"/>
      <c r="UDQ195" s="374"/>
      <c r="UDR195" s="374"/>
      <c r="UDS195" s="374"/>
      <c r="UDT195" s="373"/>
      <c r="UDU195" s="371"/>
      <c r="UDV195" s="371"/>
      <c r="UDW195" s="371"/>
      <c r="UDX195" s="372"/>
      <c r="UDY195" s="373"/>
      <c r="UDZ195" s="373"/>
      <c r="UEA195" s="373"/>
      <c r="UEB195" s="374"/>
      <c r="UEC195" s="374"/>
      <c r="UED195" s="374"/>
      <c r="UEE195" s="373"/>
      <c r="UEF195" s="374"/>
      <c r="UEG195" s="374"/>
      <c r="UEH195" s="374"/>
      <c r="UEI195" s="374"/>
      <c r="UEJ195" s="373"/>
      <c r="UEK195" s="371"/>
      <c r="UEL195" s="371"/>
      <c r="UEM195" s="371"/>
      <c r="UEN195" s="372"/>
      <c r="UEO195" s="373"/>
      <c r="UEP195" s="373"/>
      <c r="UEQ195" s="373"/>
      <c r="UER195" s="374"/>
      <c r="UES195" s="374"/>
      <c r="UET195" s="374"/>
      <c r="UEU195" s="373"/>
      <c r="UEV195" s="374"/>
      <c r="UEW195" s="374"/>
      <c r="UEX195" s="374"/>
      <c r="UEY195" s="374"/>
      <c r="UEZ195" s="373"/>
      <c r="UFA195" s="371"/>
      <c r="UFB195" s="371"/>
      <c r="UFC195" s="371"/>
      <c r="UFD195" s="372"/>
      <c r="UFE195" s="373"/>
      <c r="UFF195" s="373"/>
      <c r="UFG195" s="373"/>
      <c r="UFH195" s="374"/>
      <c r="UFI195" s="374"/>
      <c r="UFJ195" s="374"/>
      <c r="UFK195" s="373"/>
      <c r="UFL195" s="374"/>
      <c r="UFM195" s="374"/>
      <c r="UFN195" s="374"/>
      <c r="UFO195" s="374"/>
      <c r="UFP195" s="373"/>
      <c r="UFQ195" s="371"/>
      <c r="UFR195" s="371"/>
      <c r="UFS195" s="371"/>
      <c r="UFT195" s="372"/>
      <c r="UFU195" s="373"/>
      <c r="UFV195" s="373"/>
      <c r="UFW195" s="373"/>
      <c r="UFX195" s="374"/>
      <c r="UFY195" s="374"/>
      <c r="UFZ195" s="374"/>
      <c r="UGA195" s="373"/>
      <c r="UGB195" s="374"/>
      <c r="UGC195" s="374"/>
      <c r="UGD195" s="374"/>
      <c r="UGE195" s="374"/>
      <c r="UGF195" s="373"/>
      <c r="UGG195" s="371"/>
      <c r="UGH195" s="371"/>
      <c r="UGI195" s="371"/>
      <c r="UGJ195" s="372"/>
      <c r="UGK195" s="373"/>
      <c r="UGL195" s="373"/>
      <c r="UGM195" s="373"/>
      <c r="UGN195" s="374"/>
      <c r="UGO195" s="374"/>
      <c r="UGP195" s="374"/>
      <c r="UGQ195" s="373"/>
      <c r="UGR195" s="374"/>
      <c r="UGS195" s="374"/>
      <c r="UGT195" s="374"/>
      <c r="UGU195" s="374"/>
      <c r="UGV195" s="373"/>
      <c r="UGW195" s="371"/>
      <c r="UGX195" s="371"/>
      <c r="UGY195" s="371"/>
      <c r="UGZ195" s="372"/>
      <c r="UHA195" s="373"/>
      <c r="UHB195" s="373"/>
      <c r="UHC195" s="373"/>
      <c r="UHD195" s="374"/>
      <c r="UHE195" s="374"/>
      <c r="UHF195" s="374"/>
      <c r="UHG195" s="373"/>
      <c r="UHH195" s="374"/>
      <c r="UHI195" s="374"/>
      <c r="UHJ195" s="374"/>
      <c r="UHK195" s="374"/>
      <c r="UHL195" s="373"/>
      <c r="UHM195" s="371"/>
      <c r="UHN195" s="371"/>
      <c r="UHO195" s="371"/>
      <c r="UHP195" s="372"/>
      <c r="UHQ195" s="373"/>
      <c r="UHR195" s="373"/>
      <c r="UHS195" s="373"/>
      <c r="UHT195" s="374"/>
      <c r="UHU195" s="374"/>
      <c r="UHV195" s="374"/>
      <c r="UHW195" s="373"/>
      <c r="UHX195" s="374"/>
      <c r="UHY195" s="374"/>
      <c r="UHZ195" s="374"/>
      <c r="UIA195" s="374"/>
      <c r="UIB195" s="373"/>
      <c r="UIC195" s="371"/>
      <c r="UID195" s="371"/>
      <c r="UIE195" s="371"/>
      <c r="UIF195" s="372"/>
      <c r="UIG195" s="373"/>
      <c r="UIH195" s="373"/>
      <c r="UII195" s="373"/>
      <c r="UIJ195" s="374"/>
      <c r="UIK195" s="374"/>
      <c r="UIL195" s="374"/>
      <c r="UIM195" s="373"/>
      <c r="UIN195" s="374"/>
      <c r="UIO195" s="374"/>
      <c r="UIP195" s="374"/>
      <c r="UIQ195" s="374"/>
      <c r="UIR195" s="373"/>
      <c r="UIS195" s="371"/>
      <c r="UIT195" s="371"/>
      <c r="UIU195" s="371"/>
      <c r="UIV195" s="372"/>
      <c r="UIW195" s="373"/>
      <c r="UIX195" s="373"/>
      <c r="UIY195" s="373"/>
      <c r="UIZ195" s="374"/>
      <c r="UJA195" s="374"/>
      <c r="UJB195" s="374"/>
      <c r="UJC195" s="373"/>
      <c r="UJD195" s="374"/>
      <c r="UJE195" s="374"/>
      <c r="UJF195" s="374"/>
      <c r="UJG195" s="374"/>
      <c r="UJH195" s="373"/>
      <c r="UJI195" s="371"/>
      <c r="UJJ195" s="371"/>
      <c r="UJK195" s="371"/>
      <c r="UJL195" s="372"/>
      <c r="UJM195" s="373"/>
      <c r="UJN195" s="373"/>
      <c r="UJO195" s="373"/>
      <c r="UJP195" s="374"/>
      <c r="UJQ195" s="374"/>
      <c r="UJR195" s="374"/>
      <c r="UJS195" s="373"/>
      <c r="UJT195" s="374"/>
      <c r="UJU195" s="374"/>
      <c r="UJV195" s="374"/>
      <c r="UJW195" s="374"/>
      <c r="UJX195" s="373"/>
      <c r="UJY195" s="371"/>
      <c r="UJZ195" s="371"/>
      <c r="UKA195" s="371"/>
      <c r="UKB195" s="372"/>
      <c r="UKC195" s="373"/>
      <c r="UKD195" s="373"/>
      <c r="UKE195" s="373"/>
      <c r="UKF195" s="374"/>
      <c r="UKG195" s="374"/>
      <c r="UKH195" s="374"/>
      <c r="UKI195" s="373"/>
      <c r="UKJ195" s="374"/>
      <c r="UKK195" s="374"/>
      <c r="UKL195" s="374"/>
      <c r="UKM195" s="374"/>
      <c r="UKN195" s="373"/>
      <c r="UKO195" s="371"/>
      <c r="UKP195" s="371"/>
      <c r="UKQ195" s="371"/>
      <c r="UKR195" s="372"/>
      <c r="UKS195" s="373"/>
      <c r="UKT195" s="373"/>
      <c r="UKU195" s="373"/>
      <c r="UKV195" s="374"/>
      <c r="UKW195" s="374"/>
      <c r="UKX195" s="374"/>
      <c r="UKY195" s="373"/>
      <c r="UKZ195" s="374"/>
      <c r="ULA195" s="374"/>
      <c r="ULB195" s="374"/>
      <c r="ULC195" s="374"/>
      <c r="ULD195" s="373"/>
      <c r="ULE195" s="371"/>
      <c r="ULF195" s="371"/>
      <c r="ULG195" s="371"/>
      <c r="ULH195" s="372"/>
      <c r="ULI195" s="373"/>
      <c r="ULJ195" s="373"/>
      <c r="ULK195" s="373"/>
      <c r="ULL195" s="374"/>
      <c r="ULM195" s="374"/>
      <c r="ULN195" s="374"/>
      <c r="ULO195" s="373"/>
      <c r="ULP195" s="374"/>
      <c r="ULQ195" s="374"/>
      <c r="ULR195" s="374"/>
      <c r="ULS195" s="374"/>
      <c r="ULT195" s="373"/>
      <c r="ULU195" s="371"/>
      <c r="ULV195" s="371"/>
      <c r="ULW195" s="371"/>
      <c r="ULX195" s="372"/>
      <c r="ULY195" s="373"/>
      <c r="ULZ195" s="373"/>
      <c r="UMA195" s="373"/>
      <c r="UMB195" s="374"/>
      <c r="UMC195" s="374"/>
      <c r="UMD195" s="374"/>
      <c r="UME195" s="373"/>
      <c r="UMF195" s="374"/>
      <c r="UMG195" s="374"/>
      <c r="UMH195" s="374"/>
      <c r="UMI195" s="374"/>
      <c r="UMJ195" s="373"/>
      <c r="UMK195" s="371"/>
      <c r="UML195" s="371"/>
      <c r="UMM195" s="371"/>
      <c r="UMN195" s="372"/>
      <c r="UMO195" s="373"/>
      <c r="UMP195" s="373"/>
      <c r="UMQ195" s="373"/>
      <c r="UMR195" s="374"/>
      <c r="UMS195" s="374"/>
      <c r="UMT195" s="374"/>
      <c r="UMU195" s="373"/>
      <c r="UMV195" s="374"/>
      <c r="UMW195" s="374"/>
      <c r="UMX195" s="374"/>
      <c r="UMY195" s="374"/>
      <c r="UMZ195" s="373"/>
      <c r="UNA195" s="371"/>
      <c r="UNB195" s="371"/>
      <c r="UNC195" s="371"/>
      <c r="UND195" s="372"/>
      <c r="UNE195" s="373"/>
      <c r="UNF195" s="373"/>
      <c r="UNG195" s="373"/>
      <c r="UNH195" s="374"/>
      <c r="UNI195" s="374"/>
      <c r="UNJ195" s="374"/>
      <c r="UNK195" s="373"/>
      <c r="UNL195" s="374"/>
      <c r="UNM195" s="374"/>
      <c r="UNN195" s="374"/>
      <c r="UNO195" s="374"/>
      <c r="UNP195" s="373"/>
      <c r="UNQ195" s="371"/>
      <c r="UNR195" s="371"/>
      <c r="UNS195" s="371"/>
      <c r="UNT195" s="372"/>
      <c r="UNU195" s="373"/>
      <c r="UNV195" s="373"/>
      <c r="UNW195" s="373"/>
      <c r="UNX195" s="374"/>
      <c r="UNY195" s="374"/>
      <c r="UNZ195" s="374"/>
      <c r="UOA195" s="373"/>
      <c r="UOB195" s="374"/>
      <c r="UOC195" s="374"/>
      <c r="UOD195" s="374"/>
      <c r="UOE195" s="374"/>
      <c r="UOF195" s="373"/>
      <c r="UOG195" s="371"/>
      <c r="UOH195" s="371"/>
      <c r="UOI195" s="371"/>
      <c r="UOJ195" s="372"/>
      <c r="UOK195" s="373"/>
      <c r="UOL195" s="373"/>
      <c r="UOM195" s="373"/>
      <c r="UON195" s="374"/>
      <c r="UOO195" s="374"/>
      <c r="UOP195" s="374"/>
      <c r="UOQ195" s="373"/>
      <c r="UOR195" s="374"/>
      <c r="UOS195" s="374"/>
      <c r="UOT195" s="374"/>
      <c r="UOU195" s="374"/>
      <c r="UOV195" s="373"/>
      <c r="UOW195" s="371"/>
      <c r="UOX195" s="371"/>
      <c r="UOY195" s="371"/>
      <c r="UOZ195" s="372"/>
      <c r="UPA195" s="373"/>
      <c r="UPB195" s="373"/>
      <c r="UPC195" s="373"/>
      <c r="UPD195" s="374"/>
      <c r="UPE195" s="374"/>
      <c r="UPF195" s="374"/>
      <c r="UPG195" s="373"/>
      <c r="UPH195" s="374"/>
      <c r="UPI195" s="374"/>
      <c r="UPJ195" s="374"/>
      <c r="UPK195" s="374"/>
      <c r="UPL195" s="373"/>
      <c r="UPM195" s="371"/>
      <c r="UPN195" s="371"/>
      <c r="UPO195" s="371"/>
      <c r="UPP195" s="372"/>
      <c r="UPQ195" s="373"/>
      <c r="UPR195" s="373"/>
      <c r="UPS195" s="373"/>
      <c r="UPT195" s="374"/>
      <c r="UPU195" s="374"/>
      <c r="UPV195" s="374"/>
      <c r="UPW195" s="373"/>
      <c r="UPX195" s="374"/>
      <c r="UPY195" s="374"/>
      <c r="UPZ195" s="374"/>
      <c r="UQA195" s="374"/>
      <c r="UQB195" s="373"/>
      <c r="UQC195" s="371"/>
      <c r="UQD195" s="371"/>
      <c r="UQE195" s="371"/>
      <c r="UQF195" s="372"/>
      <c r="UQG195" s="373"/>
      <c r="UQH195" s="373"/>
      <c r="UQI195" s="373"/>
      <c r="UQJ195" s="374"/>
      <c r="UQK195" s="374"/>
      <c r="UQL195" s="374"/>
      <c r="UQM195" s="373"/>
      <c r="UQN195" s="374"/>
      <c r="UQO195" s="374"/>
      <c r="UQP195" s="374"/>
      <c r="UQQ195" s="374"/>
      <c r="UQR195" s="373"/>
      <c r="UQS195" s="371"/>
      <c r="UQT195" s="371"/>
      <c r="UQU195" s="371"/>
      <c r="UQV195" s="372"/>
      <c r="UQW195" s="373"/>
      <c r="UQX195" s="373"/>
      <c r="UQY195" s="373"/>
      <c r="UQZ195" s="374"/>
      <c r="URA195" s="374"/>
      <c r="URB195" s="374"/>
      <c r="URC195" s="373"/>
      <c r="URD195" s="374"/>
      <c r="URE195" s="374"/>
      <c r="URF195" s="374"/>
      <c r="URG195" s="374"/>
      <c r="URH195" s="373"/>
      <c r="URI195" s="371"/>
      <c r="URJ195" s="371"/>
      <c r="URK195" s="371"/>
      <c r="URL195" s="372"/>
      <c r="URM195" s="373"/>
      <c r="URN195" s="373"/>
      <c r="URO195" s="373"/>
      <c r="URP195" s="374"/>
      <c r="URQ195" s="374"/>
      <c r="URR195" s="374"/>
      <c r="URS195" s="373"/>
      <c r="URT195" s="374"/>
      <c r="URU195" s="374"/>
      <c r="URV195" s="374"/>
      <c r="URW195" s="374"/>
      <c r="URX195" s="373"/>
      <c r="URY195" s="371"/>
      <c r="URZ195" s="371"/>
      <c r="USA195" s="371"/>
      <c r="USB195" s="372"/>
      <c r="USC195" s="373"/>
      <c r="USD195" s="373"/>
      <c r="USE195" s="373"/>
      <c r="USF195" s="374"/>
      <c r="USG195" s="374"/>
      <c r="USH195" s="374"/>
      <c r="USI195" s="373"/>
      <c r="USJ195" s="374"/>
      <c r="USK195" s="374"/>
      <c r="USL195" s="374"/>
      <c r="USM195" s="374"/>
      <c r="USN195" s="373"/>
      <c r="USO195" s="371"/>
      <c r="USP195" s="371"/>
      <c r="USQ195" s="371"/>
      <c r="USR195" s="372"/>
      <c r="USS195" s="373"/>
      <c r="UST195" s="373"/>
      <c r="USU195" s="373"/>
      <c r="USV195" s="374"/>
      <c r="USW195" s="374"/>
      <c r="USX195" s="374"/>
      <c r="USY195" s="373"/>
      <c r="USZ195" s="374"/>
      <c r="UTA195" s="374"/>
      <c r="UTB195" s="374"/>
      <c r="UTC195" s="374"/>
      <c r="UTD195" s="373"/>
      <c r="UTE195" s="371"/>
      <c r="UTF195" s="371"/>
      <c r="UTG195" s="371"/>
      <c r="UTH195" s="372"/>
      <c r="UTI195" s="373"/>
      <c r="UTJ195" s="373"/>
      <c r="UTK195" s="373"/>
      <c r="UTL195" s="374"/>
      <c r="UTM195" s="374"/>
      <c r="UTN195" s="374"/>
      <c r="UTO195" s="373"/>
      <c r="UTP195" s="374"/>
      <c r="UTQ195" s="374"/>
      <c r="UTR195" s="374"/>
      <c r="UTS195" s="374"/>
      <c r="UTT195" s="373"/>
      <c r="UTU195" s="371"/>
      <c r="UTV195" s="371"/>
      <c r="UTW195" s="371"/>
      <c r="UTX195" s="372"/>
      <c r="UTY195" s="373"/>
      <c r="UTZ195" s="373"/>
      <c r="UUA195" s="373"/>
      <c r="UUB195" s="374"/>
      <c r="UUC195" s="374"/>
      <c r="UUD195" s="374"/>
      <c r="UUE195" s="373"/>
      <c r="UUF195" s="374"/>
      <c r="UUG195" s="374"/>
      <c r="UUH195" s="374"/>
      <c r="UUI195" s="374"/>
      <c r="UUJ195" s="373"/>
      <c r="UUK195" s="371"/>
      <c r="UUL195" s="371"/>
      <c r="UUM195" s="371"/>
      <c r="UUN195" s="372"/>
      <c r="UUO195" s="373"/>
      <c r="UUP195" s="373"/>
      <c r="UUQ195" s="373"/>
      <c r="UUR195" s="374"/>
      <c r="UUS195" s="374"/>
      <c r="UUT195" s="374"/>
      <c r="UUU195" s="373"/>
      <c r="UUV195" s="374"/>
      <c r="UUW195" s="374"/>
      <c r="UUX195" s="374"/>
      <c r="UUY195" s="374"/>
      <c r="UUZ195" s="373"/>
      <c r="UVA195" s="371"/>
      <c r="UVB195" s="371"/>
      <c r="UVC195" s="371"/>
      <c r="UVD195" s="372"/>
      <c r="UVE195" s="373"/>
      <c r="UVF195" s="373"/>
      <c r="UVG195" s="373"/>
      <c r="UVH195" s="374"/>
      <c r="UVI195" s="374"/>
      <c r="UVJ195" s="374"/>
      <c r="UVK195" s="373"/>
      <c r="UVL195" s="374"/>
      <c r="UVM195" s="374"/>
      <c r="UVN195" s="374"/>
      <c r="UVO195" s="374"/>
      <c r="UVP195" s="373"/>
      <c r="UVQ195" s="371"/>
      <c r="UVR195" s="371"/>
      <c r="UVS195" s="371"/>
      <c r="UVT195" s="372"/>
      <c r="UVU195" s="373"/>
      <c r="UVV195" s="373"/>
      <c r="UVW195" s="373"/>
      <c r="UVX195" s="374"/>
      <c r="UVY195" s="374"/>
      <c r="UVZ195" s="374"/>
      <c r="UWA195" s="373"/>
      <c r="UWB195" s="374"/>
      <c r="UWC195" s="374"/>
      <c r="UWD195" s="374"/>
      <c r="UWE195" s="374"/>
      <c r="UWF195" s="373"/>
      <c r="UWG195" s="371"/>
      <c r="UWH195" s="371"/>
      <c r="UWI195" s="371"/>
      <c r="UWJ195" s="372"/>
      <c r="UWK195" s="373"/>
      <c r="UWL195" s="373"/>
      <c r="UWM195" s="373"/>
      <c r="UWN195" s="374"/>
      <c r="UWO195" s="374"/>
      <c r="UWP195" s="374"/>
      <c r="UWQ195" s="373"/>
      <c r="UWR195" s="374"/>
      <c r="UWS195" s="374"/>
      <c r="UWT195" s="374"/>
      <c r="UWU195" s="374"/>
      <c r="UWV195" s="373"/>
      <c r="UWW195" s="371"/>
      <c r="UWX195" s="371"/>
      <c r="UWY195" s="371"/>
      <c r="UWZ195" s="372"/>
      <c r="UXA195" s="373"/>
      <c r="UXB195" s="373"/>
      <c r="UXC195" s="373"/>
      <c r="UXD195" s="374"/>
      <c r="UXE195" s="374"/>
      <c r="UXF195" s="374"/>
      <c r="UXG195" s="373"/>
      <c r="UXH195" s="374"/>
      <c r="UXI195" s="374"/>
      <c r="UXJ195" s="374"/>
      <c r="UXK195" s="374"/>
      <c r="UXL195" s="373"/>
      <c r="UXM195" s="371"/>
      <c r="UXN195" s="371"/>
      <c r="UXO195" s="371"/>
      <c r="UXP195" s="372"/>
      <c r="UXQ195" s="373"/>
      <c r="UXR195" s="373"/>
      <c r="UXS195" s="373"/>
      <c r="UXT195" s="374"/>
      <c r="UXU195" s="374"/>
      <c r="UXV195" s="374"/>
      <c r="UXW195" s="373"/>
      <c r="UXX195" s="374"/>
      <c r="UXY195" s="374"/>
      <c r="UXZ195" s="374"/>
      <c r="UYA195" s="374"/>
      <c r="UYB195" s="373"/>
      <c r="UYC195" s="371"/>
      <c r="UYD195" s="371"/>
      <c r="UYE195" s="371"/>
      <c r="UYF195" s="372"/>
      <c r="UYG195" s="373"/>
      <c r="UYH195" s="373"/>
      <c r="UYI195" s="373"/>
      <c r="UYJ195" s="374"/>
      <c r="UYK195" s="374"/>
      <c r="UYL195" s="374"/>
      <c r="UYM195" s="373"/>
      <c r="UYN195" s="374"/>
      <c r="UYO195" s="374"/>
      <c r="UYP195" s="374"/>
      <c r="UYQ195" s="374"/>
      <c r="UYR195" s="373"/>
      <c r="UYS195" s="371"/>
      <c r="UYT195" s="371"/>
      <c r="UYU195" s="371"/>
      <c r="UYV195" s="372"/>
      <c r="UYW195" s="373"/>
      <c r="UYX195" s="373"/>
      <c r="UYY195" s="373"/>
      <c r="UYZ195" s="374"/>
      <c r="UZA195" s="374"/>
      <c r="UZB195" s="374"/>
      <c r="UZC195" s="373"/>
      <c r="UZD195" s="374"/>
      <c r="UZE195" s="374"/>
      <c r="UZF195" s="374"/>
      <c r="UZG195" s="374"/>
      <c r="UZH195" s="373"/>
      <c r="UZI195" s="371"/>
      <c r="UZJ195" s="371"/>
      <c r="UZK195" s="371"/>
      <c r="UZL195" s="372"/>
      <c r="UZM195" s="373"/>
      <c r="UZN195" s="373"/>
      <c r="UZO195" s="373"/>
      <c r="UZP195" s="374"/>
      <c r="UZQ195" s="374"/>
      <c r="UZR195" s="374"/>
      <c r="UZS195" s="373"/>
      <c r="UZT195" s="374"/>
      <c r="UZU195" s="374"/>
      <c r="UZV195" s="374"/>
      <c r="UZW195" s="374"/>
      <c r="UZX195" s="373"/>
      <c r="UZY195" s="371"/>
      <c r="UZZ195" s="371"/>
      <c r="VAA195" s="371"/>
      <c r="VAB195" s="372"/>
      <c r="VAC195" s="373"/>
      <c r="VAD195" s="373"/>
      <c r="VAE195" s="373"/>
      <c r="VAF195" s="374"/>
      <c r="VAG195" s="374"/>
      <c r="VAH195" s="374"/>
      <c r="VAI195" s="373"/>
      <c r="VAJ195" s="374"/>
      <c r="VAK195" s="374"/>
      <c r="VAL195" s="374"/>
      <c r="VAM195" s="374"/>
      <c r="VAN195" s="373"/>
      <c r="VAO195" s="371"/>
      <c r="VAP195" s="371"/>
      <c r="VAQ195" s="371"/>
      <c r="VAR195" s="372"/>
      <c r="VAS195" s="373"/>
      <c r="VAT195" s="373"/>
      <c r="VAU195" s="373"/>
      <c r="VAV195" s="374"/>
      <c r="VAW195" s="374"/>
      <c r="VAX195" s="374"/>
      <c r="VAY195" s="373"/>
      <c r="VAZ195" s="374"/>
      <c r="VBA195" s="374"/>
      <c r="VBB195" s="374"/>
      <c r="VBC195" s="374"/>
      <c r="VBD195" s="373"/>
      <c r="VBE195" s="371"/>
      <c r="VBF195" s="371"/>
      <c r="VBG195" s="371"/>
      <c r="VBH195" s="372"/>
      <c r="VBI195" s="373"/>
      <c r="VBJ195" s="373"/>
      <c r="VBK195" s="373"/>
      <c r="VBL195" s="374"/>
      <c r="VBM195" s="374"/>
      <c r="VBN195" s="374"/>
      <c r="VBO195" s="373"/>
      <c r="VBP195" s="374"/>
      <c r="VBQ195" s="374"/>
      <c r="VBR195" s="374"/>
      <c r="VBS195" s="374"/>
      <c r="VBT195" s="373"/>
      <c r="VBU195" s="371"/>
      <c r="VBV195" s="371"/>
      <c r="VBW195" s="371"/>
      <c r="VBX195" s="372"/>
      <c r="VBY195" s="373"/>
      <c r="VBZ195" s="373"/>
      <c r="VCA195" s="373"/>
      <c r="VCB195" s="374"/>
      <c r="VCC195" s="374"/>
      <c r="VCD195" s="374"/>
      <c r="VCE195" s="373"/>
      <c r="VCF195" s="374"/>
      <c r="VCG195" s="374"/>
      <c r="VCH195" s="374"/>
      <c r="VCI195" s="374"/>
      <c r="VCJ195" s="373"/>
      <c r="VCK195" s="371"/>
      <c r="VCL195" s="371"/>
      <c r="VCM195" s="371"/>
      <c r="VCN195" s="372"/>
      <c r="VCO195" s="373"/>
      <c r="VCP195" s="373"/>
      <c r="VCQ195" s="373"/>
      <c r="VCR195" s="374"/>
      <c r="VCS195" s="374"/>
      <c r="VCT195" s="374"/>
      <c r="VCU195" s="373"/>
      <c r="VCV195" s="374"/>
      <c r="VCW195" s="374"/>
      <c r="VCX195" s="374"/>
      <c r="VCY195" s="374"/>
      <c r="VCZ195" s="373"/>
      <c r="VDA195" s="371"/>
      <c r="VDB195" s="371"/>
      <c r="VDC195" s="371"/>
      <c r="VDD195" s="372"/>
      <c r="VDE195" s="373"/>
      <c r="VDF195" s="373"/>
      <c r="VDG195" s="373"/>
      <c r="VDH195" s="374"/>
      <c r="VDI195" s="374"/>
      <c r="VDJ195" s="374"/>
      <c r="VDK195" s="373"/>
      <c r="VDL195" s="374"/>
      <c r="VDM195" s="374"/>
      <c r="VDN195" s="374"/>
      <c r="VDO195" s="374"/>
      <c r="VDP195" s="373"/>
      <c r="VDQ195" s="371"/>
      <c r="VDR195" s="371"/>
      <c r="VDS195" s="371"/>
      <c r="VDT195" s="372"/>
      <c r="VDU195" s="373"/>
      <c r="VDV195" s="373"/>
      <c r="VDW195" s="373"/>
      <c r="VDX195" s="374"/>
      <c r="VDY195" s="374"/>
      <c r="VDZ195" s="374"/>
      <c r="VEA195" s="373"/>
      <c r="VEB195" s="374"/>
      <c r="VEC195" s="374"/>
      <c r="VED195" s="374"/>
      <c r="VEE195" s="374"/>
      <c r="VEF195" s="373"/>
      <c r="VEG195" s="371"/>
      <c r="VEH195" s="371"/>
      <c r="VEI195" s="371"/>
      <c r="VEJ195" s="372"/>
      <c r="VEK195" s="373"/>
      <c r="VEL195" s="373"/>
      <c r="VEM195" s="373"/>
      <c r="VEN195" s="374"/>
      <c r="VEO195" s="374"/>
      <c r="VEP195" s="374"/>
      <c r="VEQ195" s="373"/>
      <c r="VER195" s="374"/>
      <c r="VES195" s="374"/>
      <c r="VET195" s="374"/>
      <c r="VEU195" s="374"/>
      <c r="VEV195" s="373"/>
      <c r="VEW195" s="371"/>
      <c r="VEX195" s="371"/>
      <c r="VEY195" s="371"/>
      <c r="VEZ195" s="372"/>
      <c r="VFA195" s="373"/>
      <c r="VFB195" s="373"/>
      <c r="VFC195" s="373"/>
      <c r="VFD195" s="374"/>
      <c r="VFE195" s="374"/>
      <c r="VFF195" s="374"/>
      <c r="VFG195" s="373"/>
      <c r="VFH195" s="374"/>
      <c r="VFI195" s="374"/>
      <c r="VFJ195" s="374"/>
      <c r="VFK195" s="374"/>
      <c r="VFL195" s="373"/>
      <c r="VFM195" s="371"/>
      <c r="VFN195" s="371"/>
      <c r="VFO195" s="371"/>
      <c r="VFP195" s="372"/>
      <c r="VFQ195" s="373"/>
      <c r="VFR195" s="373"/>
      <c r="VFS195" s="373"/>
      <c r="VFT195" s="374"/>
      <c r="VFU195" s="374"/>
      <c r="VFV195" s="374"/>
      <c r="VFW195" s="373"/>
      <c r="VFX195" s="374"/>
      <c r="VFY195" s="374"/>
      <c r="VFZ195" s="374"/>
      <c r="VGA195" s="374"/>
      <c r="VGB195" s="373"/>
      <c r="VGC195" s="371"/>
      <c r="VGD195" s="371"/>
      <c r="VGE195" s="371"/>
      <c r="VGF195" s="372"/>
      <c r="VGG195" s="373"/>
      <c r="VGH195" s="373"/>
      <c r="VGI195" s="373"/>
      <c r="VGJ195" s="374"/>
      <c r="VGK195" s="374"/>
      <c r="VGL195" s="374"/>
      <c r="VGM195" s="373"/>
      <c r="VGN195" s="374"/>
      <c r="VGO195" s="374"/>
      <c r="VGP195" s="374"/>
      <c r="VGQ195" s="374"/>
      <c r="VGR195" s="373"/>
      <c r="VGS195" s="371"/>
      <c r="VGT195" s="371"/>
      <c r="VGU195" s="371"/>
      <c r="VGV195" s="372"/>
      <c r="VGW195" s="373"/>
      <c r="VGX195" s="373"/>
      <c r="VGY195" s="373"/>
      <c r="VGZ195" s="374"/>
      <c r="VHA195" s="374"/>
      <c r="VHB195" s="374"/>
      <c r="VHC195" s="373"/>
      <c r="VHD195" s="374"/>
      <c r="VHE195" s="374"/>
      <c r="VHF195" s="374"/>
      <c r="VHG195" s="374"/>
      <c r="VHH195" s="373"/>
      <c r="VHI195" s="371"/>
      <c r="VHJ195" s="371"/>
      <c r="VHK195" s="371"/>
      <c r="VHL195" s="372"/>
      <c r="VHM195" s="373"/>
      <c r="VHN195" s="373"/>
      <c r="VHO195" s="373"/>
      <c r="VHP195" s="374"/>
      <c r="VHQ195" s="374"/>
      <c r="VHR195" s="374"/>
      <c r="VHS195" s="373"/>
      <c r="VHT195" s="374"/>
      <c r="VHU195" s="374"/>
      <c r="VHV195" s="374"/>
      <c r="VHW195" s="374"/>
      <c r="VHX195" s="373"/>
      <c r="VHY195" s="371"/>
      <c r="VHZ195" s="371"/>
      <c r="VIA195" s="371"/>
      <c r="VIB195" s="372"/>
      <c r="VIC195" s="373"/>
      <c r="VID195" s="373"/>
      <c r="VIE195" s="373"/>
      <c r="VIF195" s="374"/>
      <c r="VIG195" s="374"/>
      <c r="VIH195" s="374"/>
      <c r="VII195" s="373"/>
      <c r="VIJ195" s="374"/>
      <c r="VIK195" s="374"/>
      <c r="VIL195" s="374"/>
      <c r="VIM195" s="374"/>
      <c r="VIN195" s="373"/>
      <c r="VIO195" s="371"/>
      <c r="VIP195" s="371"/>
      <c r="VIQ195" s="371"/>
      <c r="VIR195" s="372"/>
      <c r="VIS195" s="373"/>
      <c r="VIT195" s="373"/>
      <c r="VIU195" s="373"/>
      <c r="VIV195" s="374"/>
      <c r="VIW195" s="374"/>
      <c r="VIX195" s="374"/>
      <c r="VIY195" s="373"/>
      <c r="VIZ195" s="374"/>
      <c r="VJA195" s="374"/>
      <c r="VJB195" s="374"/>
      <c r="VJC195" s="374"/>
      <c r="VJD195" s="373"/>
      <c r="VJE195" s="371"/>
      <c r="VJF195" s="371"/>
      <c r="VJG195" s="371"/>
      <c r="VJH195" s="372"/>
      <c r="VJI195" s="373"/>
      <c r="VJJ195" s="373"/>
      <c r="VJK195" s="373"/>
      <c r="VJL195" s="374"/>
      <c r="VJM195" s="374"/>
      <c r="VJN195" s="374"/>
      <c r="VJO195" s="373"/>
      <c r="VJP195" s="374"/>
      <c r="VJQ195" s="374"/>
      <c r="VJR195" s="374"/>
      <c r="VJS195" s="374"/>
      <c r="VJT195" s="373"/>
      <c r="VJU195" s="371"/>
      <c r="VJV195" s="371"/>
      <c r="VJW195" s="371"/>
      <c r="VJX195" s="372"/>
      <c r="VJY195" s="373"/>
      <c r="VJZ195" s="373"/>
      <c r="VKA195" s="373"/>
      <c r="VKB195" s="374"/>
      <c r="VKC195" s="374"/>
      <c r="VKD195" s="374"/>
      <c r="VKE195" s="373"/>
      <c r="VKF195" s="374"/>
      <c r="VKG195" s="374"/>
      <c r="VKH195" s="374"/>
      <c r="VKI195" s="374"/>
      <c r="VKJ195" s="373"/>
      <c r="VKK195" s="371"/>
      <c r="VKL195" s="371"/>
      <c r="VKM195" s="371"/>
      <c r="VKN195" s="372"/>
      <c r="VKO195" s="373"/>
      <c r="VKP195" s="373"/>
      <c r="VKQ195" s="373"/>
      <c r="VKR195" s="374"/>
      <c r="VKS195" s="374"/>
      <c r="VKT195" s="374"/>
      <c r="VKU195" s="373"/>
      <c r="VKV195" s="374"/>
      <c r="VKW195" s="374"/>
      <c r="VKX195" s="374"/>
      <c r="VKY195" s="374"/>
      <c r="VKZ195" s="373"/>
      <c r="VLA195" s="371"/>
      <c r="VLB195" s="371"/>
      <c r="VLC195" s="371"/>
      <c r="VLD195" s="372"/>
      <c r="VLE195" s="373"/>
      <c r="VLF195" s="373"/>
      <c r="VLG195" s="373"/>
      <c r="VLH195" s="374"/>
      <c r="VLI195" s="374"/>
      <c r="VLJ195" s="374"/>
      <c r="VLK195" s="373"/>
      <c r="VLL195" s="374"/>
      <c r="VLM195" s="374"/>
      <c r="VLN195" s="374"/>
      <c r="VLO195" s="374"/>
      <c r="VLP195" s="373"/>
      <c r="VLQ195" s="371"/>
      <c r="VLR195" s="371"/>
      <c r="VLS195" s="371"/>
      <c r="VLT195" s="372"/>
      <c r="VLU195" s="373"/>
      <c r="VLV195" s="373"/>
      <c r="VLW195" s="373"/>
      <c r="VLX195" s="374"/>
      <c r="VLY195" s="374"/>
      <c r="VLZ195" s="374"/>
      <c r="VMA195" s="373"/>
      <c r="VMB195" s="374"/>
      <c r="VMC195" s="374"/>
      <c r="VMD195" s="374"/>
      <c r="VME195" s="374"/>
      <c r="VMF195" s="373"/>
      <c r="VMG195" s="371"/>
      <c r="VMH195" s="371"/>
      <c r="VMI195" s="371"/>
      <c r="VMJ195" s="372"/>
      <c r="VMK195" s="373"/>
      <c r="VML195" s="373"/>
      <c r="VMM195" s="373"/>
      <c r="VMN195" s="374"/>
      <c r="VMO195" s="374"/>
      <c r="VMP195" s="374"/>
      <c r="VMQ195" s="373"/>
      <c r="VMR195" s="374"/>
      <c r="VMS195" s="374"/>
      <c r="VMT195" s="374"/>
      <c r="VMU195" s="374"/>
      <c r="VMV195" s="373"/>
      <c r="VMW195" s="371"/>
      <c r="VMX195" s="371"/>
      <c r="VMY195" s="371"/>
      <c r="VMZ195" s="372"/>
      <c r="VNA195" s="373"/>
      <c r="VNB195" s="373"/>
      <c r="VNC195" s="373"/>
      <c r="VND195" s="374"/>
      <c r="VNE195" s="374"/>
      <c r="VNF195" s="374"/>
      <c r="VNG195" s="373"/>
      <c r="VNH195" s="374"/>
      <c r="VNI195" s="374"/>
      <c r="VNJ195" s="374"/>
      <c r="VNK195" s="374"/>
      <c r="VNL195" s="373"/>
      <c r="VNM195" s="371"/>
      <c r="VNN195" s="371"/>
      <c r="VNO195" s="371"/>
      <c r="VNP195" s="372"/>
      <c r="VNQ195" s="373"/>
      <c r="VNR195" s="373"/>
      <c r="VNS195" s="373"/>
      <c r="VNT195" s="374"/>
      <c r="VNU195" s="374"/>
      <c r="VNV195" s="374"/>
      <c r="VNW195" s="373"/>
      <c r="VNX195" s="374"/>
      <c r="VNY195" s="374"/>
      <c r="VNZ195" s="374"/>
      <c r="VOA195" s="374"/>
      <c r="VOB195" s="373"/>
      <c r="VOC195" s="371"/>
      <c r="VOD195" s="371"/>
      <c r="VOE195" s="371"/>
      <c r="VOF195" s="372"/>
      <c r="VOG195" s="373"/>
      <c r="VOH195" s="373"/>
      <c r="VOI195" s="373"/>
      <c r="VOJ195" s="374"/>
      <c r="VOK195" s="374"/>
      <c r="VOL195" s="374"/>
      <c r="VOM195" s="373"/>
      <c r="VON195" s="374"/>
      <c r="VOO195" s="374"/>
      <c r="VOP195" s="374"/>
      <c r="VOQ195" s="374"/>
      <c r="VOR195" s="373"/>
      <c r="VOS195" s="371"/>
      <c r="VOT195" s="371"/>
      <c r="VOU195" s="371"/>
      <c r="VOV195" s="372"/>
      <c r="VOW195" s="373"/>
      <c r="VOX195" s="373"/>
      <c r="VOY195" s="373"/>
      <c r="VOZ195" s="374"/>
      <c r="VPA195" s="374"/>
      <c r="VPB195" s="374"/>
      <c r="VPC195" s="373"/>
      <c r="VPD195" s="374"/>
      <c r="VPE195" s="374"/>
      <c r="VPF195" s="374"/>
      <c r="VPG195" s="374"/>
      <c r="VPH195" s="373"/>
      <c r="VPI195" s="371"/>
      <c r="VPJ195" s="371"/>
      <c r="VPK195" s="371"/>
      <c r="VPL195" s="372"/>
      <c r="VPM195" s="373"/>
      <c r="VPN195" s="373"/>
      <c r="VPO195" s="373"/>
      <c r="VPP195" s="374"/>
      <c r="VPQ195" s="374"/>
      <c r="VPR195" s="374"/>
      <c r="VPS195" s="373"/>
      <c r="VPT195" s="374"/>
      <c r="VPU195" s="374"/>
      <c r="VPV195" s="374"/>
      <c r="VPW195" s="374"/>
      <c r="VPX195" s="373"/>
      <c r="VPY195" s="371"/>
      <c r="VPZ195" s="371"/>
      <c r="VQA195" s="371"/>
      <c r="VQB195" s="372"/>
      <c r="VQC195" s="373"/>
      <c r="VQD195" s="373"/>
      <c r="VQE195" s="373"/>
      <c r="VQF195" s="374"/>
      <c r="VQG195" s="374"/>
      <c r="VQH195" s="374"/>
      <c r="VQI195" s="373"/>
      <c r="VQJ195" s="374"/>
      <c r="VQK195" s="374"/>
      <c r="VQL195" s="374"/>
      <c r="VQM195" s="374"/>
      <c r="VQN195" s="373"/>
      <c r="VQO195" s="371"/>
      <c r="VQP195" s="371"/>
      <c r="VQQ195" s="371"/>
      <c r="VQR195" s="372"/>
      <c r="VQS195" s="373"/>
      <c r="VQT195" s="373"/>
      <c r="VQU195" s="373"/>
      <c r="VQV195" s="374"/>
      <c r="VQW195" s="374"/>
      <c r="VQX195" s="374"/>
      <c r="VQY195" s="373"/>
      <c r="VQZ195" s="374"/>
      <c r="VRA195" s="374"/>
      <c r="VRB195" s="374"/>
      <c r="VRC195" s="374"/>
      <c r="VRD195" s="373"/>
      <c r="VRE195" s="371"/>
      <c r="VRF195" s="371"/>
      <c r="VRG195" s="371"/>
      <c r="VRH195" s="372"/>
      <c r="VRI195" s="373"/>
      <c r="VRJ195" s="373"/>
      <c r="VRK195" s="373"/>
      <c r="VRL195" s="374"/>
      <c r="VRM195" s="374"/>
      <c r="VRN195" s="374"/>
      <c r="VRO195" s="373"/>
      <c r="VRP195" s="374"/>
      <c r="VRQ195" s="374"/>
      <c r="VRR195" s="374"/>
      <c r="VRS195" s="374"/>
      <c r="VRT195" s="373"/>
      <c r="VRU195" s="371"/>
      <c r="VRV195" s="371"/>
      <c r="VRW195" s="371"/>
      <c r="VRX195" s="372"/>
      <c r="VRY195" s="373"/>
      <c r="VRZ195" s="373"/>
      <c r="VSA195" s="373"/>
      <c r="VSB195" s="374"/>
      <c r="VSC195" s="374"/>
      <c r="VSD195" s="374"/>
      <c r="VSE195" s="373"/>
      <c r="VSF195" s="374"/>
      <c r="VSG195" s="374"/>
      <c r="VSH195" s="374"/>
      <c r="VSI195" s="374"/>
      <c r="VSJ195" s="373"/>
      <c r="VSK195" s="371"/>
      <c r="VSL195" s="371"/>
      <c r="VSM195" s="371"/>
      <c r="VSN195" s="372"/>
      <c r="VSO195" s="373"/>
      <c r="VSP195" s="373"/>
      <c r="VSQ195" s="373"/>
      <c r="VSR195" s="374"/>
      <c r="VSS195" s="374"/>
      <c r="VST195" s="374"/>
      <c r="VSU195" s="373"/>
      <c r="VSV195" s="374"/>
      <c r="VSW195" s="374"/>
      <c r="VSX195" s="374"/>
      <c r="VSY195" s="374"/>
      <c r="VSZ195" s="373"/>
      <c r="VTA195" s="371"/>
      <c r="VTB195" s="371"/>
      <c r="VTC195" s="371"/>
      <c r="VTD195" s="372"/>
      <c r="VTE195" s="373"/>
      <c r="VTF195" s="373"/>
      <c r="VTG195" s="373"/>
      <c r="VTH195" s="374"/>
      <c r="VTI195" s="374"/>
      <c r="VTJ195" s="374"/>
      <c r="VTK195" s="373"/>
      <c r="VTL195" s="374"/>
      <c r="VTM195" s="374"/>
      <c r="VTN195" s="374"/>
      <c r="VTO195" s="374"/>
      <c r="VTP195" s="373"/>
      <c r="VTQ195" s="371"/>
      <c r="VTR195" s="371"/>
      <c r="VTS195" s="371"/>
      <c r="VTT195" s="372"/>
      <c r="VTU195" s="373"/>
      <c r="VTV195" s="373"/>
      <c r="VTW195" s="373"/>
      <c r="VTX195" s="374"/>
      <c r="VTY195" s="374"/>
      <c r="VTZ195" s="374"/>
      <c r="VUA195" s="373"/>
      <c r="VUB195" s="374"/>
      <c r="VUC195" s="374"/>
      <c r="VUD195" s="374"/>
      <c r="VUE195" s="374"/>
      <c r="VUF195" s="373"/>
      <c r="VUG195" s="371"/>
      <c r="VUH195" s="371"/>
      <c r="VUI195" s="371"/>
      <c r="VUJ195" s="372"/>
      <c r="VUK195" s="373"/>
      <c r="VUL195" s="373"/>
      <c r="VUM195" s="373"/>
      <c r="VUN195" s="374"/>
      <c r="VUO195" s="374"/>
      <c r="VUP195" s="374"/>
      <c r="VUQ195" s="373"/>
      <c r="VUR195" s="374"/>
      <c r="VUS195" s="374"/>
      <c r="VUT195" s="374"/>
      <c r="VUU195" s="374"/>
      <c r="VUV195" s="373"/>
      <c r="VUW195" s="371"/>
      <c r="VUX195" s="371"/>
      <c r="VUY195" s="371"/>
      <c r="VUZ195" s="372"/>
      <c r="VVA195" s="373"/>
      <c r="VVB195" s="373"/>
      <c r="VVC195" s="373"/>
      <c r="VVD195" s="374"/>
      <c r="VVE195" s="374"/>
      <c r="VVF195" s="374"/>
      <c r="VVG195" s="373"/>
      <c r="VVH195" s="374"/>
      <c r="VVI195" s="374"/>
      <c r="VVJ195" s="374"/>
      <c r="VVK195" s="374"/>
      <c r="VVL195" s="373"/>
      <c r="VVM195" s="371"/>
      <c r="VVN195" s="371"/>
      <c r="VVO195" s="371"/>
      <c r="VVP195" s="372"/>
      <c r="VVQ195" s="373"/>
      <c r="VVR195" s="373"/>
      <c r="VVS195" s="373"/>
      <c r="VVT195" s="374"/>
      <c r="VVU195" s="374"/>
      <c r="VVV195" s="374"/>
      <c r="VVW195" s="373"/>
      <c r="VVX195" s="374"/>
      <c r="VVY195" s="374"/>
      <c r="VVZ195" s="374"/>
      <c r="VWA195" s="374"/>
      <c r="VWB195" s="373"/>
      <c r="VWC195" s="371"/>
      <c r="VWD195" s="371"/>
      <c r="VWE195" s="371"/>
      <c r="VWF195" s="372"/>
      <c r="VWG195" s="373"/>
      <c r="VWH195" s="373"/>
      <c r="VWI195" s="373"/>
      <c r="VWJ195" s="374"/>
      <c r="VWK195" s="374"/>
      <c r="VWL195" s="374"/>
      <c r="VWM195" s="373"/>
      <c r="VWN195" s="374"/>
      <c r="VWO195" s="374"/>
      <c r="VWP195" s="374"/>
      <c r="VWQ195" s="374"/>
      <c r="VWR195" s="373"/>
      <c r="VWS195" s="371"/>
      <c r="VWT195" s="371"/>
      <c r="VWU195" s="371"/>
      <c r="VWV195" s="372"/>
      <c r="VWW195" s="373"/>
      <c r="VWX195" s="373"/>
      <c r="VWY195" s="373"/>
      <c r="VWZ195" s="374"/>
      <c r="VXA195" s="374"/>
      <c r="VXB195" s="374"/>
      <c r="VXC195" s="373"/>
      <c r="VXD195" s="374"/>
      <c r="VXE195" s="374"/>
      <c r="VXF195" s="374"/>
      <c r="VXG195" s="374"/>
      <c r="VXH195" s="373"/>
      <c r="VXI195" s="371"/>
      <c r="VXJ195" s="371"/>
      <c r="VXK195" s="371"/>
      <c r="VXL195" s="372"/>
      <c r="VXM195" s="373"/>
      <c r="VXN195" s="373"/>
      <c r="VXO195" s="373"/>
      <c r="VXP195" s="374"/>
      <c r="VXQ195" s="374"/>
      <c r="VXR195" s="374"/>
      <c r="VXS195" s="373"/>
      <c r="VXT195" s="374"/>
      <c r="VXU195" s="374"/>
      <c r="VXV195" s="374"/>
      <c r="VXW195" s="374"/>
      <c r="VXX195" s="373"/>
      <c r="VXY195" s="371"/>
      <c r="VXZ195" s="371"/>
      <c r="VYA195" s="371"/>
      <c r="VYB195" s="372"/>
      <c r="VYC195" s="373"/>
      <c r="VYD195" s="373"/>
      <c r="VYE195" s="373"/>
      <c r="VYF195" s="374"/>
      <c r="VYG195" s="374"/>
      <c r="VYH195" s="374"/>
      <c r="VYI195" s="373"/>
      <c r="VYJ195" s="374"/>
      <c r="VYK195" s="374"/>
      <c r="VYL195" s="374"/>
      <c r="VYM195" s="374"/>
      <c r="VYN195" s="373"/>
      <c r="VYO195" s="371"/>
      <c r="VYP195" s="371"/>
      <c r="VYQ195" s="371"/>
      <c r="VYR195" s="372"/>
      <c r="VYS195" s="373"/>
      <c r="VYT195" s="373"/>
      <c r="VYU195" s="373"/>
      <c r="VYV195" s="374"/>
      <c r="VYW195" s="374"/>
      <c r="VYX195" s="374"/>
      <c r="VYY195" s="373"/>
      <c r="VYZ195" s="374"/>
      <c r="VZA195" s="374"/>
      <c r="VZB195" s="374"/>
      <c r="VZC195" s="374"/>
      <c r="VZD195" s="373"/>
      <c r="VZE195" s="371"/>
      <c r="VZF195" s="371"/>
      <c r="VZG195" s="371"/>
      <c r="VZH195" s="372"/>
      <c r="VZI195" s="373"/>
      <c r="VZJ195" s="373"/>
      <c r="VZK195" s="373"/>
      <c r="VZL195" s="374"/>
      <c r="VZM195" s="374"/>
      <c r="VZN195" s="374"/>
      <c r="VZO195" s="373"/>
      <c r="VZP195" s="374"/>
      <c r="VZQ195" s="374"/>
      <c r="VZR195" s="374"/>
      <c r="VZS195" s="374"/>
      <c r="VZT195" s="373"/>
      <c r="VZU195" s="371"/>
      <c r="VZV195" s="371"/>
      <c r="VZW195" s="371"/>
      <c r="VZX195" s="372"/>
      <c r="VZY195" s="373"/>
      <c r="VZZ195" s="373"/>
      <c r="WAA195" s="373"/>
      <c r="WAB195" s="374"/>
      <c r="WAC195" s="374"/>
      <c r="WAD195" s="374"/>
      <c r="WAE195" s="373"/>
      <c r="WAF195" s="374"/>
      <c r="WAG195" s="374"/>
      <c r="WAH195" s="374"/>
      <c r="WAI195" s="374"/>
      <c r="WAJ195" s="373"/>
      <c r="WAK195" s="371"/>
      <c r="WAL195" s="371"/>
      <c r="WAM195" s="371"/>
      <c r="WAN195" s="372"/>
      <c r="WAO195" s="373"/>
      <c r="WAP195" s="373"/>
      <c r="WAQ195" s="373"/>
      <c r="WAR195" s="374"/>
      <c r="WAS195" s="374"/>
      <c r="WAT195" s="374"/>
      <c r="WAU195" s="373"/>
      <c r="WAV195" s="374"/>
      <c r="WAW195" s="374"/>
      <c r="WAX195" s="374"/>
      <c r="WAY195" s="374"/>
      <c r="WAZ195" s="373"/>
      <c r="WBA195" s="371"/>
      <c r="WBB195" s="371"/>
      <c r="WBC195" s="371"/>
      <c r="WBD195" s="372"/>
      <c r="WBE195" s="373"/>
      <c r="WBF195" s="373"/>
      <c r="WBG195" s="373"/>
      <c r="WBH195" s="374"/>
      <c r="WBI195" s="374"/>
      <c r="WBJ195" s="374"/>
      <c r="WBK195" s="373"/>
      <c r="WBL195" s="374"/>
      <c r="WBM195" s="374"/>
      <c r="WBN195" s="374"/>
      <c r="WBO195" s="374"/>
      <c r="WBP195" s="373"/>
      <c r="WBQ195" s="371"/>
      <c r="WBR195" s="371"/>
      <c r="WBS195" s="371"/>
      <c r="WBT195" s="372"/>
      <c r="WBU195" s="373"/>
      <c r="WBV195" s="373"/>
      <c r="WBW195" s="373"/>
      <c r="WBX195" s="374"/>
      <c r="WBY195" s="374"/>
      <c r="WBZ195" s="374"/>
      <c r="WCA195" s="373"/>
      <c r="WCB195" s="374"/>
      <c r="WCC195" s="374"/>
      <c r="WCD195" s="374"/>
      <c r="WCE195" s="374"/>
      <c r="WCF195" s="373"/>
      <c r="WCG195" s="371"/>
      <c r="WCH195" s="371"/>
      <c r="WCI195" s="371"/>
      <c r="WCJ195" s="372"/>
      <c r="WCK195" s="373"/>
      <c r="WCL195" s="373"/>
      <c r="WCM195" s="373"/>
      <c r="WCN195" s="374"/>
      <c r="WCO195" s="374"/>
      <c r="WCP195" s="374"/>
      <c r="WCQ195" s="373"/>
      <c r="WCR195" s="374"/>
      <c r="WCS195" s="374"/>
      <c r="WCT195" s="374"/>
      <c r="WCU195" s="374"/>
      <c r="WCV195" s="373"/>
      <c r="WCW195" s="371"/>
      <c r="WCX195" s="371"/>
      <c r="WCY195" s="371"/>
      <c r="WCZ195" s="372"/>
      <c r="WDA195" s="373"/>
      <c r="WDB195" s="373"/>
      <c r="WDC195" s="373"/>
      <c r="WDD195" s="374"/>
      <c r="WDE195" s="374"/>
      <c r="WDF195" s="374"/>
      <c r="WDG195" s="373"/>
      <c r="WDH195" s="374"/>
      <c r="WDI195" s="374"/>
      <c r="WDJ195" s="374"/>
      <c r="WDK195" s="374"/>
      <c r="WDL195" s="373"/>
      <c r="WDM195" s="371"/>
      <c r="WDN195" s="371"/>
      <c r="WDO195" s="371"/>
      <c r="WDP195" s="372"/>
      <c r="WDQ195" s="373"/>
      <c r="WDR195" s="373"/>
      <c r="WDS195" s="373"/>
      <c r="WDT195" s="374"/>
      <c r="WDU195" s="374"/>
      <c r="WDV195" s="374"/>
      <c r="WDW195" s="373"/>
      <c r="WDX195" s="374"/>
      <c r="WDY195" s="374"/>
      <c r="WDZ195" s="374"/>
      <c r="WEA195" s="374"/>
      <c r="WEB195" s="373"/>
      <c r="WEC195" s="371"/>
      <c r="WED195" s="371"/>
      <c r="WEE195" s="371"/>
      <c r="WEF195" s="372"/>
      <c r="WEG195" s="373"/>
      <c r="WEH195" s="373"/>
      <c r="WEI195" s="373"/>
      <c r="WEJ195" s="374"/>
      <c r="WEK195" s="374"/>
      <c r="WEL195" s="374"/>
      <c r="WEM195" s="373"/>
      <c r="WEN195" s="374"/>
      <c r="WEO195" s="374"/>
      <c r="WEP195" s="374"/>
      <c r="WEQ195" s="374"/>
      <c r="WER195" s="373"/>
      <c r="WES195" s="371"/>
      <c r="WET195" s="371"/>
      <c r="WEU195" s="371"/>
      <c r="WEV195" s="372"/>
      <c r="WEW195" s="373"/>
      <c r="WEX195" s="373"/>
      <c r="WEY195" s="373"/>
      <c r="WEZ195" s="374"/>
      <c r="WFA195" s="374"/>
      <c r="WFB195" s="374"/>
      <c r="WFC195" s="373"/>
      <c r="WFD195" s="374"/>
      <c r="WFE195" s="374"/>
      <c r="WFF195" s="374"/>
      <c r="WFG195" s="374"/>
      <c r="WFH195" s="373"/>
      <c r="WFI195" s="371"/>
      <c r="WFJ195" s="371"/>
      <c r="WFK195" s="371"/>
      <c r="WFL195" s="372"/>
      <c r="WFM195" s="373"/>
      <c r="WFN195" s="373"/>
      <c r="WFO195" s="373"/>
      <c r="WFP195" s="374"/>
      <c r="WFQ195" s="374"/>
      <c r="WFR195" s="374"/>
      <c r="WFS195" s="373"/>
      <c r="WFT195" s="374"/>
      <c r="WFU195" s="374"/>
      <c r="WFV195" s="374"/>
      <c r="WFW195" s="374"/>
      <c r="WFX195" s="373"/>
      <c r="WFY195" s="371"/>
      <c r="WFZ195" s="371"/>
      <c r="WGA195" s="371"/>
      <c r="WGB195" s="372"/>
      <c r="WGC195" s="373"/>
      <c r="WGD195" s="373"/>
      <c r="WGE195" s="373"/>
      <c r="WGF195" s="374"/>
      <c r="WGG195" s="374"/>
      <c r="WGH195" s="374"/>
      <c r="WGI195" s="373"/>
      <c r="WGJ195" s="374"/>
      <c r="WGK195" s="374"/>
      <c r="WGL195" s="374"/>
      <c r="WGM195" s="374"/>
      <c r="WGN195" s="373"/>
      <c r="WGO195" s="371"/>
      <c r="WGP195" s="371"/>
      <c r="WGQ195" s="371"/>
      <c r="WGR195" s="372"/>
      <c r="WGS195" s="373"/>
      <c r="WGT195" s="373"/>
      <c r="WGU195" s="373"/>
      <c r="WGV195" s="374"/>
      <c r="WGW195" s="374"/>
      <c r="WGX195" s="374"/>
      <c r="WGY195" s="373"/>
      <c r="WGZ195" s="374"/>
      <c r="WHA195" s="374"/>
      <c r="WHB195" s="374"/>
      <c r="WHC195" s="374"/>
      <c r="WHD195" s="373"/>
      <c r="WHE195" s="371"/>
      <c r="WHF195" s="371"/>
      <c r="WHG195" s="371"/>
      <c r="WHH195" s="372"/>
      <c r="WHI195" s="373"/>
      <c r="WHJ195" s="373"/>
      <c r="WHK195" s="373"/>
      <c r="WHL195" s="374"/>
      <c r="WHM195" s="374"/>
      <c r="WHN195" s="374"/>
      <c r="WHO195" s="373"/>
      <c r="WHP195" s="374"/>
      <c r="WHQ195" s="374"/>
      <c r="WHR195" s="374"/>
      <c r="WHS195" s="374"/>
      <c r="WHT195" s="373"/>
      <c r="WHU195" s="371"/>
      <c r="WHV195" s="371"/>
      <c r="WHW195" s="371"/>
      <c r="WHX195" s="372"/>
      <c r="WHY195" s="373"/>
      <c r="WHZ195" s="373"/>
      <c r="WIA195" s="373"/>
      <c r="WIB195" s="374"/>
      <c r="WIC195" s="374"/>
      <c r="WID195" s="374"/>
      <c r="WIE195" s="373"/>
      <c r="WIF195" s="374"/>
      <c r="WIG195" s="374"/>
      <c r="WIH195" s="374"/>
      <c r="WII195" s="374"/>
      <c r="WIJ195" s="373"/>
      <c r="WIK195" s="371"/>
      <c r="WIL195" s="371"/>
      <c r="WIM195" s="371"/>
      <c r="WIN195" s="372"/>
      <c r="WIO195" s="373"/>
      <c r="WIP195" s="373"/>
      <c r="WIQ195" s="373"/>
      <c r="WIR195" s="374"/>
      <c r="WIS195" s="374"/>
      <c r="WIT195" s="374"/>
      <c r="WIU195" s="373"/>
      <c r="WIV195" s="374"/>
      <c r="WIW195" s="374"/>
      <c r="WIX195" s="374"/>
      <c r="WIY195" s="374"/>
      <c r="WIZ195" s="373"/>
      <c r="WJA195" s="371"/>
      <c r="WJB195" s="371"/>
      <c r="WJC195" s="371"/>
      <c r="WJD195" s="372"/>
      <c r="WJE195" s="373"/>
      <c r="WJF195" s="373"/>
      <c r="WJG195" s="373"/>
      <c r="WJH195" s="374"/>
      <c r="WJI195" s="374"/>
      <c r="WJJ195" s="374"/>
      <c r="WJK195" s="373"/>
      <c r="WJL195" s="374"/>
      <c r="WJM195" s="374"/>
      <c r="WJN195" s="374"/>
      <c r="WJO195" s="374"/>
      <c r="WJP195" s="373"/>
      <c r="WJQ195" s="371"/>
      <c r="WJR195" s="371"/>
      <c r="WJS195" s="371"/>
      <c r="WJT195" s="372"/>
      <c r="WJU195" s="373"/>
      <c r="WJV195" s="373"/>
      <c r="WJW195" s="373"/>
      <c r="WJX195" s="374"/>
      <c r="WJY195" s="374"/>
      <c r="WJZ195" s="374"/>
      <c r="WKA195" s="373"/>
      <c r="WKB195" s="374"/>
      <c r="WKC195" s="374"/>
      <c r="WKD195" s="374"/>
      <c r="WKE195" s="374"/>
      <c r="WKF195" s="373"/>
      <c r="WKG195" s="371"/>
      <c r="WKH195" s="371"/>
      <c r="WKI195" s="371"/>
      <c r="WKJ195" s="372"/>
      <c r="WKK195" s="373"/>
      <c r="WKL195" s="373"/>
      <c r="WKM195" s="373"/>
      <c r="WKN195" s="374"/>
      <c r="WKO195" s="374"/>
      <c r="WKP195" s="374"/>
      <c r="WKQ195" s="373"/>
      <c r="WKR195" s="374"/>
      <c r="WKS195" s="374"/>
      <c r="WKT195" s="374"/>
      <c r="WKU195" s="374"/>
      <c r="WKV195" s="373"/>
      <c r="WKW195" s="371"/>
      <c r="WKX195" s="371"/>
      <c r="WKY195" s="371"/>
      <c r="WKZ195" s="372"/>
      <c r="WLA195" s="373"/>
      <c r="WLB195" s="373"/>
      <c r="WLC195" s="373"/>
      <c r="WLD195" s="374"/>
      <c r="WLE195" s="374"/>
      <c r="WLF195" s="374"/>
      <c r="WLG195" s="373"/>
      <c r="WLH195" s="374"/>
      <c r="WLI195" s="374"/>
      <c r="WLJ195" s="374"/>
      <c r="WLK195" s="374"/>
      <c r="WLL195" s="373"/>
      <c r="WLM195" s="371"/>
      <c r="WLN195" s="371"/>
      <c r="WLO195" s="371"/>
      <c r="WLP195" s="372"/>
      <c r="WLQ195" s="373"/>
      <c r="WLR195" s="373"/>
      <c r="WLS195" s="373"/>
      <c r="WLT195" s="374"/>
      <c r="WLU195" s="374"/>
      <c r="WLV195" s="374"/>
      <c r="WLW195" s="373"/>
      <c r="WLX195" s="374"/>
      <c r="WLY195" s="374"/>
      <c r="WLZ195" s="374"/>
      <c r="WMA195" s="374"/>
      <c r="WMB195" s="373"/>
      <c r="WMC195" s="371"/>
      <c r="WMD195" s="371"/>
      <c r="WME195" s="371"/>
      <c r="WMF195" s="372"/>
      <c r="WMG195" s="373"/>
      <c r="WMH195" s="373"/>
      <c r="WMI195" s="373"/>
      <c r="WMJ195" s="374"/>
      <c r="WMK195" s="374"/>
      <c r="WML195" s="374"/>
      <c r="WMM195" s="373"/>
      <c r="WMN195" s="374"/>
      <c r="WMO195" s="374"/>
      <c r="WMP195" s="374"/>
      <c r="WMQ195" s="374"/>
      <c r="WMR195" s="373"/>
      <c r="WMS195" s="371"/>
      <c r="WMT195" s="371"/>
      <c r="WMU195" s="371"/>
      <c r="WMV195" s="372"/>
      <c r="WMW195" s="373"/>
      <c r="WMX195" s="373"/>
      <c r="WMY195" s="373"/>
      <c r="WMZ195" s="374"/>
      <c r="WNA195" s="374"/>
      <c r="WNB195" s="374"/>
      <c r="WNC195" s="373"/>
      <c r="WND195" s="374"/>
      <c r="WNE195" s="374"/>
      <c r="WNF195" s="374"/>
      <c r="WNG195" s="374"/>
      <c r="WNH195" s="373"/>
      <c r="WNI195" s="371"/>
      <c r="WNJ195" s="371"/>
      <c r="WNK195" s="371"/>
      <c r="WNL195" s="372"/>
      <c r="WNM195" s="373"/>
      <c r="WNN195" s="373"/>
      <c r="WNO195" s="373"/>
      <c r="WNP195" s="374"/>
      <c r="WNQ195" s="374"/>
      <c r="WNR195" s="374"/>
      <c r="WNS195" s="373"/>
      <c r="WNT195" s="374"/>
      <c r="WNU195" s="374"/>
      <c r="WNV195" s="374"/>
      <c r="WNW195" s="374"/>
      <c r="WNX195" s="373"/>
      <c r="WNY195" s="371"/>
      <c r="WNZ195" s="371"/>
      <c r="WOA195" s="371"/>
      <c r="WOB195" s="372"/>
      <c r="WOC195" s="373"/>
      <c r="WOD195" s="373"/>
      <c r="WOE195" s="373"/>
      <c r="WOF195" s="374"/>
      <c r="WOG195" s="374"/>
      <c r="WOH195" s="374"/>
      <c r="WOI195" s="373"/>
      <c r="WOJ195" s="374"/>
      <c r="WOK195" s="374"/>
      <c r="WOL195" s="374"/>
      <c r="WOM195" s="374"/>
      <c r="WON195" s="373"/>
      <c r="WOO195" s="371"/>
      <c r="WOP195" s="371"/>
      <c r="WOQ195" s="371"/>
      <c r="WOR195" s="372"/>
      <c r="WOS195" s="373"/>
      <c r="WOT195" s="373"/>
      <c r="WOU195" s="373"/>
      <c r="WOV195" s="374"/>
      <c r="WOW195" s="374"/>
      <c r="WOX195" s="374"/>
      <c r="WOY195" s="373"/>
      <c r="WOZ195" s="374"/>
      <c r="WPA195" s="374"/>
      <c r="WPB195" s="374"/>
      <c r="WPC195" s="374"/>
      <c r="WPD195" s="373"/>
      <c r="WPE195" s="371"/>
      <c r="WPF195" s="371"/>
      <c r="WPG195" s="371"/>
      <c r="WPH195" s="372"/>
      <c r="WPI195" s="373"/>
      <c r="WPJ195" s="373"/>
      <c r="WPK195" s="373"/>
      <c r="WPL195" s="374"/>
      <c r="WPM195" s="374"/>
      <c r="WPN195" s="374"/>
      <c r="WPO195" s="373"/>
      <c r="WPP195" s="374"/>
      <c r="WPQ195" s="374"/>
      <c r="WPR195" s="374"/>
      <c r="WPS195" s="374"/>
      <c r="WPT195" s="373"/>
      <c r="WPU195" s="371"/>
      <c r="WPV195" s="371"/>
      <c r="WPW195" s="371"/>
      <c r="WPX195" s="372"/>
      <c r="WPY195" s="373"/>
      <c r="WPZ195" s="373"/>
      <c r="WQA195" s="373"/>
      <c r="WQB195" s="374"/>
      <c r="WQC195" s="374"/>
      <c r="WQD195" s="374"/>
      <c r="WQE195" s="373"/>
      <c r="WQF195" s="374"/>
      <c r="WQG195" s="374"/>
      <c r="WQH195" s="374"/>
      <c r="WQI195" s="374"/>
      <c r="WQJ195" s="373"/>
      <c r="WQK195" s="371"/>
      <c r="WQL195" s="371"/>
      <c r="WQM195" s="371"/>
      <c r="WQN195" s="372"/>
      <c r="WQO195" s="373"/>
      <c r="WQP195" s="373"/>
      <c r="WQQ195" s="373"/>
      <c r="WQR195" s="374"/>
      <c r="WQS195" s="374"/>
      <c r="WQT195" s="374"/>
      <c r="WQU195" s="373"/>
      <c r="WQV195" s="374"/>
      <c r="WQW195" s="374"/>
      <c r="WQX195" s="374"/>
      <c r="WQY195" s="374"/>
      <c r="WQZ195" s="373"/>
      <c r="WRA195" s="371"/>
      <c r="WRB195" s="371"/>
      <c r="WRC195" s="371"/>
      <c r="WRD195" s="372"/>
      <c r="WRE195" s="373"/>
      <c r="WRF195" s="373"/>
      <c r="WRG195" s="373"/>
      <c r="WRH195" s="374"/>
      <c r="WRI195" s="374"/>
      <c r="WRJ195" s="374"/>
      <c r="WRK195" s="373"/>
      <c r="WRL195" s="374"/>
      <c r="WRM195" s="374"/>
      <c r="WRN195" s="374"/>
      <c r="WRO195" s="374"/>
      <c r="WRP195" s="373"/>
      <c r="WRQ195" s="371"/>
      <c r="WRR195" s="371"/>
      <c r="WRS195" s="371"/>
      <c r="WRT195" s="372"/>
      <c r="WRU195" s="373"/>
      <c r="WRV195" s="373"/>
      <c r="WRW195" s="373"/>
      <c r="WRX195" s="374"/>
      <c r="WRY195" s="374"/>
      <c r="WRZ195" s="374"/>
      <c r="WSA195" s="373"/>
      <c r="WSB195" s="374"/>
      <c r="WSC195" s="374"/>
      <c r="WSD195" s="374"/>
      <c r="WSE195" s="374"/>
      <c r="WSF195" s="373"/>
      <c r="WSG195" s="371"/>
      <c r="WSH195" s="371"/>
      <c r="WSI195" s="371"/>
      <c r="WSJ195" s="372"/>
      <c r="WSK195" s="373"/>
      <c r="WSL195" s="373"/>
      <c r="WSM195" s="373"/>
      <c r="WSN195" s="374"/>
      <c r="WSO195" s="374"/>
      <c r="WSP195" s="374"/>
      <c r="WSQ195" s="373"/>
      <c r="WSR195" s="374"/>
      <c r="WSS195" s="374"/>
      <c r="WST195" s="374"/>
      <c r="WSU195" s="374"/>
      <c r="WSV195" s="373"/>
      <c r="WSW195" s="371"/>
      <c r="WSX195" s="371"/>
      <c r="WSY195" s="371"/>
      <c r="WSZ195" s="372"/>
      <c r="WTA195" s="373"/>
      <c r="WTB195" s="373"/>
      <c r="WTC195" s="373"/>
      <c r="WTD195" s="374"/>
      <c r="WTE195" s="374"/>
      <c r="WTF195" s="374"/>
      <c r="WTG195" s="373"/>
      <c r="WTH195" s="374"/>
      <c r="WTI195" s="374"/>
      <c r="WTJ195" s="374"/>
      <c r="WTK195" s="374"/>
      <c r="WTL195" s="373"/>
      <c r="WTM195" s="371"/>
      <c r="WTN195" s="371"/>
      <c r="WTO195" s="371"/>
      <c r="WTP195" s="372"/>
      <c r="WTQ195" s="373"/>
      <c r="WTR195" s="373"/>
      <c r="WTS195" s="373"/>
      <c r="WTT195" s="374"/>
      <c r="WTU195" s="374"/>
      <c r="WTV195" s="374"/>
      <c r="WTW195" s="373"/>
      <c r="WTX195" s="374"/>
      <c r="WTY195" s="374"/>
      <c r="WTZ195" s="374"/>
      <c r="WUA195" s="374"/>
      <c r="WUB195" s="373"/>
      <c r="WUC195" s="371"/>
      <c r="WUD195" s="371"/>
      <c r="WUE195" s="371"/>
      <c r="WUF195" s="372"/>
      <c r="WUG195" s="373"/>
      <c r="WUH195" s="373"/>
      <c r="WUI195" s="373"/>
      <c r="WUJ195" s="374"/>
      <c r="WUK195" s="374"/>
      <c r="WUL195" s="374"/>
      <c r="WUM195" s="373"/>
      <c r="WUN195" s="374"/>
      <c r="WUO195" s="374"/>
      <c r="WUP195" s="374"/>
      <c r="WUQ195" s="374"/>
      <c r="WUR195" s="373"/>
      <c r="WUS195" s="371"/>
      <c r="WUT195" s="371"/>
      <c r="WUU195" s="371"/>
      <c r="WUV195" s="372"/>
      <c r="WUW195" s="373"/>
      <c r="WUX195" s="373"/>
      <c r="WUY195" s="373"/>
      <c r="WUZ195" s="374"/>
      <c r="WVA195" s="374"/>
      <c r="WVB195" s="374"/>
      <c r="WVC195" s="373"/>
      <c r="WVD195" s="374"/>
      <c r="WVE195" s="374"/>
      <c r="WVF195" s="374"/>
      <c r="WVG195" s="374"/>
      <c r="WVH195" s="373"/>
      <c r="WVI195" s="371"/>
      <c r="WVJ195" s="371"/>
      <c r="WVK195" s="371"/>
      <c r="WVL195" s="372"/>
      <c r="WVM195" s="373"/>
      <c r="WVN195" s="373"/>
      <c r="WVO195" s="373"/>
      <c r="WVP195" s="374"/>
      <c r="WVQ195" s="374"/>
      <c r="WVR195" s="374"/>
      <c r="WVS195" s="373"/>
      <c r="WVT195" s="374"/>
      <c r="WVU195" s="374"/>
      <c r="WVV195" s="374"/>
      <c r="WVW195" s="374"/>
      <c r="WVX195" s="373"/>
      <c r="WVY195" s="371"/>
      <c r="WVZ195" s="371"/>
      <c r="WWA195" s="371"/>
      <c r="WWB195" s="372"/>
      <c r="WWC195" s="373"/>
      <c r="WWD195" s="373"/>
      <c r="WWE195" s="373"/>
      <c r="WWF195" s="374"/>
      <c r="WWG195" s="374"/>
      <c r="WWH195" s="374"/>
      <c r="WWI195" s="373"/>
      <c r="WWJ195" s="374"/>
      <c r="WWK195" s="374"/>
      <c r="WWL195" s="374"/>
      <c r="WWM195" s="374"/>
      <c r="WWN195" s="373"/>
      <c r="WWO195" s="371"/>
      <c r="WWP195" s="371"/>
      <c r="WWQ195" s="371"/>
      <c r="WWR195" s="372"/>
      <c r="WWS195" s="373"/>
      <c r="WWT195" s="373"/>
      <c r="WWU195" s="373"/>
      <c r="WWV195" s="374"/>
      <c r="WWW195" s="374"/>
      <c r="WWX195" s="374"/>
      <c r="WWY195" s="373"/>
      <c r="WWZ195" s="374"/>
      <c r="WXA195" s="374"/>
      <c r="WXB195" s="374"/>
      <c r="WXC195" s="374"/>
      <c r="WXD195" s="373"/>
      <c r="WXE195" s="371"/>
      <c r="WXF195" s="371"/>
      <c r="WXG195" s="371"/>
      <c r="WXH195" s="372"/>
      <c r="WXI195" s="373"/>
      <c r="WXJ195" s="373"/>
      <c r="WXK195" s="373"/>
      <c r="WXL195" s="374"/>
      <c r="WXM195" s="374"/>
      <c r="WXN195" s="374"/>
      <c r="WXO195" s="373"/>
      <c r="WXP195" s="374"/>
      <c r="WXQ195" s="374"/>
      <c r="WXR195" s="374"/>
      <c r="WXS195" s="374"/>
      <c r="WXT195" s="373"/>
      <c r="WXU195" s="371"/>
      <c r="WXV195" s="371"/>
      <c r="WXW195" s="371"/>
      <c r="WXX195" s="372"/>
      <c r="WXY195" s="373"/>
      <c r="WXZ195" s="373"/>
      <c r="WYA195" s="373"/>
      <c r="WYB195" s="374"/>
      <c r="WYC195" s="374"/>
      <c r="WYD195" s="374"/>
      <c r="WYE195" s="373"/>
      <c r="WYF195" s="374"/>
      <c r="WYG195" s="374"/>
      <c r="WYH195" s="374"/>
      <c r="WYI195" s="374"/>
      <c r="WYJ195" s="373"/>
      <c r="WYK195" s="371"/>
      <c r="WYL195" s="371"/>
      <c r="WYM195" s="371"/>
      <c r="WYN195" s="372"/>
      <c r="WYO195" s="373"/>
      <c r="WYP195" s="373"/>
      <c r="WYQ195" s="373"/>
      <c r="WYR195" s="374"/>
      <c r="WYS195" s="374"/>
      <c r="WYT195" s="374"/>
      <c r="WYU195" s="373"/>
      <c r="WYV195" s="374"/>
      <c r="WYW195" s="374"/>
      <c r="WYX195" s="374"/>
      <c r="WYY195" s="374"/>
      <c r="WYZ195" s="373"/>
      <c r="WZA195" s="371"/>
      <c r="WZB195" s="371"/>
      <c r="WZC195" s="371"/>
      <c r="WZD195" s="372"/>
      <c r="WZE195" s="373"/>
      <c r="WZF195" s="373"/>
      <c r="WZG195" s="373"/>
      <c r="WZH195" s="374"/>
      <c r="WZI195" s="374"/>
      <c r="WZJ195" s="374"/>
      <c r="WZK195" s="373"/>
      <c r="WZL195" s="374"/>
      <c r="WZM195" s="374"/>
      <c r="WZN195" s="374"/>
      <c r="WZO195" s="374"/>
      <c r="WZP195" s="373"/>
      <c r="WZQ195" s="371"/>
      <c r="WZR195" s="371"/>
      <c r="WZS195" s="371"/>
      <c r="WZT195" s="372"/>
      <c r="WZU195" s="373"/>
      <c r="WZV195" s="373"/>
      <c r="WZW195" s="373"/>
      <c r="WZX195" s="374"/>
      <c r="WZY195" s="374"/>
      <c r="WZZ195" s="374"/>
      <c r="XAA195" s="373"/>
      <c r="XAB195" s="374"/>
      <c r="XAC195" s="374"/>
      <c r="XAD195" s="374"/>
      <c r="XAE195" s="374"/>
      <c r="XAF195" s="373"/>
      <c r="XAG195" s="371"/>
      <c r="XAH195" s="371"/>
      <c r="XAI195" s="371"/>
      <c r="XAJ195" s="372"/>
      <c r="XAK195" s="373"/>
      <c r="XAL195" s="373"/>
      <c r="XAM195" s="373"/>
      <c r="XAN195" s="374"/>
      <c r="XAO195" s="374"/>
      <c r="XAP195" s="374"/>
      <c r="XAQ195" s="373"/>
      <c r="XAR195" s="374"/>
      <c r="XAS195" s="374"/>
      <c r="XAT195" s="374"/>
      <c r="XAU195" s="374"/>
      <c r="XAV195" s="373"/>
      <c r="XAW195" s="371"/>
      <c r="XAX195" s="371"/>
      <c r="XAY195" s="371"/>
      <c r="XAZ195" s="372"/>
      <c r="XBA195" s="373"/>
      <c r="XBB195" s="373"/>
      <c r="XBC195" s="373"/>
      <c r="XBD195" s="374"/>
      <c r="XBE195" s="374"/>
      <c r="XBF195" s="374"/>
      <c r="XBG195" s="373"/>
      <c r="XBH195" s="374"/>
      <c r="XBI195" s="374"/>
      <c r="XBJ195" s="374"/>
      <c r="XBK195" s="374"/>
      <c r="XBL195" s="373"/>
      <c r="XBM195" s="371"/>
      <c r="XBN195" s="371"/>
      <c r="XBO195" s="371"/>
      <c r="XBP195" s="372"/>
      <c r="XBQ195" s="373"/>
      <c r="XBR195" s="373"/>
      <c r="XBS195" s="373"/>
      <c r="XBT195" s="374"/>
      <c r="XBU195" s="374"/>
      <c r="XBV195" s="374"/>
      <c r="XBW195" s="373"/>
      <c r="XBX195" s="374"/>
      <c r="XBY195" s="374"/>
      <c r="XBZ195" s="374"/>
      <c r="XCA195" s="374"/>
      <c r="XCB195" s="373"/>
      <c r="XCC195" s="371"/>
      <c r="XCD195" s="371"/>
      <c r="XCE195" s="371"/>
      <c r="XCF195" s="372"/>
      <c r="XCG195" s="373"/>
      <c r="XCH195" s="373"/>
      <c r="XCI195" s="373"/>
      <c r="XCJ195" s="374"/>
      <c r="XCK195" s="374"/>
      <c r="XCL195" s="374"/>
      <c r="XCM195" s="373"/>
      <c r="XCN195" s="374"/>
      <c r="XCO195" s="374"/>
      <c r="XCP195" s="374"/>
      <c r="XCQ195" s="374"/>
      <c r="XCR195" s="373"/>
      <c r="XCS195" s="371"/>
      <c r="XCT195" s="371"/>
      <c r="XCU195" s="371"/>
      <c r="XCV195" s="372"/>
      <c r="XCW195" s="373"/>
      <c r="XCX195" s="373"/>
      <c r="XCY195" s="373"/>
      <c r="XCZ195" s="374"/>
      <c r="XDA195" s="374"/>
      <c r="XDB195" s="374"/>
      <c r="XDC195" s="373"/>
      <c r="XDD195" s="374"/>
      <c r="XDE195" s="374"/>
      <c r="XDF195" s="374"/>
      <c r="XDG195" s="374"/>
      <c r="XDH195" s="373"/>
      <c r="XDI195" s="371"/>
      <c r="XDJ195" s="371"/>
      <c r="XDK195" s="371"/>
      <c r="XDL195" s="372"/>
      <c r="XDM195" s="373"/>
      <c r="XDN195" s="373"/>
      <c r="XDO195" s="373"/>
      <c r="XDP195" s="374"/>
      <c r="XDQ195" s="374"/>
      <c r="XDR195" s="374"/>
      <c r="XDS195" s="373"/>
      <c r="XDT195" s="374"/>
      <c r="XDU195" s="374"/>
      <c r="XDV195" s="374"/>
      <c r="XDW195" s="374"/>
      <c r="XDX195" s="373"/>
      <c r="XDY195" s="371"/>
      <c r="XDZ195" s="371"/>
      <c r="XEA195" s="371"/>
      <c r="XEB195" s="372"/>
      <c r="XEC195" s="373"/>
      <c r="XED195" s="373"/>
      <c r="XEE195" s="373"/>
      <c r="XEF195" s="374"/>
      <c r="XEG195" s="374"/>
      <c r="XEH195" s="374"/>
      <c r="XEI195" s="373"/>
      <c r="XEJ195" s="374"/>
      <c r="XEK195" s="374"/>
      <c r="XEL195" s="374"/>
      <c r="XEM195" s="374"/>
      <c r="XEN195" s="373"/>
      <c r="XEO195" s="371"/>
      <c r="XEP195" s="371"/>
      <c r="XEQ195" s="371"/>
      <c r="XER195" s="372"/>
      <c r="XES195" s="373"/>
      <c r="XET195" s="373"/>
      <c r="XEU195" s="373"/>
      <c r="XEV195" s="374"/>
      <c r="XEW195" s="374"/>
      <c r="XEX195" s="374"/>
      <c r="XEY195" s="373"/>
      <c r="XEZ195" s="374"/>
      <c r="XFA195" s="374"/>
      <c r="XFB195" s="374"/>
      <c r="XFC195" s="374"/>
      <c r="XFD195" s="373"/>
    </row>
    <row r="196" spans="1:16384" s="20" customFormat="1" ht="19.5" customHeight="1">
      <c r="A196" s="322" t="s">
        <v>538</v>
      </c>
      <c r="B196" s="322" t="s">
        <v>539</v>
      </c>
      <c r="D196" s="554" t="s">
        <v>742</v>
      </c>
      <c r="E196" s="413">
        <f>E197</f>
        <v>13576.7</v>
      </c>
      <c r="F196" s="413">
        <f t="shared" ref="F196:P196" si="64">F197</f>
        <v>13576.7</v>
      </c>
      <c r="G196" s="413">
        <f t="shared" si="64"/>
        <v>0</v>
      </c>
      <c r="H196" s="413">
        <f t="shared" si="64"/>
        <v>0</v>
      </c>
      <c r="I196" s="413">
        <f t="shared" si="64"/>
        <v>0</v>
      </c>
      <c r="J196" s="413">
        <f t="shared" si="64"/>
        <v>0</v>
      </c>
      <c r="K196" s="413">
        <f t="shared" si="64"/>
        <v>0</v>
      </c>
      <c r="L196" s="413">
        <f t="shared" si="64"/>
        <v>0</v>
      </c>
      <c r="M196" s="413">
        <f t="shared" si="64"/>
        <v>0</v>
      </c>
      <c r="N196" s="413">
        <f t="shared" si="64"/>
        <v>0</v>
      </c>
      <c r="O196" s="413">
        <f t="shared" si="64"/>
        <v>0</v>
      </c>
      <c r="P196" s="413">
        <f t="shared" si="64"/>
        <v>13576.7</v>
      </c>
      <c r="Q196" s="510"/>
      <c r="R196" s="423"/>
      <c r="S196" s="423"/>
      <c r="T196" s="275"/>
      <c r="U196" s="424"/>
      <c r="V196" s="424"/>
      <c r="W196" s="425"/>
      <c r="X196" s="414"/>
      <c r="Y196" s="414"/>
      <c r="Z196" s="414"/>
      <c r="AA196" s="413"/>
      <c r="AB196" s="414"/>
      <c r="AC196" s="414"/>
      <c r="AD196" s="414"/>
      <c r="AE196" s="414"/>
      <c r="AF196" s="413"/>
      <c r="AG196" s="322"/>
      <c r="AH196" s="322"/>
      <c r="AI196" s="322"/>
      <c r="AJ196" s="323"/>
      <c r="AK196" s="413"/>
      <c r="AL196" s="413"/>
      <c r="AM196" s="413"/>
      <c r="AN196" s="414"/>
      <c r="AO196" s="414"/>
      <c r="AP196" s="414"/>
      <c r="AQ196" s="413"/>
      <c r="AR196" s="414"/>
      <c r="AS196" s="414"/>
      <c r="AT196" s="414"/>
      <c r="AU196" s="414"/>
      <c r="AV196" s="413"/>
      <c r="AW196" s="322"/>
      <c r="AX196" s="322"/>
      <c r="AY196" s="322"/>
      <c r="AZ196" s="323"/>
      <c r="BA196" s="413"/>
      <c r="BB196" s="413"/>
      <c r="BC196" s="413"/>
      <c r="BD196" s="414"/>
      <c r="BE196" s="414"/>
      <c r="BF196" s="414"/>
      <c r="BG196" s="413"/>
      <c r="BH196" s="414"/>
      <c r="BI196" s="414"/>
      <c r="BJ196" s="414"/>
      <c r="BK196" s="414"/>
      <c r="BL196" s="413"/>
      <c r="BM196" s="322"/>
      <c r="BN196" s="322"/>
      <c r="BO196" s="322"/>
      <c r="BP196" s="323"/>
      <c r="BQ196" s="413"/>
      <c r="BR196" s="413"/>
      <c r="BS196" s="413"/>
      <c r="BT196" s="414"/>
      <c r="BU196" s="414"/>
      <c r="BV196" s="414"/>
      <c r="BW196" s="413"/>
      <c r="BX196" s="414"/>
      <c r="BY196" s="414"/>
      <c r="BZ196" s="414"/>
      <c r="CA196" s="414"/>
      <c r="CB196" s="413"/>
      <c r="CC196" s="322"/>
      <c r="CD196" s="322"/>
      <c r="CE196" s="322"/>
      <c r="CF196" s="323"/>
      <c r="CG196" s="413"/>
      <c r="CH196" s="413"/>
      <c r="CI196" s="413"/>
      <c r="CJ196" s="414"/>
      <c r="CK196" s="414"/>
      <c r="CL196" s="414"/>
      <c r="CM196" s="413"/>
      <c r="CN196" s="414"/>
      <c r="CO196" s="414"/>
      <c r="CP196" s="414"/>
      <c r="CQ196" s="414"/>
      <c r="CR196" s="413"/>
      <c r="CS196" s="322"/>
      <c r="CT196" s="322"/>
      <c r="CU196" s="322"/>
      <c r="CV196" s="323"/>
      <c r="CW196" s="413"/>
      <c r="CX196" s="413"/>
      <c r="CY196" s="413"/>
      <c r="CZ196" s="414"/>
      <c r="DA196" s="414"/>
      <c r="DB196" s="414"/>
      <c r="DC196" s="413"/>
      <c r="DD196" s="414"/>
      <c r="DE196" s="414"/>
      <c r="DF196" s="414"/>
      <c r="DG196" s="414"/>
      <c r="DH196" s="413"/>
      <c r="DI196" s="322"/>
      <c r="DJ196" s="322"/>
      <c r="DK196" s="322"/>
      <c r="DL196" s="323"/>
      <c r="DM196" s="413"/>
      <c r="DN196" s="413"/>
      <c r="DO196" s="413"/>
      <c r="DP196" s="414"/>
      <c r="DQ196" s="414"/>
      <c r="DR196" s="414"/>
      <c r="DS196" s="413"/>
      <c r="DT196" s="414"/>
      <c r="DU196" s="414"/>
      <c r="DV196" s="414"/>
      <c r="DW196" s="414"/>
      <c r="DX196" s="413"/>
      <c r="DY196" s="322"/>
      <c r="DZ196" s="322"/>
      <c r="EA196" s="322"/>
      <c r="EB196" s="323"/>
      <c r="EC196" s="413"/>
      <c r="ED196" s="413"/>
      <c r="EE196" s="413"/>
      <c r="EF196" s="414"/>
      <c r="EG196" s="414"/>
      <c r="EH196" s="414"/>
      <c r="EI196" s="413"/>
      <c r="EJ196" s="414"/>
      <c r="EK196" s="414"/>
      <c r="EL196" s="414"/>
      <c r="EM196" s="414"/>
      <c r="EN196" s="413"/>
      <c r="EO196" s="322"/>
      <c r="EP196" s="322"/>
      <c r="EQ196" s="322"/>
      <c r="ER196" s="323"/>
      <c r="ES196" s="413"/>
      <c r="ET196" s="413"/>
      <c r="EU196" s="413"/>
      <c r="EV196" s="414"/>
      <c r="EW196" s="414"/>
      <c r="EX196" s="414"/>
      <c r="EY196" s="413"/>
      <c r="EZ196" s="414"/>
      <c r="FA196" s="414"/>
      <c r="FB196" s="414"/>
      <c r="FC196" s="414"/>
      <c r="FD196" s="413"/>
      <c r="FE196" s="322"/>
      <c r="FF196" s="322"/>
      <c r="FG196" s="322"/>
      <c r="FH196" s="323"/>
      <c r="FI196" s="413"/>
      <c r="FJ196" s="413"/>
      <c r="FK196" s="413"/>
      <c r="FL196" s="414"/>
      <c r="FM196" s="414"/>
      <c r="FN196" s="414"/>
      <c r="FO196" s="413"/>
      <c r="FP196" s="414"/>
      <c r="FQ196" s="414"/>
      <c r="FR196" s="414"/>
      <c r="FS196" s="414"/>
      <c r="FT196" s="413"/>
      <c r="FU196" s="322"/>
      <c r="FV196" s="322"/>
      <c r="FW196" s="322"/>
      <c r="FX196" s="323"/>
      <c r="FY196" s="413"/>
      <c r="FZ196" s="413"/>
      <c r="GA196" s="413"/>
      <c r="GB196" s="414"/>
      <c r="GC196" s="414"/>
      <c r="GD196" s="414"/>
      <c r="GE196" s="413"/>
      <c r="GF196" s="414"/>
      <c r="GG196" s="414"/>
      <c r="GH196" s="414"/>
      <c r="GI196" s="414"/>
      <c r="GJ196" s="413"/>
      <c r="GK196" s="322"/>
      <c r="GL196" s="322"/>
      <c r="GM196" s="322"/>
      <c r="GN196" s="323"/>
      <c r="GO196" s="413"/>
      <c r="GP196" s="413"/>
      <c r="GQ196" s="413"/>
      <c r="GR196" s="414"/>
      <c r="GS196" s="414"/>
      <c r="GT196" s="414"/>
      <c r="GU196" s="413"/>
      <c r="GV196" s="414"/>
      <c r="GW196" s="414"/>
      <c r="GX196" s="414"/>
      <c r="GY196" s="414"/>
      <c r="GZ196" s="413"/>
      <c r="HA196" s="322"/>
      <c r="HB196" s="322"/>
      <c r="HC196" s="322"/>
      <c r="HD196" s="323"/>
      <c r="HE196" s="413"/>
      <c r="HF196" s="413"/>
      <c r="HG196" s="413"/>
      <c r="HH196" s="414"/>
      <c r="HI196" s="414"/>
      <c r="HJ196" s="414"/>
      <c r="HK196" s="413"/>
      <c r="HL196" s="414"/>
      <c r="HM196" s="414"/>
      <c r="HN196" s="414"/>
      <c r="HO196" s="414"/>
      <c r="HP196" s="413"/>
      <c r="HQ196" s="322"/>
      <c r="HR196" s="322"/>
      <c r="HS196" s="322"/>
      <c r="HT196" s="323"/>
      <c r="HU196" s="413"/>
      <c r="HV196" s="413"/>
      <c r="HW196" s="413"/>
      <c r="HX196" s="414"/>
      <c r="HY196" s="414"/>
      <c r="HZ196" s="414"/>
      <c r="IA196" s="413"/>
      <c r="IB196" s="414"/>
      <c r="IC196" s="414"/>
      <c r="ID196" s="414"/>
      <c r="IE196" s="414"/>
      <c r="IF196" s="413"/>
      <c r="IG196" s="322"/>
      <c r="IH196" s="322"/>
      <c r="II196" s="322"/>
      <c r="IJ196" s="323"/>
      <c r="IK196" s="413"/>
      <c r="IL196" s="413"/>
      <c r="IM196" s="413"/>
      <c r="IN196" s="414"/>
      <c r="IO196" s="414"/>
      <c r="IP196" s="414"/>
      <c r="IQ196" s="413"/>
      <c r="IR196" s="414"/>
      <c r="IS196" s="414"/>
      <c r="IT196" s="414"/>
      <c r="IU196" s="414"/>
      <c r="IV196" s="413"/>
      <c r="IW196" s="322"/>
      <c r="IX196" s="322"/>
      <c r="IY196" s="322"/>
      <c r="IZ196" s="323"/>
      <c r="JA196" s="413"/>
      <c r="JB196" s="413"/>
      <c r="JC196" s="413"/>
      <c r="JD196" s="414"/>
      <c r="JE196" s="414"/>
      <c r="JF196" s="414"/>
      <c r="JG196" s="413"/>
      <c r="JH196" s="414"/>
      <c r="JI196" s="414"/>
      <c r="JJ196" s="414"/>
      <c r="JK196" s="414"/>
      <c r="JL196" s="413"/>
      <c r="JM196" s="322"/>
      <c r="JN196" s="322"/>
      <c r="JO196" s="322"/>
      <c r="JP196" s="323"/>
      <c r="JQ196" s="413"/>
      <c r="JR196" s="413"/>
      <c r="JS196" s="413"/>
      <c r="JT196" s="414"/>
      <c r="JU196" s="414"/>
      <c r="JV196" s="414"/>
      <c r="JW196" s="413"/>
      <c r="JX196" s="414"/>
      <c r="JY196" s="414"/>
      <c r="JZ196" s="414"/>
      <c r="KA196" s="414"/>
      <c r="KB196" s="413"/>
      <c r="KC196" s="322"/>
      <c r="KD196" s="322"/>
      <c r="KE196" s="322"/>
      <c r="KF196" s="323"/>
      <c r="KG196" s="413"/>
      <c r="KH196" s="413"/>
      <c r="KI196" s="413"/>
      <c r="KJ196" s="414"/>
      <c r="KK196" s="414"/>
      <c r="KL196" s="414"/>
      <c r="KM196" s="413"/>
      <c r="KN196" s="414"/>
      <c r="KO196" s="414"/>
      <c r="KP196" s="414"/>
      <c r="KQ196" s="414"/>
      <c r="KR196" s="413"/>
      <c r="KS196" s="322"/>
      <c r="KT196" s="322"/>
      <c r="KU196" s="322"/>
      <c r="KV196" s="323"/>
      <c r="KW196" s="413"/>
      <c r="KX196" s="413"/>
      <c r="KY196" s="413"/>
      <c r="KZ196" s="414"/>
      <c r="LA196" s="414"/>
      <c r="LB196" s="414"/>
      <c r="LC196" s="413"/>
      <c r="LD196" s="414"/>
      <c r="LE196" s="414"/>
      <c r="LF196" s="414"/>
      <c r="LG196" s="414"/>
      <c r="LH196" s="413"/>
      <c r="LI196" s="322"/>
      <c r="LJ196" s="322"/>
      <c r="LK196" s="322"/>
      <c r="LL196" s="323"/>
      <c r="LM196" s="413"/>
      <c r="LN196" s="413"/>
      <c r="LO196" s="413"/>
      <c r="LP196" s="414"/>
      <c r="LQ196" s="414"/>
      <c r="LR196" s="414"/>
      <c r="LS196" s="413"/>
      <c r="LT196" s="414"/>
      <c r="LU196" s="414"/>
      <c r="LV196" s="414"/>
      <c r="LW196" s="414"/>
      <c r="LX196" s="413"/>
      <c r="LY196" s="322"/>
      <c r="LZ196" s="322"/>
      <c r="MA196" s="322"/>
      <c r="MB196" s="323"/>
      <c r="MC196" s="413"/>
      <c r="MD196" s="413"/>
      <c r="ME196" s="413"/>
      <c r="MF196" s="414"/>
      <c r="MG196" s="414"/>
      <c r="MH196" s="414"/>
      <c r="MI196" s="413"/>
      <c r="MJ196" s="414"/>
      <c r="MK196" s="414"/>
      <c r="ML196" s="414"/>
      <c r="MM196" s="414"/>
      <c r="MN196" s="413"/>
      <c r="MO196" s="322"/>
      <c r="MP196" s="322"/>
      <c r="MQ196" s="322"/>
      <c r="MR196" s="323"/>
      <c r="MS196" s="413"/>
      <c r="MT196" s="413"/>
      <c r="MU196" s="413"/>
      <c r="MV196" s="414"/>
      <c r="MW196" s="414"/>
      <c r="MX196" s="414"/>
      <c r="MY196" s="413"/>
      <c r="MZ196" s="414"/>
      <c r="NA196" s="414"/>
      <c r="NB196" s="414"/>
      <c r="NC196" s="414"/>
      <c r="ND196" s="413"/>
      <c r="NE196" s="322"/>
      <c r="NF196" s="322"/>
      <c r="NG196" s="322"/>
      <c r="NH196" s="323"/>
      <c r="NI196" s="413"/>
      <c r="NJ196" s="413"/>
      <c r="NK196" s="413"/>
      <c r="NL196" s="414"/>
      <c r="NM196" s="414"/>
      <c r="NN196" s="414"/>
      <c r="NO196" s="413"/>
      <c r="NP196" s="414"/>
      <c r="NQ196" s="414"/>
      <c r="NR196" s="414"/>
      <c r="NS196" s="414"/>
      <c r="NT196" s="413"/>
      <c r="NU196" s="322"/>
      <c r="NV196" s="322"/>
      <c r="NW196" s="322"/>
      <c r="NX196" s="323"/>
      <c r="NY196" s="413"/>
      <c r="NZ196" s="413"/>
      <c r="OA196" s="413"/>
      <c r="OB196" s="414"/>
      <c r="OC196" s="414"/>
      <c r="OD196" s="414"/>
      <c r="OE196" s="413"/>
      <c r="OF196" s="414"/>
      <c r="OG196" s="414"/>
      <c r="OH196" s="414"/>
      <c r="OI196" s="414"/>
      <c r="OJ196" s="413"/>
      <c r="OK196" s="322"/>
      <c r="OL196" s="322"/>
      <c r="OM196" s="322"/>
      <c r="ON196" s="323"/>
      <c r="OO196" s="413"/>
      <c r="OP196" s="413"/>
      <c r="OQ196" s="413"/>
      <c r="OR196" s="414"/>
      <c r="OS196" s="414"/>
      <c r="OT196" s="414"/>
      <c r="OU196" s="413"/>
      <c r="OV196" s="414"/>
      <c r="OW196" s="414"/>
      <c r="OX196" s="414"/>
      <c r="OY196" s="414"/>
      <c r="OZ196" s="413"/>
      <c r="PA196" s="322"/>
      <c r="PB196" s="322"/>
      <c r="PC196" s="322"/>
      <c r="PD196" s="323"/>
      <c r="PE196" s="413"/>
      <c r="PF196" s="413"/>
      <c r="PG196" s="413"/>
      <c r="PH196" s="414"/>
      <c r="PI196" s="414"/>
      <c r="PJ196" s="414"/>
      <c r="PK196" s="413"/>
      <c r="PL196" s="414"/>
      <c r="PM196" s="414"/>
      <c r="PN196" s="414"/>
      <c r="PO196" s="414"/>
      <c r="PP196" s="413"/>
      <c r="PQ196" s="322"/>
      <c r="PR196" s="322"/>
      <c r="PS196" s="322"/>
      <c r="PT196" s="323"/>
      <c r="PU196" s="413"/>
      <c r="PV196" s="413"/>
      <c r="PW196" s="413"/>
      <c r="PX196" s="414"/>
      <c r="PY196" s="414"/>
      <c r="PZ196" s="414"/>
      <c r="QA196" s="413"/>
      <c r="QB196" s="414"/>
      <c r="QC196" s="414"/>
      <c r="QD196" s="414"/>
      <c r="QE196" s="414"/>
      <c r="QF196" s="413"/>
      <c r="QG196" s="322"/>
      <c r="QH196" s="322"/>
      <c r="QI196" s="322"/>
      <c r="QJ196" s="323"/>
      <c r="QK196" s="413"/>
      <c r="QL196" s="413"/>
      <c r="QM196" s="413"/>
      <c r="QN196" s="414"/>
      <c r="QO196" s="414"/>
      <c r="QP196" s="414"/>
      <c r="QQ196" s="413"/>
      <c r="QR196" s="414"/>
      <c r="QS196" s="414"/>
      <c r="QT196" s="414"/>
      <c r="QU196" s="414"/>
      <c r="QV196" s="413"/>
      <c r="QW196" s="322"/>
      <c r="QX196" s="322"/>
      <c r="QY196" s="322"/>
      <c r="QZ196" s="323"/>
      <c r="RA196" s="413"/>
      <c r="RB196" s="413"/>
      <c r="RC196" s="413"/>
      <c r="RD196" s="414"/>
      <c r="RE196" s="414"/>
      <c r="RF196" s="414"/>
      <c r="RG196" s="413"/>
      <c r="RH196" s="414"/>
      <c r="RI196" s="414"/>
      <c r="RJ196" s="414"/>
      <c r="RK196" s="414"/>
      <c r="RL196" s="413"/>
      <c r="RM196" s="322"/>
      <c r="RN196" s="322"/>
      <c r="RO196" s="322"/>
      <c r="RP196" s="323"/>
      <c r="RQ196" s="413"/>
      <c r="RR196" s="413"/>
      <c r="RS196" s="413"/>
      <c r="RT196" s="414"/>
      <c r="RU196" s="414"/>
      <c r="RV196" s="414"/>
      <c r="RW196" s="413"/>
      <c r="RX196" s="414"/>
      <c r="RY196" s="414"/>
      <c r="RZ196" s="414"/>
      <c r="SA196" s="414"/>
      <c r="SB196" s="413"/>
      <c r="SC196" s="322"/>
      <c r="SD196" s="322"/>
      <c r="SE196" s="322"/>
      <c r="SF196" s="323"/>
      <c r="SG196" s="413"/>
      <c r="SH196" s="413"/>
      <c r="SI196" s="413"/>
      <c r="SJ196" s="414"/>
      <c r="SK196" s="414"/>
      <c r="SL196" s="414"/>
      <c r="SM196" s="413"/>
      <c r="SN196" s="414"/>
      <c r="SO196" s="414"/>
      <c r="SP196" s="414"/>
      <c r="SQ196" s="414"/>
      <c r="SR196" s="413"/>
      <c r="SS196" s="322"/>
      <c r="ST196" s="322"/>
      <c r="SU196" s="322"/>
      <c r="SV196" s="323"/>
      <c r="SW196" s="413"/>
      <c r="SX196" s="413"/>
      <c r="SY196" s="413"/>
      <c r="SZ196" s="414"/>
      <c r="TA196" s="414"/>
      <c r="TB196" s="414"/>
      <c r="TC196" s="413"/>
      <c r="TD196" s="414"/>
      <c r="TE196" s="414"/>
      <c r="TF196" s="414"/>
      <c r="TG196" s="414"/>
      <c r="TH196" s="413"/>
      <c r="TI196" s="322"/>
      <c r="TJ196" s="322"/>
      <c r="TK196" s="322"/>
      <c r="TL196" s="323"/>
      <c r="TM196" s="413"/>
      <c r="TN196" s="413"/>
      <c r="TO196" s="413"/>
      <c r="TP196" s="414"/>
      <c r="TQ196" s="414"/>
      <c r="TR196" s="414"/>
      <c r="TS196" s="413"/>
      <c r="TT196" s="414"/>
      <c r="TU196" s="414"/>
      <c r="TV196" s="414"/>
      <c r="TW196" s="414"/>
      <c r="TX196" s="413"/>
      <c r="TY196" s="322"/>
      <c r="TZ196" s="322"/>
      <c r="UA196" s="322"/>
      <c r="UB196" s="323"/>
      <c r="UC196" s="413"/>
      <c r="UD196" s="413"/>
      <c r="UE196" s="413"/>
      <c r="UF196" s="414"/>
      <c r="UG196" s="414"/>
      <c r="UH196" s="414"/>
      <c r="UI196" s="413"/>
      <c r="UJ196" s="414"/>
      <c r="UK196" s="414"/>
      <c r="UL196" s="414"/>
      <c r="UM196" s="414"/>
      <c r="UN196" s="413"/>
      <c r="UO196" s="322"/>
      <c r="UP196" s="322"/>
      <c r="UQ196" s="322"/>
      <c r="UR196" s="323"/>
      <c r="US196" s="413"/>
      <c r="UT196" s="413"/>
      <c r="UU196" s="413"/>
      <c r="UV196" s="414"/>
      <c r="UW196" s="414"/>
      <c r="UX196" s="414"/>
      <c r="UY196" s="413"/>
      <c r="UZ196" s="414"/>
      <c r="VA196" s="414"/>
      <c r="VB196" s="414"/>
      <c r="VC196" s="414"/>
      <c r="VD196" s="413"/>
      <c r="VE196" s="322"/>
      <c r="VF196" s="322"/>
      <c r="VG196" s="322"/>
      <c r="VH196" s="323"/>
      <c r="VI196" s="413"/>
      <c r="VJ196" s="413"/>
      <c r="VK196" s="413"/>
      <c r="VL196" s="414"/>
      <c r="VM196" s="414"/>
      <c r="VN196" s="414"/>
      <c r="VO196" s="413"/>
      <c r="VP196" s="414"/>
      <c r="VQ196" s="414"/>
      <c r="VR196" s="414"/>
      <c r="VS196" s="414"/>
      <c r="VT196" s="413"/>
      <c r="VU196" s="322"/>
      <c r="VV196" s="322"/>
      <c r="VW196" s="322"/>
      <c r="VX196" s="323"/>
      <c r="VY196" s="413"/>
      <c r="VZ196" s="413"/>
      <c r="WA196" s="413"/>
      <c r="WB196" s="414"/>
      <c r="WC196" s="414"/>
      <c r="WD196" s="414"/>
      <c r="WE196" s="413"/>
      <c r="WF196" s="414"/>
      <c r="WG196" s="414"/>
      <c r="WH196" s="414"/>
      <c r="WI196" s="414"/>
      <c r="WJ196" s="413"/>
      <c r="WK196" s="322"/>
      <c r="WL196" s="322"/>
      <c r="WM196" s="322"/>
      <c r="WN196" s="323"/>
      <c r="WO196" s="413"/>
      <c r="WP196" s="413"/>
      <c r="WQ196" s="413"/>
      <c r="WR196" s="414"/>
      <c r="WS196" s="414"/>
      <c r="WT196" s="414"/>
      <c r="WU196" s="413"/>
      <c r="WV196" s="414"/>
      <c r="WW196" s="414"/>
      <c r="WX196" s="414"/>
      <c r="WY196" s="414"/>
      <c r="WZ196" s="413"/>
      <c r="XA196" s="322"/>
      <c r="XB196" s="322"/>
      <c r="XC196" s="322"/>
      <c r="XD196" s="323"/>
      <c r="XE196" s="413"/>
      <c r="XF196" s="413"/>
      <c r="XG196" s="413"/>
      <c r="XH196" s="414"/>
      <c r="XI196" s="414"/>
      <c r="XJ196" s="414"/>
      <c r="XK196" s="413"/>
      <c r="XL196" s="414"/>
      <c r="XM196" s="414"/>
      <c r="XN196" s="414"/>
      <c r="XO196" s="414"/>
      <c r="XP196" s="413"/>
      <c r="XQ196" s="322"/>
      <c r="XR196" s="322"/>
      <c r="XS196" s="322"/>
      <c r="XT196" s="323"/>
      <c r="XU196" s="413"/>
      <c r="XV196" s="413"/>
      <c r="XW196" s="413"/>
      <c r="XX196" s="414"/>
      <c r="XY196" s="414"/>
      <c r="XZ196" s="414"/>
      <c r="YA196" s="413"/>
      <c r="YB196" s="414"/>
      <c r="YC196" s="414"/>
      <c r="YD196" s="414"/>
      <c r="YE196" s="414"/>
      <c r="YF196" s="413"/>
      <c r="YG196" s="322"/>
      <c r="YH196" s="322"/>
      <c r="YI196" s="322"/>
      <c r="YJ196" s="323"/>
      <c r="YK196" s="413"/>
      <c r="YL196" s="413"/>
      <c r="YM196" s="413"/>
      <c r="YN196" s="414"/>
      <c r="YO196" s="414"/>
      <c r="YP196" s="414"/>
      <c r="YQ196" s="413"/>
      <c r="YR196" s="414"/>
      <c r="YS196" s="414"/>
      <c r="YT196" s="414"/>
      <c r="YU196" s="414"/>
      <c r="YV196" s="413"/>
      <c r="YW196" s="322"/>
      <c r="YX196" s="322"/>
      <c r="YY196" s="322"/>
      <c r="YZ196" s="323"/>
      <c r="ZA196" s="413"/>
      <c r="ZB196" s="413"/>
      <c r="ZC196" s="413"/>
      <c r="ZD196" s="414"/>
      <c r="ZE196" s="414"/>
      <c r="ZF196" s="414"/>
      <c r="ZG196" s="413"/>
      <c r="ZH196" s="414"/>
      <c r="ZI196" s="414"/>
      <c r="ZJ196" s="414"/>
      <c r="ZK196" s="414"/>
      <c r="ZL196" s="413"/>
      <c r="ZM196" s="322"/>
      <c r="ZN196" s="322"/>
      <c r="ZO196" s="322"/>
      <c r="ZP196" s="323"/>
      <c r="ZQ196" s="413"/>
      <c r="ZR196" s="413"/>
      <c r="ZS196" s="413"/>
      <c r="ZT196" s="414"/>
      <c r="ZU196" s="414"/>
      <c r="ZV196" s="414"/>
      <c r="ZW196" s="413"/>
      <c r="ZX196" s="414"/>
      <c r="ZY196" s="414"/>
      <c r="ZZ196" s="414"/>
      <c r="AAA196" s="414"/>
      <c r="AAB196" s="413"/>
      <c r="AAC196" s="322"/>
      <c r="AAD196" s="322"/>
      <c r="AAE196" s="322"/>
      <c r="AAF196" s="323"/>
      <c r="AAG196" s="413"/>
      <c r="AAH196" s="413"/>
      <c r="AAI196" s="413"/>
      <c r="AAJ196" s="414"/>
      <c r="AAK196" s="414"/>
      <c r="AAL196" s="414"/>
      <c r="AAM196" s="413"/>
      <c r="AAN196" s="414"/>
      <c r="AAO196" s="414"/>
      <c r="AAP196" s="414"/>
      <c r="AAQ196" s="414"/>
      <c r="AAR196" s="413"/>
      <c r="AAS196" s="322"/>
      <c r="AAT196" s="322"/>
      <c r="AAU196" s="322"/>
      <c r="AAV196" s="323"/>
      <c r="AAW196" s="413"/>
      <c r="AAX196" s="413"/>
      <c r="AAY196" s="413"/>
      <c r="AAZ196" s="414"/>
      <c r="ABA196" s="414"/>
      <c r="ABB196" s="414"/>
      <c r="ABC196" s="413"/>
      <c r="ABD196" s="414"/>
      <c r="ABE196" s="414"/>
      <c r="ABF196" s="414"/>
      <c r="ABG196" s="414"/>
      <c r="ABH196" s="413"/>
      <c r="ABI196" s="322"/>
      <c r="ABJ196" s="322"/>
      <c r="ABK196" s="322"/>
      <c r="ABL196" s="323"/>
      <c r="ABM196" s="413"/>
      <c r="ABN196" s="413"/>
      <c r="ABO196" s="413"/>
      <c r="ABP196" s="414"/>
      <c r="ABQ196" s="414"/>
      <c r="ABR196" s="414"/>
      <c r="ABS196" s="413"/>
      <c r="ABT196" s="414"/>
      <c r="ABU196" s="414"/>
      <c r="ABV196" s="414"/>
      <c r="ABW196" s="414"/>
      <c r="ABX196" s="413"/>
      <c r="ABY196" s="322"/>
      <c r="ABZ196" s="322"/>
      <c r="ACA196" s="322"/>
      <c r="ACB196" s="323"/>
      <c r="ACC196" s="413"/>
      <c r="ACD196" s="413"/>
      <c r="ACE196" s="413"/>
      <c r="ACF196" s="414"/>
      <c r="ACG196" s="414"/>
      <c r="ACH196" s="414"/>
      <c r="ACI196" s="413"/>
      <c r="ACJ196" s="414"/>
      <c r="ACK196" s="414"/>
      <c r="ACL196" s="414"/>
      <c r="ACM196" s="414"/>
      <c r="ACN196" s="413"/>
      <c r="ACO196" s="322"/>
      <c r="ACP196" s="322"/>
      <c r="ACQ196" s="322"/>
      <c r="ACR196" s="323"/>
      <c r="ACS196" s="413"/>
      <c r="ACT196" s="413"/>
      <c r="ACU196" s="413"/>
      <c r="ACV196" s="414"/>
      <c r="ACW196" s="414"/>
      <c r="ACX196" s="414"/>
      <c r="ACY196" s="413"/>
      <c r="ACZ196" s="414"/>
      <c r="ADA196" s="414"/>
      <c r="ADB196" s="414"/>
      <c r="ADC196" s="414"/>
      <c r="ADD196" s="413"/>
      <c r="ADE196" s="322"/>
      <c r="ADF196" s="322"/>
      <c r="ADG196" s="322"/>
      <c r="ADH196" s="323"/>
      <c r="ADI196" s="413"/>
      <c r="ADJ196" s="413"/>
      <c r="ADK196" s="413"/>
      <c r="ADL196" s="414"/>
      <c r="ADM196" s="414"/>
      <c r="ADN196" s="414"/>
      <c r="ADO196" s="413"/>
      <c r="ADP196" s="414"/>
      <c r="ADQ196" s="414"/>
      <c r="ADR196" s="414"/>
      <c r="ADS196" s="414"/>
      <c r="ADT196" s="413"/>
      <c r="ADU196" s="322"/>
      <c r="ADV196" s="322"/>
      <c r="ADW196" s="322"/>
      <c r="ADX196" s="323"/>
      <c r="ADY196" s="413"/>
      <c r="ADZ196" s="413"/>
      <c r="AEA196" s="413"/>
      <c r="AEB196" s="414"/>
      <c r="AEC196" s="414"/>
      <c r="AED196" s="414"/>
      <c r="AEE196" s="413"/>
      <c r="AEF196" s="414"/>
      <c r="AEG196" s="414"/>
      <c r="AEH196" s="414"/>
      <c r="AEI196" s="414"/>
      <c r="AEJ196" s="413"/>
      <c r="AEK196" s="322"/>
      <c r="AEL196" s="322"/>
      <c r="AEM196" s="322"/>
      <c r="AEN196" s="323"/>
      <c r="AEO196" s="413"/>
      <c r="AEP196" s="413"/>
      <c r="AEQ196" s="413"/>
      <c r="AER196" s="414"/>
      <c r="AES196" s="414"/>
      <c r="AET196" s="414"/>
      <c r="AEU196" s="413"/>
      <c r="AEV196" s="414"/>
      <c r="AEW196" s="414"/>
      <c r="AEX196" s="414"/>
      <c r="AEY196" s="414"/>
      <c r="AEZ196" s="413"/>
      <c r="AFA196" s="322"/>
      <c r="AFB196" s="322"/>
      <c r="AFC196" s="322"/>
      <c r="AFD196" s="323"/>
      <c r="AFE196" s="413"/>
      <c r="AFF196" s="413"/>
      <c r="AFG196" s="413"/>
      <c r="AFH196" s="414"/>
      <c r="AFI196" s="414"/>
      <c r="AFJ196" s="414"/>
      <c r="AFK196" s="413"/>
      <c r="AFL196" s="414"/>
      <c r="AFM196" s="414"/>
      <c r="AFN196" s="414"/>
      <c r="AFO196" s="414"/>
      <c r="AFP196" s="413"/>
      <c r="AFQ196" s="322"/>
      <c r="AFR196" s="322"/>
      <c r="AFS196" s="322"/>
      <c r="AFT196" s="323"/>
      <c r="AFU196" s="413"/>
      <c r="AFV196" s="413"/>
      <c r="AFW196" s="413"/>
      <c r="AFX196" s="414"/>
      <c r="AFY196" s="414"/>
      <c r="AFZ196" s="414"/>
      <c r="AGA196" s="413"/>
      <c r="AGB196" s="414"/>
      <c r="AGC196" s="414"/>
      <c r="AGD196" s="414"/>
      <c r="AGE196" s="414"/>
      <c r="AGF196" s="413"/>
      <c r="AGG196" s="322"/>
      <c r="AGH196" s="322"/>
      <c r="AGI196" s="322"/>
      <c r="AGJ196" s="323"/>
      <c r="AGK196" s="413"/>
      <c r="AGL196" s="413"/>
      <c r="AGM196" s="413"/>
      <c r="AGN196" s="414"/>
      <c r="AGO196" s="414"/>
      <c r="AGP196" s="414"/>
      <c r="AGQ196" s="413"/>
      <c r="AGR196" s="414"/>
      <c r="AGS196" s="414"/>
      <c r="AGT196" s="414"/>
      <c r="AGU196" s="414"/>
      <c r="AGV196" s="413"/>
      <c r="AGW196" s="322"/>
      <c r="AGX196" s="322"/>
      <c r="AGY196" s="322"/>
      <c r="AGZ196" s="323"/>
      <c r="AHA196" s="413"/>
      <c r="AHB196" s="413"/>
      <c r="AHC196" s="413"/>
      <c r="AHD196" s="414"/>
      <c r="AHE196" s="414"/>
      <c r="AHF196" s="414"/>
      <c r="AHG196" s="413"/>
      <c r="AHH196" s="414"/>
      <c r="AHI196" s="414"/>
      <c r="AHJ196" s="414"/>
      <c r="AHK196" s="414"/>
      <c r="AHL196" s="413"/>
      <c r="AHM196" s="322"/>
      <c r="AHN196" s="322"/>
      <c r="AHO196" s="322"/>
      <c r="AHP196" s="323"/>
      <c r="AHQ196" s="413"/>
      <c r="AHR196" s="413"/>
      <c r="AHS196" s="413"/>
      <c r="AHT196" s="414"/>
      <c r="AHU196" s="414"/>
      <c r="AHV196" s="414"/>
      <c r="AHW196" s="413"/>
      <c r="AHX196" s="414"/>
      <c r="AHY196" s="414"/>
      <c r="AHZ196" s="414"/>
      <c r="AIA196" s="414"/>
      <c r="AIB196" s="413"/>
      <c r="AIC196" s="322"/>
      <c r="AID196" s="322"/>
      <c r="AIE196" s="322"/>
      <c r="AIF196" s="323"/>
      <c r="AIG196" s="413"/>
      <c r="AIH196" s="413"/>
      <c r="AII196" s="413"/>
      <c r="AIJ196" s="414"/>
      <c r="AIK196" s="414"/>
      <c r="AIL196" s="414"/>
      <c r="AIM196" s="413"/>
      <c r="AIN196" s="414"/>
      <c r="AIO196" s="414"/>
      <c r="AIP196" s="414"/>
      <c r="AIQ196" s="414"/>
      <c r="AIR196" s="413"/>
      <c r="AIS196" s="322"/>
      <c r="AIT196" s="322"/>
      <c r="AIU196" s="322"/>
      <c r="AIV196" s="323"/>
      <c r="AIW196" s="413"/>
      <c r="AIX196" s="413"/>
      <c r="AIY196" s="413"/>
      <c r="AIZ196" s="414"/>
      <c r="AJA196" s="414"/>
      <c r="AJB196" s="414"/>
      <c r="AJC196" s="413"/>
      <c r="AJD196" s="414"/>
      <c r="AJE196" s="414"/>
      <c r="AJF196" s="414"/>
      <c r="AJG196" s="414"/>
      <c r="AJH196" s="413"/>
      <c r="AJI196" s="322"/>
      <c r="AJJ196" s="322"/>
      <c r="AJK196" s="322"/>
      <c r="AJL196" s="323"/>
      <c r="AJM196" s="413"/>
      <c r="AJN196" s="413"/>
      <c r="AJO196" s="413"/>
      <c r="AJP196" s="414"/>
      <c r="AJQ196" s="414"/>
      <c r="AJR196" s="414"/>
      <c r="AJS196" s="413"/>
      <c r="AJT196" s="414"/>
      <c r="AJU196" s="414"/>
      <c r="AJV196" s="414"/>
      <c r="AJW196" s="414"/>
      <c r="AJX196" s="413"/>
      <c r="AJY196" s="322"/>
      <c r="AJZ196" s="322"/>
      <c r="AKA196" s="322"/>
      <c r="AKB196" s="323"/>
      <c r="AKC196" s="413"/>
      <c r="AKD196" s="413"/>
      <c r="AKE196" s="413"/>
      <c r="AKF196" s="414"/>
      <c r="AKG196" s="414"/>
      <c r="AKH196" s="414"/>
      <c r="AKI196" s="413"/>
      <c r="AKJ196" s="414"/>
      <c r="AKK196" s="414"/>
      <c r="AKL196" s="414"/>
      <c r="AKM196" s="414"/>
      <c r="AKN196" s="413"/>
      <c r="AKO196" s="322"/>
      <c r="AKP196" s="322"/>
      <c r="AKQ196" s="322"/>
      <c r="AKR196" s="323"/>
      <c r="AKS196" s="413"/>
      <c r="AKT196" s="413"/>
      <c r="AKU196" s="413"/>
      <c r="AKV196" s="414"/>
      <c r="AKW196" s="414"/>
      <c r="AKX196" s="414"/>
      <c r="AKY196" s="413"/>
      <c r="AKZ196" s="414"/>
      <c r="ALA196" s="414"/>
      <c r="ALB196" s="414"/>
      <c r="ALC196" s="414"/>
      <c r="ALD196" s="413"/>
      <c r="ALE196" s="322"/>
      <c r="ALF196" s="322"/>
      <c r="ALG196" s="322"/>
      <c r="ALH196" s="323"/>
      <c r="ALI196" s="413"/>
      <c r="ALJ196" s="413"/>
      <c r="ALK196" s="413"/>
      <c r="ALL196" s="414"/>
      <c r="ALM196" s="414"/>
      <c r="ALN196" s="414"/>
      <c r="ALO196" s="413"/>
      <c r="ALP196" s="414"/>
      <c r="ALQ196" s="414"/>
      <c r="ALR196" s="414"/>
      <c r="ALS196" s="414"/>
      <c r="ALT196" s="413"/>
      <c r="ALU196" s="322"/>
      <c r="ALV196" s="322"/>
      <c r="ALW196" s="322"/>
      <c r="ALX196" s="323"/>
      <c r="ALY196" s="413"/>
      <c r="ALZ196" s="413"/>
      <c r="AMA196" s="413"/>
      <c r="AMB196" s="414"/>
      <c r="AMC196" s="414"/>
      <c r="AMD196" s="414"/>
      <c r="AME196" s="413"/>
      <c r="AMF196" s="414"/>
      <c r="AMG196" s="414"/>
      <c r="AMH196" s="414"/>
      <c r="AMI196" s="414"/>
      <c r="AMJ196" s="413"/>
      <c r="AMK196" s="322"/>
      <c r="AML196" s="322"/>
      <c r="AMM196" s="322"/>
      <c r="AMN196" s="323"/>
      <c r="AMO196" s="413"/>
      <c r="AMP196" s="413"/>
      <c r="AMQ196" s="413"/>
      <c r="AMR196" s="414"/>
      <c r="AMS196" s="414"/>
      <c r="AMT196" s="414"/>
      <c r="AMU196" s="413"/>
      <c r="AMV196" s="414"/>
      <c r="AMW196" s="414"/>
      <c r="AMX196" s="414"/>
      <c r="AMY196" s="414"/>
      <c r="AMZ196" s="413"/>
      <c r="ANA196" s="322"/>
      <c r="ANB196" s="322"/>
      <c r="ANC196" s="322"/>
      <c r="AND196" s="323"/>
      <c r="ANE196" s="413"/>
      <c r="ANF196" s="413"/>
      <c r="ANG196" s="413"/>
      <c r="ANH196" s="414"/>
      <c r="ANI196" s="414"/>
      <c r="ANJ196" s="414"/>
      <c r="ANK196" s="413"/>
      <c r="ANL196" s="414"/>
      <c r="ANM196" s="414"/>
      <c r="ANN196" s="414"/>
      <c r="ANO196" s="414"/>
      <c r="ANP196" s="413"/>
      <c r="ANQ196" s="322"/>
      <c r="ANR196" s="322"/>
      <c r="ANS196" s="322"/>
      <c r="ANT196" s="323"/>
      <c r="ANU196" s="413"/>
      <c r="ANV196" s="413"/>
      <c r="ANW196" s="413"/>
      <c r="ANX196" s="414"/>
      <c r="ANY196" s="414"/>
      <c r="ANZ196" s="414"/>
      <c r="AOA196" s="413"/>
      <c r="AOB196" s="414"/>
      <c r="AOC196" s="414"/>
      <c r="AOD196" s="414"/>
      <c r="AOE196" s="414"/>
      <c r="AOF196" s="413"/>
      <c r="AOG196" s="322"/>
      <c r="AOH196" s="322"/>
      <c r="AOI196" s="322"/>
      <c r="AOJ196" s="323"/>
      <c r="AOK196" s="413"/>
      <c r="AOL196" s="413"/>
      <c r="AOM196" s="413"/>
      <c r="AON196" s="414"/>
      <c r="AOO196" s="414"/>
      <c r="AOP196" s="414"/>
      <c r="AOQ196" s="413"/>
      <c r="AOR196" s="414"/>
      <c r="AOS196" s="414"/>
      <c r="AOT196" s="414"/>
      <c r="AOU196" s="414"/>
      <c r="AOV196" s="413"/>
      <c r="AOW196" s="322"/>
      <c r="AOX196" s="322"/>
      <c r="AOY196" s="322"/>
      <c r="AOZ196" s="323"/>
      <c r="APA196" s="413"/>
      <c r="APB196" s="413"/>
      <c r="APC196" s="413"/>
      <c r="APD196" s="414"/>
      <c r="APE196" s="414"/>
      <c r="APF196" s="414"/>
      <c r="APG196" s="413"/>
      <c r="APH196" s="414"/>
      <c r="API196" s="414"/>
      <c r="APJ196" s="414"/>
      <c r="APK196" s="414"/>
      <c r="APL196" s="413"/>
      <c r="APM196" s="322"/>
      <c r="APN196" s="322"/>
      <c r="APO196" s="322"/>
      <c r="APP196" s="323"/>
      <c r="APQ196" s="413"/>
      <c r="APR196" s="413"/>
      <c r="APS196" s="413"/>
      <c r="APT196" s="414"/>
      <c r="APU196" s="414"/>
      <c r="APV196" s="414"/>
      <c r="APW196" s="413"/>
      <c r="APX196" s="414"/>
      <c r="APY196" s="414"/>
      <c r="APZ196" s="414"/>
      <c r="AQA196" s="414"/>
      <c r="AQB196" s="413"/>
      <c r="AQC196" s="322"/>
      <c r="AQD196" s="322"/>
      <c r="AQE196" s="322"/>
      <c r="AQF196" s="323"/>
      <c r="AQG196" s="413"/>
      <c r="AQH196" s="413"/>
      <c r="AQI196" s="413"/>
      <c r="AQJ196" s="414"/>
      <c r="AQK196" s="414"/>
      <c r="AQL196" s="414"/>
      <c r="AQM196" s="413"/>
      <c r="AQN196" s="414"/>
      <c r="AQO196" s="414"/>
      <c r="AQP196" s="414"/>
      <c r="AQQ196" s="414"/>
      <c r="AQR196" s="413"/>
      <c r="AQS196" s="322"/>
      <c r="AQT196" s="322"/>
      <c r="AQU196" s="322"/>
      <c r="AQV196" s="323"/>
      <c r="AQW196" s="413"/>
      <c r="AQX196" s="413"/>
      <c r="AQY196" s="413"/>
      <c r="AQZ196" s="414"/>
      <c r="ARA196" s="414"/>
      <c r="ARB196" s="414"/>
      <c r="ARC196" s="413"/>
      <c r="ARD196" s="414"/>
      <c r="ARE196" s="414"/>
      <c r="ARF196" s="414"/>
      <c r="ARG196" s="414"/>
      <c r="ARH196" s="413"/>
      <c r="ARI196" s="322"/>
      <c r="ARJ196" s="322"/>
      <c r="ARK196" s="322"/>
      <c r="ARL196" s="323"/>
      <c r="ARM196" s="413"/>
      <c r="ARN196" s="413"/>
      <c r="ARO196" s="413"/>
      <c r="ARP196" s="414"/>
      <c r="ARQ196" s="414"/>
      <c r="ARR196" s="414"/>
      <c r="ARS196" s="413"/>
      <c r="ART196" s="414"/>
      <c r="ARU196" s="414"/>
      <c r="ARV196" s="414"/>
      <c r="ARW196" s="414"/>
      <c r="ARX196" s="413"/>
      <c r="ARY196" s="322"/>
      <c r="ARZ196" s="322"/>
      <c r="ASA196" s="322"/>
      <c r="ASB196" s="323"/>
      <c r="ASC196" s="413"/>
      <c r="ASD196" s="413"/>
      <c r="ASE196" s="413"/>
      <c r="ASF196" s="414"/>
      <c r="ASG196" s="414"/>
      <c r="ASH196" s="414"/>
      <c r="ASI196" s="413"/>
      <c r="ASJ196" s="414"/>
      <c r="ASK196" s="414"/>
      <c r="ASL196" s="414"/>
      <c r="ASM196" s="414"/>
      <c r="ASN196" s="413"/>
      <c r="ASO196" s="322"/>
      <c r="ASP196" s="322"/>
      <c r="ASQ196" s="322"/>
      <c r="ASR196" s="323"/>
      <c r="ASS196" s="413"/>
      <c r="AST196" s="413"/>
      <c r="ASU196" s="413"/>
      <c r="ASV196" s="414"/>
      <c r="ASW196" s="414"/>
      <c r="ASX196" s="414"/>
      <c r="ASY196" s="413"/>
      <c r="ASZ196" s="414"/>
      <c r="ATA196" s="414"/>
      <c r="ATB196" s="414"/>
      <c r="ATC196" s="414"/>
      <c r="ATD196" s="413"/>
      <c r="ATE196" s="322"/>
      <c r="ATF196" s="322"/>
      <c r="ATG196" s="322"/>
      <c r="ATH196" s="323"/>
      <c r="ATI196" s="413"/>
      <c r="ATJ196" s="413"/>
      <c r="ATK196" s="413"/>
      <c r="ATL196" s="414"/>
      <c r="ATM196" s="414"/>
      <c r="ATN196" s="414"/>
      <c r="ATO196" s="413"/>
      <c r="ATP196" s="414"/>
      <c r="ATQ196" s="414"/>
      <c r="ATR196" s="414"/>
      <c r="ATS196" s="414"/>
      <c r="ATT196" s="413"/>
      <c r="ATU196" s="322"/>
      <c r="ATV196" s="322"/>
      <c r="ATW196" s="322"/>
      <c r="ATX196" s="323"/>
      <c r="ATY196" s="413"/>
      <c r="ATZ196" s="413"/>
      <c r="AUA196" s="413"/>
      <c r="AUB196" s="414"/>
      <c r="AUC196" s="414"/>
      <c r="AUD196" s="414"/>
      <c r="AUE196" s="413"/>
      <c r="AUF196" s="414"/>
      <c r="AUG196" s="414"/>
      <c r="AUH196" s="414"/>
      <c r="AUI196" s="414"/>
      <c r="AUJ196" s="413"/>
      <c r="AUK196" s="322"/>
      <c r="AUL196" s="322"/>
      <c r="AUM196" s="322"/>
      <c r="AUN196" s="323"/>
      <c r="AUO196" s="413"/>
      <c r="AUP196" s="413"/>
      <c r="AUQ196" s="413"/>
      <c r="AUR196" s="414"/>
      <c r="AUS196" s="414"/>
      <c r="AUT196" s="414"/>
      <c r="AUU196" s="413"/>
      <c r="AUV196" s="414"/>
      <c r="AUW196" s="414"/>
      <c r="AUX196" s="414"/>
      <c r="AUY196" s="414"/>
      <c r="AUZ196" s="413"/>
      <c r="AVA196" s="322"/>
      <c r="AVB196" s="322"/>
      <c r="AVC196" s="322"/>
      <c r="AVD196" s="323"/>
      <c r="AVE196" s="413"/>
      <c r="AVF196" s="413"/>
      <c r="AVG196" s="413"/>
      <c r="AVH196" s="414"/>
      <c r="AVI196" s="414"/>
      <c r="AVJ196" s="414"/>
      <c r="AVK196" s="413"/>
      <c r="AVL196" s="414"/>
      <c r="AVM196" s="414"/>
      <c r="AVN196" s="414"/>
      <c r="AVO196" s="414"/>
      <c r="AVP196" s="413"/>
      <c r="AVQ196" s="322"/>
      <c r="AVR196" s="322"/>
      <c r="AVS196" s="322"/>
      <c r="AVT196" s="323"/>
      <c r="AVU196" s="413"/>
      <c r="AVV196" s="413"/>
      <c r="AVW196" s="413"/>
      <c r="AVX196" s="414"/>
      <c r="AVY196" s="414"/>
      <c r="AVZ196" s="414"/>
      <c r="AWA196" s="413"/>
      <c r="AWB196" s="414"/>
      <c r="AWC196" s="414"/>
      <c r="AWD196" s="414"/>
      <c r="AWE196" s="414"/>
      <c r="AWF196" s="413"/>
      <c r="AWG196" s="322"/>
      <c r="AWH196" s="322"/>
      <c r="AWI196" s="322"/>
      <c r="AWJ196" s="323"/>
      <c r="AWK196" s="413"/>
      <c r="AWL196" s="413"/>
      <c r="AWM196" s="413"/>
      <c r="AWN196" s="414"/>
      <c r="AWO196" s="414"/>
      <c r="AWP196" s="414"/>
      <c r="AWQ196" s="413"/>
      <c r="AWR196" s="414"/>
      <c r="AWS196" s="414"/>
      <c r="AWT196" s="414"/>
      <c r="AWU196" s="414"/>
      <c r="AWV196" s="413"/>
      <c r="AWW196" s="322"/>
      <c r="AWX196" s="322"/>
      <c r="AWY196" s="322"/>
      <c r="AWZ196" s="323"/>
      <c r="AXA196" s="413"/>
      <c r="AXB196" s="413"/>
      <c r="AXC196" s="413"/>
      <c r="AXD196" s="414"/>
      <c r="AXE196" s="414"/>
      <c r="AXF196" s="414"/>
      <c r="AXG196" s="413"/>
      <c r="AXH196" s="414"/>
      <c r="AXI196" s="414"/>
      <c r="AXJ196" s="414"/>
      <c r="AXK196" s="414"/>
      <c r="AXL196" s="413"/>
      <c r="AXM196" s="322"/>
      <c r="AXN196" s="322"/>
      <c r="AXO196" s="322"/>
      <c r="AXP196" s="323"/>
      <c r="AXQ196" s="413"/>
      <c r="AXR196" s="413"/>
      <c r="AXS196" s="413"/>
      <c r="AXT196" s="414"/>
      <c r="AXU196" s="414"/>
      <c r="AXV196" s="414"/>
      <c r="AXW196" s="413"/>
      <c r="AXX196" s="414"/>
      <c r="AXY196" s="414"/>
      <c r="AXZ196" s="414"/>
      <c r="AYA196" s="414"/>
      <c r="AYB196" s="413"/>
      <c r="AYC196" s="322"/>
      <c r="AYD196" s="322"/>
      <c r="AYE196" s="322"/>
      <c r="AYF196" s="323"/>
      <c r="AYG196" s="413"/>
      <c r="AYH196" s="413"/>
      <c r="AYI196" s="413"/>
      <c r="AYJ196" s="414"/>
      <c r="AYK196" s="414"/>
      <c r="AYL196" s="414"/>
      <c r="AYM196" s="413"/>
      <c r="AYN196" s="414"/>
      <c r="AYO196" s="414"/>
      <c r="AYP196" s="414"/>
      <c r="AYQ196" s="414"/>
      <c r="AYR196" s="413"/>
      <c r="AYS196" s="322"/>
      <c r="AYT196" s="322"/>
      <c r="AYU196" s="322"/>
      <c r="AYV196" s="323"/>
      <c r="AYW196" s="413"/>
      <c r="AYX196" s="413"/>
      <c r="AYY196" s="413"/>
      <c r="AYZ196" s="414"/>
      <c r="AZA196" s="414"/>
      <c r="AZB196" s="414"/>
      <c r="AZC196" s="413"/>
      <c r="AZD196" s="414"/>
      <c r="AZE196" s="414"/>
      <c r="AZF196" s="414"/>
      <c r="AZG196" s="414"/>
      <c r="AZH196" s="413"/>
      <c r="AZI196" s="322"/>
      <c r="AZJ196" s="322"/>
      <c r="AZK196" s="322"/>
      <c r="AZL196" s="323"/>
      <c r="AZM196" s="413"/>
      <c r="AZN196" s="413"/>
      <c r="AZO196" s="413"/>
      <c r="AZP196" s="414"/>
      <c r="AZQ196" s="414"/>
      <c r="AZR196" s="414"/>
      <c r="AZS196" s="413"/>
      <c r="AZT196" s="414"/>
      <c r="AZU196" s="414"/>
      <c r="AZV196" s="414"/>
      <c r="AZW196" s="414"/>
      <c r="AZX196" s="413"/>
      <c r="AZY196" s="322"/>
      <c r="AZZ196" s="322"/>
      <c r="BAA196" s="322"/>
      <c r="BAB196" s="323"/>
      <c r="BAC196" s="413"/>
      <c r="BAD196" s="413"/>
      <c r="BAE196" s="413"/>
      <c r="BAF196" s="414"/>
      <c r="BAG196" s="414"/>
      <c r="BAH196" s="414"/>
      <c r="BAI196" s="413"/>
      <c r="BAJ196" s="414"/>
      <c r="BAK196" s="414"/>
      <c r="BAL196" s="414"/>
      <c r="BAM196" s="414"/>
      <c r="BAN196" s="413"/>
      <c r="BAO196" s="322"/>
      <c r="BAP196" s="322"/>
      <c r="BAQ196" s="322"/>
      <c r="BAR196" s="323"/>
      <c r="BAS196" s="413"/>
      <c r="BAT196" s="413"/>
      <c r="BAU196" s="413"/>
      <c r="BAV196" s="414"/>
      <c r="BAW196" s="414"/>
      <c r="BAX196" s="414"/>
      <c r="BAY196" s="413"/>
      <c r="BAZ196" s="414"/>
      <c r="BBA196" s="414"/>
      <c r="BBB196" s="414"/>
      <c r="BBC196" s="414"/>
      <c r="BBD196" s="413"/>
      <c r="BBE196" s="322"/>
      <c r="BBF196" s="322"/>
      <c r="BBG196" s="322"/>
      <c r="BBH196" s="323"/>
      <c r="BBI196" s="413"/>
      <c r="BBJ196" s="413"/>
      <c r="BBK196" s="413"/>
      <c r="BBL196" s="414"/>
      <c r="BBM196" s="414"/>
      <c r="BBN196" s="414"/>
      <c r="BBO196" s="413"/>
      <c r="BBP196" s="414"/>
      <c r="BBQ196" s="414"/>
      <c r="BBR196" s="414"/>
      <c r="BBS196" s="414"/>
      <c r="BBT196" s="413"/>
      <c r="BBU196" s="322"/>
      <c r="BBV196" s="322"/>
      <c r="BBW196" s="322"/>
      <c r="BBX196" s="323"/>
      <c r="BBY196" s="413"/>
      <c r="BBZ196" s="413"/>
      <c r="BCA196" s="413"/>
      <c r="BCB196" s="414"/>
      <c r="BCC196" s="414"/>
      <c r="BCD196" s="414"/>
      <c r="BCE196" s="413"/>
      <c r="BCF196" s="414"/>
      <c r="BCG196" s="414"/>
      <c r="BCH196" s="414"/>
      <c r="BCI196" s="414"/>
      <c r="BCJ196" s="413"/>
      <c r="BCK196" s="322"/>
      <c r="BCL196" s="322"/>
      <c r="BCM196" s="322"/>
      <c r="BCN196" s="323"/>
      <c r="BCO196" s="413"/>
      <c r="BCP196" s="413"/>
      <c r="BCQ196" s="413"/>
      <c r="BCR196" s="414"/>
      <c r="BCS196" s="414"/>
      <c r="BCT196" s="414"/>
      <c r="BCU196" s="413"/>
      <c r="BCV196" s="414"/>
      <c r="BCW196" s="414"/>
      <c r="BCX196" s="414"/>
      <c r="BCY196" s="414"/>
      <c r="BCZ196" s="413"/>
      <c r="BDA196" s="322"/>
      <c r="BDB196" s="322"/>
      <c r="BDC196" s="322"/>
      <c r="BDD196" s="323"/>
      <c r="BDE196" s="413"/>
      <c r="BDF196" s="413"/>
      <c r="BDG196" s="413"/>
      <c r="BDH196" s="414"/>
      <c r="BDI196" s="414"/>
      <c r="BDJ196" s="414"/>
      <c r="BDK196" s="413"/>
      <c r="BDL196" s="414"/>
      <c r="BDM196" s="414"/>
      <c r="BDN196" s="414"/>
      <c r="BDO196" s="414"/>
      <c r="BDP196" s="413"/>
      <c r="BDQ196" s="322"/>
      <c r="BDR196" s="322"/>
      <c r="BDS196" s="322"/>
      <c r="BDT196" s="323"/>
      <c r="BDU196" s="413"/>
      <c r="BDV196" s="413"/>
      <c r="BDW196" s="413"/>
      <c r="BDX196" s="414"/>
      <c r="BDY196" s="414"/>
      <c r="BDZ196" s="414"/>
      <c r="BEA196" s="413"/>
      <c r="BEB196" s="414"/>
      <c r="BEC196" s="414"/>
      <c r="BED196" s="414"/>
      <c r="BEE196" s="414"/>
      <c r="BEF196" s="413"/>
      <c r="BEG196" s="322"/>
      <c r="BEH196" s="322"/>
      <c r="BEI196" s="322"/>
      <c r="BEJ196" s="323"/>
      <c r="BEK196" s="413"/>
      <c r="BEL196" s="413"/>
      <c r="BEM196" s="413"/>
      <c r="BEN196" s="414"/>
      <c r="BEO196" s="414"/>
      <c r="BEP196" s="414"/>
      <c r="BEQ196" s="413"/>
      <c r="BER196" s="414"/>
      <c r="BES196" s="414"/>
      <c r="BET196" s="414"/>
      <c r="BEU196" s="414"/>
      <c r="BEV196" s="413"/>
      <c r="BEW196" s="322"/>
      <c r="BEX196" s="322"/>
      <c r="BEY196" s="322"/>
      <c r="BEZ196" s="323"/>
      <c r="BFA196" s="413"/>
      <c r="BFB196" s="413"/>
      <c r="BFC196" s="413"/>
      <c r="BFD196" s="414"/>
      <c r="BFE196" s="414"/>
      <c r="BFF196" s="414"/>
      <c r="BFG196" s="413"/>
      <c r="BFH196" s="414"/>
      <c r="BFI196" s="414"/>
      <c r="BFJ196" s="414"/>
      <c r="BFK196" s="414"/>
      <c r="BFL196" s="413"/>
      <c r="BFM196" s="322"/>
      <c r="BFN196" s="322"/>
      <c r="BFO196" s="322"/>
      <c r="BFP196" s="323"/>
      <c r="BFQ196" s="413"/>
      <c r="BFR196" s="413"/>
      <c r="BFS196" s="413"/>
      <c r="BFT196" s="414"/>
      <c r="BFU196" s="414"/>
      <c r="BFV196" s="414"/>
      <c r="BFW196" s="413"/>
      <c r="BFX196" s="414"/>
      <c r="BFY196" s="414"/>
      <c r="BFZ196" s="414"/>
      <c r="BGA196" s="414"/>
      <c r="BGB196" s="413"/>
      <c r="BGC196" s="322"/>
      <c r="BGD196" s="322"/>
      <c r="BGE196" s="322"/>
      <c r="BGF196" s="323"/>
      <c r="BGG196" s="413"/>
      <c r="BGH196" s="413"/>
      <c r="BGI196" s="413"/>
      <c r="BGJ196" s="414"/>
      <c r="BGK196" s="414"/>
      <c r="BGL196" s="414"/>
      <c r="BGM196" s="413"/>
      <c r="BGN196" s="414"/>
      <c r="BGO196" s="414"/>
      <c r="BGP196" s="414"/>
      <c r="BGQ196" s="414"/>
      <c r="BGR196" s="413"/>
      <c r="BGS196" s="322"/>
      <c r="BGT196" s="322"/>
      <c r="BGU196" s="322"/>
      <c r="BGV196" s="323"/>
      <c r="BGW196" s="413"/>
      <c r="BGX196" s="413"/>
      <c r="BGY196" s="413"/>
      <c r="BGZ196" s="414"/>
      <c r="BHA196" s="414"/>
      <c r="BHB196" s="414"/>
      <c r="BHC196" s="413"/>
      <c r="BHD196" s="414"/>
      <c r="BHE196" s="414"/>
      <c r="BHF196" s="414"/>
      <c r="BHG196" s="414"/>
      <c r="BHH196" s="413"/>
      <c r="BHI196" s="322"/>
      <c r="BHJ196" s="322"/>
      <c r="BHK196" s="322"/>
      <c r="BHL196" s="323"/>
      <c r="BHM196" s="413"/>
      <c r="BHN196" s="413"/>
      <c r="BHO196" s="413"/>
      <c r="BHP196" s="414"/>
      <c r="BHQ196" s="414"/>
      <c r="BHR196" s="414"/>
      <c r="BHS196" s="413"/>
      <c r="BHT196" s="414"/>
      <c r="BHU196" s="414"/>
      <c r="BHV196" s="414"/>
      <c r="BHW196" s="414"/>
      <c r="BHX196" s="413"/>
      <c r="BHY196" s="322"/>
      <c r="BHZ196" s="322"/>
      <c r="BIA196" s="322"/>
      <c r="BIB196" s="323"/>
      <c r="BIC196" s="413"/>
      <c r="BID196" s="413"/>
      <c r="BIE196" s="413"/>
      <c r="BIF196" s="414"/>
      <c r="BIG196" s="414"/>
      <c r="BIH196" s="414"/>
      <c r="BII196" s="413"/>
      <c r="BIJ196" s="414"/>
      <c r="BIK196" s="414"/>
      <c r="BIL196" s="414"/>
      <c r="BIM196" s="414"/>
      <c r="BIN196" s="413"/>
      <c r="BIO196" s="322"/>
      <c r="BIP196" s="322"/>
      <c r="BIQ196" s="322"/>
      <c r="BIR196" s="323"/>
      <c r="BIS196" s="413"/>
      <c r="BIT196" s="413"/>
      <c r="BIU196" s="413"/>
      <c r="BIV196" s="414"/>
      <c r="BIW196" s="414"/>
      <c r="BIX196" s="414"/>
      <c r="BIY196" s="413"/>
      <c r="BIZ196" s="414"/>
      <c r="BJA196" s="414"/>
      <c r="BJB196" s="414"/>
      <c r="BJC196" s="414"/>
      <c r="BJD196" s="413"/>
      <c r="BJE196" s="322"/>
      <c r="BJF196" s="322"/>
      <c r="BJG196" s="322"/>
      <c r="BJH196" s="323"/>
      <c r="BJI196" s="413"/>
      <c r="BJJ196" s="413"/>
      <c r="BJK196" s="413"/>
      <c r="BJL196" s="414"/>
      <c r="BJM196" s="414"/>
      <c r="BJN196" s="414"/>
      <c r="BJO196" s="413"/>
      <c r="BJP196" s="414"/>
      <c r="BJQ196" s="414"/>
      <c r="BJR196" s="414"/>
      <c r="BJS196" s="414"/>
      <c r="BJT196" s="413"/>
      <c r="BJU196" s="322"/>
      <c r="BJV196" s="322"/>
      <c r="BJW196" s="322"/>
      <c r="BJX196" s="323"/>
      <c r="BJY196" s="413"/>
      <c r="BJZ196" s="413"/>
      <c r="BKA196" s="413"/>
      <c r="BKB196" s="414"/>
      <c r="BKC196" s="414"/>
      <c r="BKD196" s="414"/>
      <c r="BKE196" s="413"/>
      <c r="BKF196" s="414"/>
      <c r="BKG196" s="414"/>
      <c r="BKH196" s="414"/>
      <c r="BKI196" s="414"/>
      <c r="BKJ196" s="413"/>
      <c r="BKK196" s="322"/>
      <c r="BKL196" s="322"/>
      <c r="BKM196" s="322"/>
      <c r="BKN196" s="323"/>
      <c r="BKO196" s="413"/>
      <c r="BKP196" s="413"/>
      <c r="BKQ196" s="413"/>
      <c r="BKR196" s="414"/>
      <c r="BKS196" s="414"/>
      <c r="BKT196" s="414"/>
      <c r="BKU196" s="413"/>
      <c r="BKV196" s="414"/>
      <c r="BKW196" s="414"/>
      <c r="BKX196" s="414"/>
      <c r="BKY196" s="414"/>
      <c r="BKZ196" s="413"/>
      <c r="BLA196" s="322"/>
      <c r="BLB196" s="322"/>
      <c r="BLC196" s="322"/>
      <c r="BLD196" s="323"/>
      <c r="BLE196" s="413"/>
      <c r="BLF196" s="413"/>
      <c r="BLG196" s="413"/>
      <c r="BLH196" s="414"/>
      <c r="BLI196" s="414"/>
      <c r="BLJ196" s="414"/>
      <c r="BLK196" s="413"/>
      <c r="BLL196" s="414"/>
      <c r="BLM196" s="414"/>
      <c r="BLN196" s="414"/>
      <c r="BLO196" s="414"/>
      <c r="BLP196" s="413"/>
      <c r="BLQ196" s="322"/>
      <c r="BLR196" s="322"/>
      <c r="BLS196" s="322"/>
      <c r="BLT196" s="323"/>
      <c r="BLU196" s="413"/>
      <c r="BLV196" s="413"/>
      <c r="BLW196" s="413"/>
      <c r="BLX196" s="414"/>
      <c r="BLY196" s="414"/>
      <c r="BLZ196" s="414"/>
      <c r="BMA196" s="413"/>
      <c r="BMB196" s="414"/>
      <c r="BMC196" s="414"/>
      <c r="BMD196" s="414"/>
      <c r="BME196" s="414"/>
      <c r="BMF196" s="413"/>
      <c r="BMG196" s="322"/>
      <c r="BMH196" s="322"/>
      <c r="BMI196" s="322"/>
      <c r="BMJ196" s="323"/>
      <c r="BMK196" s="413"/>
      <c r="BML196" s="413"/>
      <c r="BMM196" s="413"/>
      <c r="BMN196" s="414"/>
      <c r="BMO196" s="414"/>
      <c r="BMP196" s="414"/>
      <c r="BMQ196" s="413"/>
      <c r="BMR196" s="414"/>
      <c r="BMS196" s="414"/>
      <c r="BMT196" s="414"/>
      <c r="BMU196" s="414"/>
      <c r="BMV196" s="413"/>
      <c r="BMW196" s="322"/>
      <c r="BMX196" s="322"/>
      <c r="BMY196" s="322"/>
      <c r="BMZ196" s="323"/>
      <c r="BNA196" s="413"/>
      <c r="BNB196" s="413"/>
      <c r="BNC196" s="413"/>
      <c r="BND196" s="414"/>
      <c r="BNE196" s="414"/>
      <c r="BNF196" s="414"/>
      <c r="BNG196" s="413"/>
      <c r="BNH196" s="414"/>
      <c r="BNI196" s="414"/>
      <c r="BNJ196" s="414"/>
      <c r="BNK196" s="414"/>
      <c r="BNL196" s="413"/>
      <c r="BNM196" s="322"/>
      <c r="BNN196" s="322"/>
      <c r="BNO196" s="322"/>
      <c r="BNP196" s="323"/>
      <c r="BNQ196" s="413"/>
      <c r="BNR196" s="413"/>
      <c r="BNS196" s="413"/>
      <c r="BNT196" s="414"/>
      <c r="BNU196" s="414"/>
      <c r="BNV196" s="414"/>
      <c r="BNW196" s="413"/>
      <c r="BNX196" s="414"/>
      <c r="BNY196" s="414"/>
      <c r="BNZ196" s="414"/>
      <c r="BOA196" s="414"/>
      <c r="BOB196" s="413"/>
      <c r="BOC196" s="322"/>
      <c r="BOD196" s="322"/>
      <c r="BOE196" s="322"/>
      <c r="BOF196" s="323"/>
      <c r="BOG196" s="413"/>
      <c r="BOH196" s="413"/>
      <c r="BOI196" s="413"/>
      <c r="BOJ196" s="414"/>
      <c r="BOK196" s="414"/>
      <c r="BOL196" s="414"/>
      <c r="BOM196" s="413"/>
      <c r="BON196" s="414"/>
      <c r="BOO196" s="414"/>
      <c r="BOP196" s="414"/>
      <c r="BOQ196" s="414"/>
      <c r="BOR196" s="413"/>
      <c r="BOS196" s="322"/>
      <c r="BOT196" s="322"/>
      <c r="BOU196" s="322"/>
      <c r="BOV196" s="323"/>
      <c r="BOW196" s="413"/>
      <c r="BOX196" s="413"/>
      <c r="BOY196" s="413"/>
      <c r="BOZ196" s="414"/>
      <c r="BPA196" s="414"/>
      <c r="BPB196" s="414"/>
      <c r="BPC196" s="413"/>
      <c r="BPD196" s="414"/>
      <c r="BPE196" s="414"/>
      <c r="BPF196" s="414"/>
      <c r="BPG196" s="414"/>
      <c r="BPH196" s="413"/>
      <c r="BPI196" s="322"/>
      <c r="BPJ196" s="322"/>
      <c r="BPK196" s="322"/>
      <c r="BPL196" s="323"/>
      <c r="BPM196" s="413"/>
      <c r="BPN196" s="413"/>
      <c r="BPO196" s="413"/>
      <c r="BPP196" s="414"/>
      <c r="BPQ196" s="414"/>
      <c r="BPR196" s="414"/>
      <c r="BPS196" s="413"/>
      <c r="BPT196" s="414"/>
      <c r="BPU196" s="414"/>
      <c r="BPV196" s="414"/>
      <c r="BPW196" s="414"/>
      <c r="BPX196" s="413"/>
      <c r="BPY196" s="322"/>
      <c r="BPZ196" s="322"/>
      <c r="BQA196" s="322"/>
      <c r="BQB196" s="323"/>
      <c r="BQC196" s="413"/>
      <c r="BQD196" s="413"/>
      <c r="BQE196" s="413"/>
      <c r="BQF196" s="414"/>
      <c r="BQG196" s="414"/>
      <c r="BQH196" s="414"/>
      <c r="BQI196" s="413"/>
      <c r="BQJ196" s="414"/>
      <c r="BQK196" s="414"/>
      <c r="BQL196" s="414"/>
      <c r="BQM196" s="414"/>
      <c r="BQN196" s="413"/>
      <c r="BQO196" s="322"/>
      <c r="BQP196" s="322"/>
      <c r="BQQ196" s="322"/>
      <c r="BQR196" s="323"/>
      <c r="BQS196" s="413"/>
      <c r="BQT196" s="413"/>
      <c r="BQU196" s="413"/>
      <c r="BQV196" s="414"/>
      <c r="BQW196" s="414"/>
      <c r="BQX196" s="414"/>
      <c r="BQY196" s="413"/>
      <c r="BQZ196" s="414"/>
      <c r="BRA196" s="414"/>
      <c r="BRB196" s="414"/>
      <c r="BRC196" s="414"/>
      <c r="BRD196" s="413"/>
      <c r="BRE196" s="322"/>
      <c r="BRF196" s="322"/>
      <c r="BRG196" s="322"/>
      <c r="BRH196" s="323"/>
      <c r="BRI196" s="413"/>
      <c r="BRJ196" s="413"/>
      <c r="BRK196" s="413"/>
      <c r="BRL196" s="414"/>
      <c r="BRM196" s="414"/>
      <c r="BRN196" s="414"/>
      <c r="BRO196" s="413"/>
      <c r="BRP196" s="414"/>
      <c r="BRQ196" s="414"/>
      <c r="BRR196" s="414"/>
      <c r="BRS196" s="414"/>
      <c r="BRT196" s="413"/>
      <c r="BRU196" s="322"/>
      <c r="BRV196" s="322"/>
      <c r="BRW196" s="322"/>
      <c r="BRX196" s="323"/>
      <c r="BRY196" s="413"/>
      <c r="BRZ196" s="413"/>
      <c r="BSA196" s="413"/>
      <c r="BSB196" s="414"/>
      <c r="BSC196" s="414"/>
      <c r="BSD196" s="414"/>
      <c r="BSE196" s="413"/>
      <c r="BSF196" s="414"/>
      <c r="BSG196" s="414"/>
      <c r="BSH196" s="414"/>
      <c r="BSI196" s="414"/>
      <c r="BSJ196" s="413"/>
      <c r="BSK196" s="322"/>
      <c r="BSL196" s="322"/>
      <c r="BSM196" s="322"/>
      <c r="BSN196" s="323"/>
      <c r="BSO196" s="413"/>
      <c r="BSP196" s="413"/>
      <c r="BSQ196" s="413"/>
      <c r="BSR196" s="414"/>
      <c r="BSS196" s="414"/>
      <c r="BST196" s="414"/>
      <c r="BSU196" s="413"/>
      <c r="BSV196" s="414"/>
      <c r="BSW196" s="414"/>
      <c r="BSX196" s="414"/>
      <c r="BSY196" s="414"/>
      <c r="BSZ196" s="413"/>
      <c r="BTA196" s="322"/>
      <c r="BTB196" s="322"/>
      <c r="BTC196" s="322"/>
      <c r="BTD196" s="323"/>
      <c r="BTE196" s="413"/>
      <c r="BTF196" s="413"/>
      <c r="BTG196" s="413"/>
      <c r="BTH196" s="414"/>
      <c r="BTI196" s="414"/>
      <c r="BTJ196" s="414"/>
      <c r="BTK196" s="413"/>
      <c r="BTL196" s="414"/>
      <c r="BTM196" s="414"/>
      <c r="BTN196" s="414"/>
      <c r="BTO196" s="414"/>
      <c r="BTP196" s="413"/>
      <c r="BTQ196" s="322"/>
      <c r="BTR196" s="322"/>
      <c r="BTS196" s="322"/>
      <c r="BTT196" s="323"/>
      <c r="BTU196" s="413"/>
      <c r="BTV196" s="413"/>
      <c r="BTW196" s="413"/>
      <c r="BTX196" s="414"/>
      <c r="BTY196" s="414"/>
      <c r="BTZ196" s="414"/>
      <c r="BUA196" s="413"/>
      <c r="BUB196" s="414"/>
      <c r="BUC196" s="414"/>
      <c r="BUD196" s="414"/>
      <c r="BUE196" s="414"/>
      <c r="BUF196" s="413"/>
      <c r="BUG196" s="322"/>
      <c r="BUH196" s="322"/>
      <c r="BUI196" s="322"/>
      <c r="BUJ196" s="323"/>
      <c r="BUK196" s="413"/>
      <c r="BUL196" s="413"/>
      <c r="BUM196" s="413"/>
      <c r="BUN196" s="414"/>
      <c r="BUO196" s="414"/>
      <c r="BUP196" s="414"/>
      <c r="BUQ196" s="413"/>
      <c r="BUR196" s="414"/>
      <c r="BUS196" s="414"/>
      <c r="BUT196" s="414"/>
      <c r="BUU196" s="414"/>
      <c r="BUV196" s="413"/>
      <c r="BUW196" s="322"/>
      <c r="BUX196" s="322"/>
      <c r="BUY196" s="322"/>
      <c r="BUZ196" s="323"/>
      <c r="BVA196" s="413"/>
      <c r="BVB196" s="413"/>
      <c r="BVC196" s="413"/>
      <c r="BVD196" s="414"/>
      <c r="BVE196" s="414"/>
      <c r="BVF196" s="414"/>
      <c r="BVG196" s="413"/>
      <c r="BVH196" s="414"/>
      <c r="BVI196" s="414"/>
      <c r="BVJ196" s="414"/>
      <c r="BVK196" s="414"/>
      <c r="BVL196" s="413"/>
      <c r="BVM196" s="322"/>
      <c r="BVN196" s="322"/>
      <c r="BVO196" s="322"/>
      <c r="BVP196" s="323"/>
      <c r="BVQ196" s="413"/>
      <c r="BVR196" s="413"/>
      <c r="BVS196" s="413"/>
      <c r="BVT196" s="414"/>
      <c r="BVU196" s="414"/>
      <c r="BVV196" s="414"/>
      <c r="BVW196" s="413"/>
      <c r="BVX196" s="414"/>
      <c r="BVY196" s="414"/>
      <c r="BVZ196" s="414"/>
      <c r="BWA196" s="414"/>
      <c r="BWB196" s="413"/>
      <c r="BWC196" s="322"/>
      <c r="BWD196" s="322"/>
      <c r="BWE196" s="322"/>
      <c r="BWF196" s="323"/>
      <c r="BWG196" s="413"/>
      <c r="BWH196" s="413"/>
      <c r="BWI196" s="413"/>
      <c r="BWJ196" s="414"/>
      <c r="BWK196" s="414"/>
      <c r="BWL196" s="414"/>
      <c r="BWM196" s="413"/>
      <c r="BWN196" s="414"/>
      <c r="BWO196" s="414"/>
      <c r="BWP196" s="414"/>
      <c r="BWQ196" s="414"/>
      <c r="BWR196" s="413"/>
      <c r="BWS196" s="322"/>
      <c r="BWT196" s="322"/>
      <c r="BWU196" s="322"/>
      <c r="BWV196" s="323"/>
      <c r="BWW196" s="413"/>
      <c r="BWX196" s="413"/>
      <c r="BWY196" s="413"/>
      <c r="BWZ196" s="414"/>
      <c r="BXA196" s="414"/>
      <c r="BXB196" s="414"/>
      <c r="BXC196" s="413"/>
      <c r="BXD196" s="414"/>
      <c r="BXE196" s="414"/>
      <c r="BXF196" s="414"/>
      <c r="BXG196" s="414"/>
      <c r="BXH196" s="413"/>
      <c r="BXI196" s="322"/>
      <c r="BXJ196" s="322"/>
      <c r="BXK196" s="322"/>
      <c r="BXL196" s="323"/>
      <c r="BXM196" s="413"/>
      <c r="BXN196" s="413"/>
      <c r="BXO196" s="413"/>
      <c r="BXP196" s="414"/>
      <c r="BXQ196" s="414"/>
      <c r="BXR196" s="414"/>
      <c r="BXS196" s="413"/>
      <c r="BXT196" s="414"/>
      <c r="BXU196" s="414"/>
      <c r="BXV196" s="414"/>
      <c r="BXW196" s="414"/>
      <c r="BXX196" s="413"/>
      <c r="BXY196" s="322"/>
      <c r="BXZ196" s="322"/>
      <c r="BYA196" s="322"/>
      <c r="BYB196" s="323"/>
      <c r="BYC196" s="413"/>
      <c r="BYD196" s="413"/>
      <c r="BYE196" s="413"/>
      <c r="BYF196" s="414"/>
      <c r="BYG196" s="414"/>
      <c r="BYH196" s="414"/>
      <c r="BYI196" s="413"/>
      <c r="BYJ196" s="414"/>
      <c r="BYK196" s="414"/>
      <c r="BYL196" s="414"/>
      <c r="BYM196" s="414"/>
      <c r="BYN196" s="413"/>
      <c r="BYO196" s="322"/>
      <c r="BYP196" s="322"/>
      <c r="BYQ196" s="322"/>
      <c r="BYR196" s="323"/>
      <c r="BYS196" s="413"/>
      <c r="BYT196" s="413"/>
      <c r="BYU196" s="413"/>
      <c r="BYV196" s="414"/>
      <c r="BYW196" s="414"/>
      <c r="BYX196" s="414"/>
      <c r="BYY196" s="413"/>
      <c r="BYZ196" s="414"/>
      <c r="BZA196" s="414"/>
      <c r="BZB196" s="414"/>
      <c r="BZC196" s="414"/>
      <c r="BZD196" s="413"/>
      <c r="BZE196" s="322"/>
      <c r="BZF196" s="322"/>
      <c r="BZG196" s="322"/>
      <c r="BZH196" s="323"/>
      <c r="BZI196" s="413"/>
      <c r="BZJ196" s="413"/>
      <c r="BZK196" s="413"/>
      <c r="BZL196" s="414"/>
      <c r="BZM196" s="414"/>
      <c r="BZN196" s="414"/>
      <c r="BZO196" s="413"/>
      <c r="BZP196" s="414"/>
      <c r="BZQ196" s="414"/>
      <c r="BZR196" s="414"/>
      <c r="BZS196" s="414"/>
      <c r="BZT196" s="413"/>
      <c r="BZU196" s="322"/>
      <c r="BZV196" s="322"/>
      <c r="BZW196" s="322"/>
      <c r="BZX196" s="323"/>
      <c r="BZY196" s="413"/>
      <c r="BZZ196" s="413"/>
      <c r="CAA196" s="413"/>
      <c r="CAB196" s="414"/>
      <c r="CAC196" s="414"/>
      <c r="CAD196" s="414"/>
      <c r="CAE196" s="413"/>
      <c r="CAF196" s="414"/>
      <c r="CAG196" s="414"/>
      <c r="CAH196" s="414"/>
      <c r="CAI196" s="414"/>
      <c r="CAJ196" s="413"/>
      <c r="CAK196" s="322"/>
      <c r="CAL196" s="322"/>
      <c r="CAM196" s="322"/>
      <c r="CAN196" s="323"/>
      <c r="CAO196" s="413"/>
      <c r="CAP196" s="413"/>
      <c r="CAQ196" s="413"/>
      <c r="CAR196" s="414"/>
      <c r="CAS196" s="414"/>
      <c r="CAT196" s="414"/>
      <c r="CAU196" s="413"/>
      <c r="CAV196" s="414"/>
      <c r="CAW196" s="414"/>
      <c r="CAX196" s="414"/>
      <c r="CAY196" s="414"/>
      <c r="CAZ196" s="413"/>
      <c r="CBA196" s="322"/>
      <c r="CBB196" s="322"/>
      <c r="CBC196" s="322"/>
      <c r="CBD196" s="323"/>
      <c r="CBE196" s="413"/>
      <c r="CBF196" s="413"/>
      <c r="CBG196" s="413"/>
      <c r="CBH196" s="414"/>
      <c r="CBI196" s="414"/>
      <c r="CBJ196" s="414"/>
      <c r="CBK196" s="413"/>
      <c r="CBL196" s="414"/>
      <c r="CBM196" s="414"/>
      <c r="CBN196" s="414"/>
      <c r="CBO196" s="414"/>
      <c r="CBP196" s="413"/>
      <c r="CBQ196" s="322"/>
      <c r="CBR196" s="322"/>
      <c r="CBS196" s="322"/>
      <c r="CBT196" s="323"/>
      <c r="CBU196" s="413"/>
      <c r="CBV196" s="413"/>
      <c r="CBW196" s="413"/>
      <c r="CBX196" s="414"/>
      <c r="CBY196" s="414"/>
      <c r="CBZ196" s="414"/>
      <c r="CCA196" s="413"/>
      <c r="CCB196" s="414"/>
      <c r="CCC196" s="414"/>
      <c r="CCD196" s="414"/>
      <c r="CCE196" s="414"/>
      <c r="CCF196" s="413"/>
      <c r="CCG196" s="322"/>
      <c r="CCH196" s="322"/>
      <c r="CCI196" s="322"/>
      <c r="CCJ196" s="323"/>
      <c r="CCK196" s="413"/>
      <c r="CCL196" s="413"/>
      <c r="CCM196" s="413"/>
      <c r="CCN196" s="414"/>
      <c r="CCO196" s="414"/>
      <c r="CCP196" s="414"/>
      <c r="CCQ196" s="413"/>
      <c r="CCR196" s="414"/>
      <c r="CCS196" s="414"/>
      <c r="CCT196" s="414"/>
      <c r="CCU196" s="414"/>
      <c r="CCV196" s="413"/>
      <c r="CCW196" s="322"/>
      <c r="CCX196" s="322"/>
      <c r="CCY196" s="322"/>
      <c r="CCZ196" s="323"/>
      <c r="CDA196" s="413"/>
      <c r="CDB196" s="413"/>
      <c r="CDC196" s="413"/>
      <c r="CDD196" s="414"/>
      <c r="CDE196" s="414"/>
      <c r="CDF196" s="414"/>
      <c r="CDG196" s="413"/>
      <c r="CDH196" s="414"/>
      <c r="CDI196" s="414"/>
      <c r="CDJ196" s="414"/>
      <c r="CDK196" s="414"/>
      <c r="CDL196" s="413"/>
      <c r="CDM196" s="322"/>
      <c r="CDN196" s="322"/>
      <c r="CDO196" s="322"/>
      <c r="CDP196" s="323"/>
      <c r="CDQ196" s="413"/>
      <c r="CDR196" s="413"/>
      <c r="CDS196" s="413"/>
      <c r="CDT196" s="414"/>
      <c r="CDU196" s="414"/>
      <c r="CDV196" s="414"/>
      <c r="CDW196" s="413"/>
      <c r="CDX196" s="414"/>
      <c r="CDY196" s="414"/>
      <c r="CDZ196" s="414"/>
      <c r="CEA196" s="414"/>
      <c r="CEB196" s="413"/>
      <c r="CEC196" s="322"/>
      <c r="CED196" s="322"/>
      <c r="CEE196" s="322"/>
      <c r="CEF196" s="323"/>
      <c r="CEG196" s="413"/>
      <c r="CEH196" s="413"/>
      <c r="CEI196" s="413"/>
      <c r="CEJ196" s="414"/>
      <c r="CEK196" s="414"/>
      <c r="CEL196" s="414"/>
      <c r="CEM196" s="413"/>
      <c r="CEN196" s="414"/>
      <c r="CEO196" s="414"/>
      <c r="CEP196" s="414"/>
      <c r="CEQ196" s="414"/>
      <c r="CER196" s="413"/>
      <c r="CES196" s="322"/>
      <c r="CET196" s="322"/>
      <c r="CEU196" s="322"/>
      <c r="CEV196" s="323"/>
      <c r="CEW196" s="413"/>
      <c r="CEX196" s="413"/>
      <c r="CEY196" s="413"/>
      <c r="CEZ196" s="414"/>
      <c r="CFA196" s="414"/>
      <c r="CFB196" s="414"/>
      <c r="CFC196" s="413"/>
      <c r="CFD196" s="414"/>
      <c r="CFE196" s="414"/>
      <c r="CFF196" s="414"/>
      <c r="CFG196" s="414"/>
      <c r="CFH196" s="413"/>
      <c r="CFI196" s="322"/>
      <c r="CFJ196" s="322"/>
      <c r="CFK196" s="322"/>
      <c r="CFL196" s="323"/>
      <c r="CFM196" s="413"/>
      <c r="CFN196" s="413"/>
      <c r="CFO196" s="413"/>
      <c r="CFP196" s="414"/>
      <c r="CFQ196" s="414"/>
      <c r="CFR196" s="414"/>
      <c r="CFS196" s="413"/>
      <c r="CFT196" s="414"/>
      <c r="CFU196" s="414"/>
      <c r="CFV196" s="414"/>
      <c r="CFW196" s="414"/>
      <c r="CFX196" s="413"/>
      <c r="CFY196" s="322"/>
      <c r="CFZ196" s="322"/>
      <c r="CGA196" s="322"/>
      <c r="CGB196" s="323"/>
      <c r="CGC196" s="413"/>
      <c r="CGD196" s="413"/>
      <c r="CGE196" s="413"/>
      <c r="CGF196" s="414"/>
      <c r="CGG196" s="414"/>
      <c r="CGH196" s="414"/>
      <c r="CGI196" s="413"/>
      <c r="CGJ196" s="414"/>
      <c r="CGK196" s="414"/>
      <c r="CGL196" s="414"/>
      <c r="CGM196" s="414"/>
      <c r="CGN196" s="413"/>
      <c r="CGO196" s="322"/>
      <c r="CGP196" s="322"/>
      <c r="CGQ196" s="322"/>
      <c r="CGR196" s="323"/>
      <c r="CGS196" s="413"/>
      <c r="CGT196" s="413"/>
      <c r="CGU196" s="413"/>
      <c r="CGV196" s="414"/>
      <c r="CGW196" s="414"/>
      <c r="CGX196" s="414"/>
      <c r="CGY196" s="413"/>
      <c r="CGZ196" s="414"/>
      <c r="CHA196" s="414"/>
      <c r="CHB196" s="414"/>
      <c r="CHC196" s="414"/>
      <c r="CHD196" s="413"/>
      <c r="CHE196" s="322"/>
      <c r="CHF196" s="322"/>
      <c r="CHG196" s="322"/>
      <c r="CHH196" s="323"/>
      <c r="CHI196" s="413"/>
      <c r="CHJ196" s="413"/>
      <c r="CHK196" s="413"/>
      <c r="CHL196" s="414"/>
      <c r="CHM196" s="414"/>
      <c r="CHN196" s="414"/>
      <c r="CHO196" s="413"/>
      <c r="CHP196" s="414"/>
      <c r="CHQ196" s="414"/>
      <c r="CHR196" s="414"/>
      <c r="CHS196" s="414"/>
      <c r="CHT196" s="413"/>
      <c r="CHU196" s="322"/>
      <c r="CHV196" s="322"/>
      <c r="CHW196" s="322"/>
      <c r="CHX196" s="323"/>
      <c r="CHY196" s="413"/>
      <c r="CHZ196" s="413"/>
      <c r="CIA196" s="413"/>
      <c r="CIB196" s="414"/>
      <c r="CIC196" s="414"/>
      <c r="CID196" s="414"/>
      <c r="CIE196" s="413"/>
      <c r="CIF196" s="414"/>
      <c r="CIG196" s="414"/>
      <c r="CIH196" s="414"/>
      <c r="CII196" s="414"/>
      <c r="CIJ196" s="413"/>
      <c r="CIK196" s="322"/>
      <c r="CIL196" s="322"/>
      <c r="CIM196" s="322"/>
      <c r="CIN196" s="323"/>
      <c r="CIO196" s="413"/>
      <c r="CIP196" s="413"/>
      <c r="CIQ196" s="413"/>
      <c r="CIR196" s="414"/>
      <c r="CIS196" s="414"/>
      <c r="CIT196" s="414"/>
      <c r="CIU196" s="413"/>
      <c r="CIV196" s="414"/>
      <c r="CIW196" s="414"/>
      <c r="CIX196" s="414"/>
      <c r="CIY196" s="414"/>
      <c r="CIZ196" s="413"/>
      <c r="CJA196" s="322"/>
      <c r="CJB196" s="322"/>
      <c r="CJC196" s="322"/>
      <c r="CJD196" s="323"/>
      <c r="CJE196" s="413"/>
      <c r="CJF196" s="413"/>
      <c r="CJG196" s="413"/>
      <c r="CJH196" s="414"/>
      <c r="CJI196" s="414"/>
      <c r="CJJ196" s="414"/>
      <c r="CJK196" s="413"/>
      <c r="CJL196" s="414"/>
      <c r="CJM196" s="414"/>
      <c r="CJN196" s="414"/>
      <c r="CJO196" s="414"/>
      <c r="CJP196" s="413"/>
      <c r="CJQ196" s="322"/>
      <c r="CJR196" s="322"/>
      <c r="CJS196" s="322"/>
      <c r="CJT196" s="323"/>
      <c r="CJU196" s="413"/>
      <c r="CJV196" s="413"/>
      <c r="CJW196" s="413"/>
      <c r="CJX196" s="414"/>
      <c r="CJY196" s="414"/>
      <c r="CJZ196" s="414"/>
      <c r="CKA196" s="413"/>
      <c r="CKB196" s="414"/>
      <c r="CKC196" s="414"/>
      <c r="CKD196" s="414"/>
      <c r="CKE196" s="414"/>
      <c r="CKF196" s="413"/>
      <c r="CKG196" s="322"/>
      <c r="CKH196" s="322"/>
      <c r="CKI196" s="322"/>
      <c r="CKJ196" s="323"/>
      <c r="CKK196" s="413"/>
      <c r="CKL196" s="413"/>
      <c r="CKM196" s="413"/>
      <c r="CKN196" s="414"/>
      <c r="CKO196" s="414"/>
      <c r="CKP196" s="414"/>
      <c r="CKQ196" s="413"/>
      <c r="CKR196" s="414"/>
      <c r="CKS196" s="414"/>
      <c r="CKT196" s="414"/>
      <c r="CKU196" s="414"/>
      <c r="CKV196" s="413"/>
      <c r="CKW196" s="322"/>
      <c r="CKX196" s="322"/>
      <c r="CKY196" s="322"/>
      <c r="CKZ196" s="323"/>
      <c r="CLA196" s="413"/>
      <c r="CLB196" s="413"/>
      <c r="CLC196" s="413"/>
      <c r="CLD196" s="414"/>
      <c r="CLE196" s="414"/>
      <c r="CLF196" s="414"/>
      <c r="CLG196" s="413"/>
      <c r="CLH196" s="414"/>
      <c r="CLI196" s="414"/>
      <c r="CLJ196" s="414"/>
      <c r="CLK196" s="414"/>
      <c r="CLL196" s="413"/>
      <c r="CLM196" s="322"/>
      <c r="CLN196" s="322"/>
      <c r="CLO196" s="322"/>
      <c r="CLP196" s="323"/>
      <c r="CLQ196" s="413"/>
      <c r="CLR196" s="413"/>
      <c r="CLS196" s="413"/>
      <c r="CLT196" s="414"/>
      <c r="CLU196" s="414"/>
      <c r="CLV196" s="414"/>
      <c r="CLW196" s="413"/>
      <c r="CLX196" s="414"/>
      <c r="CLY196" s="414"/>
      <c r="CLZ196" s="414"/>
      <c r="CMA196" s="414"/>
      <c r="CMB196" s="413"/>
      <c r="CMC196" s="322"/>
      <c r="CMD196" s="322"/>
      <c r="CME196" s="322"/>
      <c r="CMF196" s="323"/>
      <c r="CMG196" s="413"/>
      <c r="CMH196" s="413"/>
      <c r="CMI196" s="413"/>
      <c r="CMJ196" s="414"/>
      <c r="CMK196" s="414"/>
      <c r="CML196" s="414"/>
      <c r="CMM196" s="413"/>
      <c r="CMN196" s="414"/>
      <c r="CMO196" s="414"/>
      <c r="CMP196" s="414"/>
      <c r="CMQ196" s="414"/>
      <c r="CMR196" s="413"/>
      <c r="CMS196" s="322"/>
      <c r="CMT196" s="322"/>
      <c r="CMU196" s="322"/>
      <c r="CMV196" s="323"/>
      <c r="CMW196" s="413"/>
      <c r="CMX196" s="413"/>
      <c r="CMY196" s="413"/>
      <c r="CMZ196" s="414"/>
      <c r="CNA196" s="414"/>
      <c r="CNB196" s="414"/>
      <c r="CNC196" s="413"/>
      <c r="CND196" s="414"/>
      <c r="CNE196" s="414"/>
      <c r="CNF196" s="414"/>
      <c r="CNG196" s="414"/>
      <c r="CNH196" s="413"/>
      <c r="CNI196" s="322"/>
      <c r="CNJ196" s="322"/>
      <c r="CNK196" s="322"/>
      <c r="CNL196" s="323"/>
      <c r="CNM196" s="413"/>
      <c r="CNN196" s="413"/>
      <c r="CNO196" s="413"/>
      <c r="CNP196" s="414"/>
      <c r="CNQ196" s="414"/>
      <c r="CNR196" s="414"/>
      <c r="CNS196" s="413"/>
      <c r="CNT196" s="414"/>
      <c r="CNU196" s="414"/>
      <c r="CNV196" s="414"/>
      <c r="CNW196" s="414"/>
      <c r="CNX196" s="413"/>
      <c r="CNY196" s="322"/>
      <c r="CNZ196" s="322"/>
      <c r="COA196" s="322"/>
      <c r="COB196" s="323"/>
      <c r="COC196" s="413"/>
      <c r="COD196" s="413"/>
      <c r="COE196" s="413"/>
      <c r="COF196" s="414"/>
      <c r="COG196" s="414"/>
      <c r="COH196" s="414"/>
      <c r="COI196" s="413"/>
      <c r="COJ196" s="414"/>
      <c r="COK196" s="414"/>
      <c r="COL196" s="414"/>
      <c r="COM196" s="414"/>
      <c r="CON196" s="413"/>
      <c r="COO196" s="322"/>
      <c r="COP196" s="322"/>
      <c r="COQ196" s="322"/>
      <c r="COR196" s="323"/>
      <c r="COS196" s="413"/>
      <c r="COT196" s="413"/>
      <c r="COU196" s="413"/>
      <c r="COV196" s="414"/>
      <c r="COW196" s="414"/>
      <c r="COX196" s="414"/>
      <c r="COY196" s="413"/>
      <c r="COZ196" s="414"/>
      <c r="CPA196" s="414"/>
      <c r="CPB196" s="414"/>
      <c r="CPC196" s="414"/>
      <c r="CPD196" s="413"/>
      <c r="CPE196" s="322"/>
      <c r="CPF196" s="322"/>
      <c r="CPG196" s="322"/>
      <c r="CPH196" s="323"/>
      <c r="CPI196" s="413"/>
      <c r="CPJ196" s="413"/>
      <c r="CPK196" s="413"/>
      <c r="CPL196" s="414"/>
      <c r="CPM196" s="414"/>
      <c r="CPN196" s="414"/>
      <c r="CPO196" s="413"/>
      <c r="CPP196" s="414"/>
      <c r="CPQ196" s="414"/>
      <c r="CPR196" s="414"/>
      <c r="CPS196" s="414"/>
      <c r="CPT196" s="413"/>
      <c r="CPU196" s="322"/>
      <c r="CPV196" s="322"/>
      <c r="CPW196" s="322"/>
      <c r="CPX196" s="323"/>
      <c r="CPY196" s="413"/>
      <c r="CPZ196" s="413"/>
      <c r="CQA196" s="413"/>
      <c r="CQB196" s="414"/>
      <c r="CQC196" s="414"/>
      <c r="CQD196" s="414"/>
      <c r="CQE196" s="413"/>
      <c r="CQF196" s="414"/>
      <c r="CQG196" s="414"/>
      <c r="CQH196" s="414"/>
      <c r="CQI196" s="414"/>
      <c r="CQJ196" s="413"/>
      <c r="CQK196" s="322"/>
      <c r="CQL196" s="322"/>
      <c r="CQM196" s="322"/>
      <c r="CQN196" s="323"/>
      <c r="CQO196" s="413"/>
      <c r="CQP196" s="413"/>
      <c r="CQQ196" s="413"/>
      <c r="CQR196" s="414"/>
      <c r="CQS196" s="414"/>
      <c r="CQT196" s="414"/>
      <c r="CQU196" s="413"/>
      <c r="CQV196" s="414"/>
      <c r="CQW196" s="414"/>
      <c r="CQX196" s="414"/>
      <c r="CQY196" s="414"/>
      <c r="CQZ196" s="413"/>
      <c r="CRA196" s="322"/>
      <c r="CRB196" s="322"/>
      <c r="CRC196" s="322"/>
      <c r="CRD196" s="323"/>
      <c r="CRE196" s="413"/>
      <c r="CRF196" s="413"/>
      <c r="CRG196" s="413"/>
      <c r="CRH196" s="414"/>
      <c r="CRI196" s="414"/>
      <c r="CRJ196" s="414"/>
      <c r="CRK196" s="413"/>
      <c r="CRL196" s="414"/>
      <c r="CRM196" s="414"/>
      <c r="CRN196" s="414"/>
      <c r="CRO196" s="414"/>
      <c r="CRP196" s="413"/>
      <c r="CRQ196" s="322"/>
      <c r="CRR196" s="322"/>
      <c r="CRS196" s="322"/>
      <c r="CRT196" s="323"/>
      <c r="CRU196" s="413"/>
      <c r="CRV196" s="413"/>
      <c r="CRW196" s="413"/>
      <c r="CRX196" s="414"/>
      <c r="CRY196" s="414"/>
      <c r="CRZ196" s="414"/>
      <c r="CSA196" s="413"/>
      <c r="CSB196" s="414"/>
      <c r="CSC196" s="414"/>
      <c r="CSD196" s="414"/>
      <c r="CSE196" s="414"/>
      <c r="CSF196" s="413"/>
      <c r="CSG196" s="322"/>
      <c r="CSH196" s="322"/>
      <c r="CSI196" s="322"/>
      <c r="CSJ196" s="323"/>
      <c r="CSK196" s="413"/>
      <c r="CSL196" s="413"/>
      <c r="CSM196" s="413"/>
      <c r="CSN196" s="414"/>
      <c r="CSO196" s="414"/>
      <c r="CSP196" s="414"/>
      <c r="CSQ196" s="413"/>
      <c r="CSR196" s="414"/>
      <c r="CSS196" s="414"/>
      <c r="CST196" s="414"/>
      <c r="CSU196" s="414"/>
      <c r="CSV196" s="413"/>
      <c r="CSW196" s="322"/>
      <c r="CSX196" s="322"/>
      <c r="CSY196" s="322"/>
      <c r="CSZ196" s="323"/>
      <c r="CTA196" s="413"/>
      <c r="CTB196" s="413"/>
      <c r="CTC196" s="413"/>
      <c r="CTD196" s="414"/>
      <c r="CTE196" s="414"/>
      <c r="CTF196" s="414"/>
      <c r="CTG196" s="413"/>
      <c r="CTH196" s="414"/>
      <c r="CTI196" s="414"/>
      <c r="CTJ196" s="414"/>
      <c r="CTK196" s="414"/>
      <c r="CTL196" s="413"/>
      <c r="CTM196" s="322"/>
      <c r="CTN196" s="322"/>
      <c r="CTO196" s="322"/>
      <c r="CTP196" s="323"/>
      <c r="CTQ196" s="413"/>
      <c r="CTR196" s="413"/>
      <c r="CTS196" s="413"/>
      <c r="CTT196" s="414"/>
      <c r="CTU196" s="414"/>
      <c r="CTV196" s="414"/>
      <c r="CTW196" s="413"/>
      <c r="CTX196" s="414"/>
      <c r="CTY196" s="414"/>
      <c r="CTZ196" s="414"/>
      <c r="CUA196" s="414"/>
      <c r="CUB196" s="413"/>
      <c r="CUC196" s="322"/>
      <c r="CUD196" s="322"/>
      <c r="CUE196" s="322"/>
      <c r="CUF196" s="323"/>
      <c r="CUG196" s="413"/>
      <c r="CUH196" s="413"/>
      <c r="CUI196" s="413"/>
      <c r="CUJ196" s="414"/>
      <c r="CUK196" s="414"/>
      <c r="CUL196" s="414"/>
      <c r="CUM196" s="413"/>
      <c r="CUN196" s="414"/>
      <c r="CUO196" s="414"/>
      <c r="CUP196" s="414"/>
      <c r="CUQ196" s="414"/>
      <c r="CUR196" s="413"/>
      <c r="CUS196" s="322"/>
      <c r="CUT196" s="322"/>
      <c r="CUU196" s="322"/>
      <c r="CUV196" s="323"/>
      <c r="CUW196" s="413"/>
      <c r="CUX196" s="413"/>
      <c r="CUY196" s="413"/>
      <c r="CUZ196" s="414"/>
      <c r="CVA196" s="414"/>
      <c r="CVB196" s="414"/>
      <c r="CVC196" s="413"/>
      <c r="CVD196" s="414"/>
      <c r="CVE196" s="414"/>
      <c r="CVF196" s="414"/>
      <c r="CVG196" s="414"/>
      <c r="CVH196" s="413"/>
      <c r="CVI196" s="322"/>
      <c r="CVJ196" s="322"/>
      <c r="CVK196" s="322"/>
      <c r="CVL196" s="323"/>
      <c r="CVM196" s="413"/>
      <c r="CVN196" s="413"/>
      <c r="CVO196" s="413"/>
      <c r="CVP196" s="414"/>
      <c r="CVQ196" s="414"/>
      <c r="CVR196" s="414"/>
      <c r="CVS196" s="413"/>
      <c r="CVT196" s="414"/>
      <c r="CVU196" s="414"/>
      <c r="CVV196" s="414"/>
      <c r="CVW196" s="414"/>
      <c r="CVX196" s="413"/>
      <c r="CVY196" s="322"/>
      <c r="CVZ196" s="322"/>
      <c r="CWA196" s="322"/>
      <c r="CWB196" s="323"/>
      <c r="CWC196" s="413"/>
      <c r="CWD196" s="413"/>
      <c r="CWE196" s="413"/>
      <c r="CWF196" s="414"/>
      <c r="CWG196" s="414"/>
      <c r="CWH196" s="414"/>
      <c r="CWI196" s="413"/>
      <c r="CWJ196" s="414"/>
      <c r="CWK196" s="414"/>
      <c r="CWL196" s="414"/>
      <c r="CWM196" s="414"/>
      <c r="CWN196" s="413"/>
      <c r="CWO196" s="322"/>
      <c r="CWP196" s="322"/>
      <c r="CWQ196" s="322"/>
      <c r="CWR196" s="323"/>
      <c r="CWS196" s="413"/>
      <c r="CWT196" s="413"/>
      <c r="CWU196" s="413"/>
      <c r="CWV196" s="414"/>
      <c r="CWW196" s="414"/>
      <c r="CWX196" s="414"/>
      <c r="CWY196" s="413"/>
      <c r="CWZ196" s="414"/>
      <c r="CXA196" s="414"/>
      <c r="CXB196" s="414"/>
      <c r="CXC196" s="414"/>
      <c r="CXD196" s="413"/>
      <c r="CXE196" s="322"/>
      <c r="CXF196" s="322"/>
      <c r="CXG196" s="322"/>
      <c r="CXH196" s="323"/>
      <c r="CXI196" s="413"/>
      <c r="CXJ196" s="413"/>
      <c r="CXK196" s="413"/>
      <c r="CXL196" s="414"/>
      <c r="CXM196" s="414"/>
      <c r="CXN196" s="414"/>
      <c r="CXO196" s="413"/>
      <c r="CXP196" s="414"/>
      <c r="CXQ196" s="414"/>
      <c r="CXR196" s="414"/>
      <c r="CXS196" s="414"/>
      <c r="CXT196" s="413"/>
      <c r="CXU196" s="322"/>
      <c r="CXV196" s="322"/>
      <c r="CXW196" s="322"/>
      <c r="CXX196" s="323"/>
      <c r="CXY196" s="413"/>
      <c r="CXZ196" s="413"/>
      <c r="CYA196" s="413"/>
      <c r="CYB196" s="414"/>
      <c r="CYC196" s="414"/>
      <c r="CYD196" s="414"/>
      <c r="CYE196" s="413"/>
      <c r="CYF196" s="414"/>
      <c r="CYG196" s="414"/>
      <c r="CYH196" s="414"/>
      <c r="CYI196" s="414"/>
      <c r="CYJ196" s="413"/>
      <c r="CYK196" s="322"/>
      <c r="CYL196" s="322"/>
      <c r="CYM196" s="322"/>
      <c r="CYN196" s="323"/>
      <c r="CYO196" s="413"/>
      <c r="CYP196" s="413"/>
      <c r="CYQ196" s="413"/>
      <c r="CYR196" s="414"/>
      <c r="CYS196" s="414"/>
      <c r="CYT196" s="414"/>
      <c r="CYU196" s="413"/>
      <c r="CYV196" s="414"/>
      <c r="CYW196" s="414"/>
      <c r="CYX196" s="414"/>
      <c r="CYY196" s="414"/>
      <c r="CYZ196" s="413"/>
      <c r="CZA196" s="322"/>
      <c r="CZB196" s="322"/>
      <c r="CZC196" s="322"/>
      <c r="CZD196" s="323"/>
      <c r="CZE196" s="413"/>
      <c r="CZF196" s="413"/>
      <c r="CZG196" s="413"/>
      <c r="CZH196" s="414"/>
      <c r="CZI196" s="414"/>
      <c r="CZJ196" s="414"/>
      <c r="CZK196" s="413"/>
      <c r="CZL196" s="414"/>
      <c r="CZM196" s="414"/>
      <c r="CZN196" s="414"/>
      <c r="CZO196" s="414"/>
      <c r="CZP196" s="413"/>
      <c r="CZQ196" s="322"/>
      <c r="CZR196" s="322"/>
      <c r="CZS196" s="322"/>
      <c r="CZT196" s="323"/>
      <c r="CZU196" s="413"/>
      <c r="CZV196" s="413"/>
      <c r="CZW196" s="413"/>
      <c r="CZX196" s="414"/>
      <c r="CZY196" s="414"/>
      <c r="CZZ196" s="414"/>
      <c r="DAA196" s="413"/>
      <c r="DAB196" s="414"/>
      <c r="DAC196" s="414"/>
      <c r="DAD196" s="414"/>
      <c r="DAE196" s="414"/>
      <c r="DAF196" s="413"/>
      <c r="DAG196" s="322"/>
      <c r="DAH196" s="322"/>
      <c r="DAI196" s="322"/>
      <c r="DAJ196" s="323"/>
      <c r="DAK196" s="413"/>
      <c r="DAL196" s="413"/>
      <c r="DAM196" s="413"/>
      <c r="DAN196" s="414"/>
      <c r="DAO196" s="414"/>
      <c r="DAP196" s="414"/>
      <c r="DAQ196" s="413"/>
      <c r="DAR196" s="414"/>
      <c r="DAS196" s="414"/>
      <c r="DAT196" s="414"/>
      <c r="DAU196" s="414"/>
      <c r="DAV196" s="413"/>
      <c r="DAW196" s="322"/>
      <c r="DAX196" s="322"/>
      <c r="DAY196" s="322"/>
      <c r="DAZ196" s="323"/>
      <c r="DBA196" s="413"/>
      <c r="DBB196" s="413"/>
      <c r="DBC196" s="413"/>
      <c r="DBD196" s="414"/>
      <c r="DBE196" s="414"/>
      <c r="DBF196" s="414"/>
      <c r="DBG196" s="413"/>
      <c r="DBH196" s="414"/>
      <c r="DBI196" s="414"/>
      <c r="DBJ196" s="414"/>
      <c r="DBK196" s="414"/>
      <c r="DBL196" s="413"/>
      <c r="DBM196" s="322"/>
      <c r="DBN196" s="322"/>
      <c r="DBO196" s="322"/>
      <c r="DBP196" s="323"/>
      <c r="DBQ196" s="413"/>
      <c r="DBR196" s="413"/>
      <c r="DBS196" s="413"/>
      <c r="DBT196" s="414"/>
      <c r="DBU196" s="414"/>
      <c r="DBV196" s="414"/>
      <c r="DBW196" s="413"/>
      <c r="DBX196" s="414"/>
      <c r="DBY196" s="414"/>
      <c r="DBZ196" s="414"/>
      <c r="DCA196" s="414"/>
      <c r="DCB196" s="413"/>
      <c r="DCC196" s="322"/>
      <c r="DCD196" s="322"/>
      <c r="DCE196" s="322"/>
      <c r="DCF196" s="323"/>
      <c r="DCG196" s="413"/>
      <c r="DCH196" s="413"/>
      <c r="DCI196" s="413"/>
      <c r="DCJ196" s="414"/>
      <c r="DCK196" s="414"/>
      <c r="DCL196" s="414"/>
      <c r="DCM196" s="413"/>
      <c r="DCN196" s="414"/>
      <c r="DCO196" s="414"/>
      <c r="DCP196" s="414"/>
      <c r="DCQ196" s="414"/>
      <c r="DCR196" s="413"/>
      <c r="DCS196" s="322"/>
      <c r="DCT196" s="322"/>
      <c r="DCU196" s="322"/>
      <c r="DCV196" s="323"/>
      <c r="DCW196" s="413"/>
      <c r="DCX196" s="413"/>
      <c r="DCY196" s="413"/>
      <c r="DCZ196" s="414"/>
      <c r="DDA196" s="414"/>
      <c r="DDB196" s="414"/>
      <c r="DDC196" s="413"/>
      <c r="DDD196" s="414"/>
      <c r="DDE196" s="414"/>
      <c r="DDF196" s="414"/>
      <c r="DDG196" s="414"/>
      <c r="DDH196" s="413"/>
      <c r="DDI196" s="322"/>
      <c r="DDJ196" s="322"/>
      <c r="DDK196" s="322"/>
      <c r="DDL196" s="323"/>
      <c r="DDM196" s="413"/>
      <c r="DDN196" s="413"/>
      <c r="DDO196" s="413"/>
      <c r="DDP196" s="414"/>
      <c r="DDQ196" s="414"/>
      <c r="DDR196" s="414"/>
      <c r="DDS196" s="413"/>
      <c r="DDT196" s="414"/>
      <c r="DDU196" s="414"/>
      <c r="DDV196" s="414"/>
      <c r="DDW196" s="414"/>
      <c r="DDX196" s="413"/>
      <c r="DDY196" s="322"/>
      <c r="DDZ196" s="322"/>
      <c r="DEA196" s="322"/>
      <c r="DEB196" s="323"/>
      <c r="DEC196" s="413"/>
      <c r="DED196" s="413"/>
      <c r="DEE196" s="413"/>
      <c r="DEF196" s="414"/>
      <c r="DEG196" s="414"/>
      <c r="DEH196" s="414"/>
      <c r="DEI196" s="413"/>
      <c r="DEJ196" s="414"/>
      <c r="DEK196" s="414"/>
      <c r="DEL196" s="414"/>
      <c r="DEM196" s="414"/>
      <c r="DEN196" s="413"/>
      <c r="DEO196" s="322"/>
      <c r="DEP196" s="322"/>
      <c r="DEQ196" s="322"/>
      <c r="DER196" s="323"/>
      <c r="DES196" s="413"/>
      <c r="DET196" s="413"/>
      <c r="DEU196" s="413"/>
      <c r="DEV196" s="414"/>
      <c r="DEW196" s="414"/>
      <c r="DEX196" s="414"/>
      <c r="DEY196" s="413"/>
      <c r="DEZ196" s="414"/>
      <c r="DFA196" s="414"/>
      <c r="DFB196" s="414"/>
      <c r="DFC196" s="414"/>
      <c r="DFD196" s="413"/>
      <c r="DFE196" s="322"/>
      <c r="DFF196" s="322"/>
      <c r="DFG196" s="322"/>
      <c r="DFH196" s="323"/>
      <c r="DFI196" s="413"/>
      <c r="DFJ196" s="413"/>
      <c r="DFK196" s="413"/>
      <c r="DFL196" s="414"/>
      <c r="DFM196" s="414"/>
      <c r="DFN196" s="414"/>
      <c r="DFO196" s="413"/>
      <c r="DFP196" s="414"/>
      <c r="DFQ196" s="414"/>
      <c r="DFR196" s="414"/>
      <c r="DFS196" s="414"/>
      <c r="DFT196" s="413"/>
      <c r="DFU196" s="322"/>
      <c r="DFV196" s="322"/>
      <c r="DFW196" s="322"/>
      <c r="DFX196" s="323"/>
      <c r="DFY196" s="413"/>
      <c r="DFZ196" s="413"/>
      <c r="DGA196" s="413"/>
      <c r="DGB196" s="414"/>
      <c r="DGC196" s="414"/>
      <c r="DGD196" s="414"/>
      <c r="DGE196" s="413"/>
      <c r="DGF196" s="414"/>
      <c r="DGG196" s="414"/>
      <c r="DGH196" s="414"/>
      <c r="DGI196" s="414"/>
      <c r="DGJ196" s="413"/>
      <c r="DGK196" s="322"/>
      <c r="DGL196" s="322"/>
      <c r="DGM196" s="322"/>
      <c r="DGN196" s="323"/>
      <c r="DGO196" s="413"/>
      <c r="DGP196" s="413"/>
      <c r="DGQ196" s="413"/>
      <c r="DGR196" s="414"/>
      <c r="DGS196" s="414"/>
      <c r="DGT196" s="414"/>
      <c r="DGU196" s="413"/>
      <c r="DGV196" s="414"/>
      <c r="DGW196" s="414"/>
      <c r="DGX196" s="414"/>
      <c r="DGY196" s="414"/>
      <c r="DGZ196" s="413"/>
      <c r="DHA196" s="322"/>
      <c r="DHB196" s="322"/>
      <c r="DHC196" s="322"/>
      <c r="DHD196" s="323"/>
      <c r="DHE196" s="413"/>
      <c r="DHF196" s="413"/>
      <c r="DHG196" s="413"/>
      <c r="DHH196" s="414"/>
      <c r="DHI196" s="414"/>
      <c r="DHJ196" s="414"/>
      <c r="DHK196" s="413"/>
      <c r="DHL196" s="414"/>
      <c r="DHM196" s="414"/>
      <c r="DHN196" s="414"/>
      <c r="DHO196" s="414"/>
      <c r="DHP196" s="413"/>
      <c r="DHQ196" s="322"/>
      <c r="DHR196" s="322"/>
      <c r="DHS196" s="322"/>
      <c r="DHT196" s="323"/>
      <c r="DHU196" s="413"/>
      <c r="DHV196" s="413"/>
      <c r="DHW196" s="413"/>
      <c r="DHX196" s="414"/>
      <c r="DHY196" s="414"/>
      <c r="DHZ196" s="414"/>
      <c r="DIA196" s="413"/>
      <c r="DIB196" s="414"/>
      <c r="DIC196" s="414"/>
      <c r="DID196" s="414"/>
      <c r="DIE196" s="414"/>
      <c r="DIF196" s="413"/>
      <c r="DIG196" s="322"/>
      <c r="DIH196" s="322"/>
      <c r="DII196" s="322"/>
      <c r="DIJ196" s="323"/>
      <c r="DIK196" s="413"/>
      <c r="DIL196" s="413"/>
      <c r="DIM196" s="413"/>
      <c r="DIN196" s="414"/>
      <c r="DIO196" s="414"/>
      <c r="DIP196" s="414"/>
      <c r="DIQ196" s="413"/>
      <c r="DIR196" s="414"/>
      <c r="DIS196" s="414"/>
      <c r="DIT196" s="414"/>
      <c r="DIU196" s="414"/>
      <c r="DIV196" s="413"/>
      <c r="DIW196" s="322"/>
      <c r="DIX196" s="322"/>
      <c r="DIY196" s="322"/>
      <c r="DIZ196" s="323"/>
      <c r="DJA196" s="413"/>
      <c r="DJB196" s="413"/>
      <c r="DJC196" s="413"/>
      <c r="DJD196" s="414"/>
      <c r="DJE196" s="414"/>
      <c r="DJF196" s="414"/>
      <c r="DJG196" s="413"/>
      <c r="DJH196" s="414"/>
      <c r="DJI196" s="414"/>
      <c r="DJJ196" s="414"/>
      <c r="DJK196" s="414"/>
      <c r="DJL196" s="413"/>
      <c r="DJM196" s="322"/>
      <c r="DJN196" s="322"/>
      <c r="DJO196" s="322"/>
      <c r="DJP196" s="323"/>
      <c r="DJQ196" s="413"/>
      <c r="DJR196" s="413"/>
      <c r="DJS196" s="413"/>
      <c r="DJT196" s="414"/>
      <c r="DJU196" s="414"/>
      <c r="DJV196" s="414"/>
      <c r="DJW196" s="413"/>
      <c r="DJX196" s="414"/>
      <c r="DJY196" s="414"/>
      <c r="DJZ196" s="414"/>
      <c r="DKA196" s="414"/>
      <c r="DKB196" s="413"/>
      <c r="DKC196" s="322"/>
      <c r="DKD196" s="322"/>
      <c r="DKE196" s="322"/>
      <c r="DKF196" s="323"/>
      <c r="DKG196" s="413"/>
      <c r="DKH196" s="413"/>
      <c r="DKI196" s="413"/>
      <c r="DKJ196" s="414"/>
      <c r="DKK196" s="414"/>
      <c r="DKL196" s="414"/>
      <c r="DKM196" s="413"/>
      <c r="DKN196" s="414"/>
      <c r="DKO196" s="414"/>
      <c r="DKP196" s="414"/>
      <c r="DKQ196" s="414"/>
      <c r="DKR196" s="413"/>
      <c r="DKS196" s="322"/>
      <c r="DKT196" s="322"/>
      <c r="DKU196" s="322"/>
      <c r="DKV196" s="323"/>
      <c r="DKW196" s="413"/>
      <c r="DKX196" s="413"/>
      <c r="DKY196" s="413"/>
      <c r="DKZ196" s="414"/>
      <c r="DLA196" s="414"/>
      <c r="DLB196" s="414"/>
      <c r="DLC196" s="413"/>
      <c r="DLD196" s="414"/>
      <c r="DLE196" s="414"/>
      <c r="DLF196" s="414"/>
      <c r="DLG196" s="414"/>
      <c r="DLH196" s="413"/>
      <c r="DLI196" s="322"/>
      <c r="DLJ196" s="322"/>
      <c r="DLK196" s="322"/>
      <c r="DLL196" s="323"/>
      <c r="DLM196" s="413"/>
      <c r="DLN196" s="413"/>
      <c r="DLO196" s="413"/>
      <c r="DLP196" s="414"/>
      <c r="DLQ196" s="414"/>
      <c r="DLR196" s="414"/>
      <c r="DLS196" s="413"/>
      <c r="DLT196" s="414"/>
      <c r="DLU196" s="414"/>
      <c r="DLV196" s="414"/>
      <c r="DLW196" s="414"/>
      <c r="DLX196" s="413"/>
      <c r="DLY196" s="322"/>
      <c r="DLZ196" s="322"/>
      <c r="DMA196" s="322"/>
      <c r="DMB196" s="323"/>
      <c r="DMC196" s="413"/>
      <c r="DMD196" s="413"/>
      <c r="DME196" s="413"/>
      <c r="DMF196" s="414"/>
      <c r="DMG196" s="414"/>
      <c r="DMH196" s="414"/>
      <c r="DMI196" s="413"/>
      <c r="DMJ196" s="414"/>
      <c r="DMK196" s="414"/>
      <c r="DML196" s="414"/>
      <c r="DMM196" s="414"/>
      <c r="DMN196" s="413"/>
      <c r="DMO196" s="322"/>
      <c r="DMP196" s="322"/>
      <c r="DMQ196" s="322"/>
      <c r="DMR196" s="323"/>
      <c r="DMS196" s="413"/>
      <c r="DMT196" s="413"/>
      <c r="DMU196" s="413"/>
      <c r="DMV196" s="414"/>
      <c r="DMW196" s="414"/>
      <c r="DMX196" s="414"/>
      <c r="DMY196" s="413"/>
      <c r="DMZ196" s="414"/>
      <c r="DNA196" s="414"/>
      <c r="DNB196" s="414"/>
      <c r="DNC196" s="414"/>
      <c r="DND196" s="413"/>
      <c r="DNE196" s="322"/>
      <c r="DNF196" s="322"/>
      <c r="DNG196" s="322"/>
      <c r="DNH196" s="323"/>
      <c r="DNI196" s="413"/>
      <c r="DNJ196" s="413"/>
      <c r="DNK196" s="413"/>
      <c r="DNL196" s="414"/>
      <c r="DNM196" s="414"/>
      <c r="DNN196" s="414"/>
      <c r="DNO196" s="413"/>
      <c r="DNP196" s="414"/>
      <c r="DNQ196" s="414"/>
      <c r="DNR196" s="414"/>
      <c r="DNS196" s="414"/>
      <c r="DNT196" s="413"/>
      <c r="DNU196" s="322"/>
      <c r="DNV196" s="322"/>
      <c r="DNW196" s="322"/>
      <c r="DNX196" s="323"/>
      <c r="DNY196" s="413"/>
      <c r="DNZ196" s="413"/>
      <c r="DOA196" s="413"/>
      <c r="DOB196" s="414"/>
      <c r="DOC196" s="414"/>
      <c r="DOD196" s="414"/>
      <c r="DOE196" s="413"/>
      <c r="DOF196" s="414"/>
      <c r="DOG196" s="414"/>
      <c r="DOH196" s="414"/>
      <c r="DOI196" s="414"/>
      <c r="DOJ196" s="413"/>
      <c r="DOK196" s="322"/>
      <c r="DOL196" s="322"/>
      <c r="DOM196" s="322"/>
      <c r="DON196" s="323"/>
      <c r="DOO196" s="413"/>
      <c r="DOP196" s="413"/>
      <c r="DOQ196" s="413"/>
      <c r="DOR196" s="414"/>
      <c r="DOS196" s="414"/>
      <c r="DOT196" s="414"/>
      <c r="DOU196" s="413"/>
      <c r="DOV196" s="414"/>
      <c r="DOW196" s="414"/>
      <c r="DOX196" s="414"/>
      <c r="DOY196" s="414"/>
      <c r="DOZ196" s="413"/>
      <c r="DPA196" s="322"/>
      <c r="DPB196" s="322"/>
      <c r="DPC196" s="322"/>
      <c r="DPD196" s="323"/>
      <c r="DPE196" s="413"/>
      <c r="DPF196" s="413"/>
      <c r="DPG196" s="413"/>
      <c r="DPH196" s="414"/>
      <c r="DPI196" s="414"/>
      <c r="DPJ196" s="414"/>
      <c r="DPK196" s="413"/>
      <c r="DPL196" s="414"/>
      <c r="DPM196" s="414"/>
      <c r="DPN196" s="414"/>
      <c r="DPO196" s="414"/>
      <c r="DPP196" s="413"/>
      <c r="DPQ196" s="322"/>
      <c r="DPR196" s="322"/>
      <c r="DPS196" s="322"/>
      <c r="DPT196" s="323"/>
      <c r="DPU196" s="413"/>
      <c r="DPV196" s="413"/>
      <c r="DPW196" s="413"/>
      <c r="DPX196" s="414"/>
      <c r="DPY196" s="414"/>
      <c r="DPZ196" s="414"/>
      <c r="DQA196" s="413"/>
      <c r="DQB196" s="414"/>
      <c r="DQC196" s="414"/>
      <c r="DQD196" s="414"/>
      <c r="DQE196" s="414"/>
      <c r="DQF196" s="413"/>
      <c r="DQG196" s="322"/>
      <c r="DQH196" s="322"/>
      <c r="DQI196" s="322"/>
      <c r="DQJ196" s="323"/>
      <c r="DQK196" s="413"/>
      <c r="DQL196" s="413"/>
      <c r="DQM196" s="413"/>
      <c r="DQN196" s="414"/>
      <c r="DQO196" s="414"/>
      <c r="DQP196" s="414"/>
      <c r="DQQ196" s="413"/>
      <c r="DQR196" s="414"/>
      <c r="DQS196" s="414"/>
      <c r="DQT196" s="414"/>
      <c r="DQU196" s="414"/>
      <c r="DQV196" s="413"/>
      <c r="DQW196" s="322"/>
      <c r="DQX196" s="322"/>
      <c r="DQY196" s="322"/>
      <c r="DQZ196" s="323"/>
      <c r="DRA196" s="413"/>
      <c r="DRB196" s="413"/>
      <c r="DRC196" s="413"/>
      <c r="DRD196" s="414"/>
      <c r="DRE196" s="414"/>
      <c r="DRF196" s="414"/>
      <c r="DRG196" s="413"/>
      <c r="DRH196" s="414"/>
      <c r="DRI196" s="414"/>
      <c r="DRJ196" s="414"/>
      <c r="DRK196" s="414"/>
      <c r="DRL196" s="413"/>
      <c r="DRM196" s="322"/>
      <c r="DRN196" s="322"/>
      <c r="DRO196" s="322"/>
      <c r="DRP196" s="323"/>
      <c r="DRQ196" s="413"/>
      <c r="DRR196" s="413"/>
      <c r="DRS196" s="413"/>
      <c r="DRT196" s="414"/>
      <c r="DRU196" s="414"/>
      <c r="DRV196" s="414"/>
      <c r="DRW196" s="413"/>
      <c r="DRX196" s="414"/>
      <c r="DRY196" s="414"/>
      <c r="DRZ196" s="414"/>
      <c r="DSA196" s="414"/>
      <c r="DSB196" s="413"/>
      <c r="DSC196" s="322"/>
      <c r="DSD196" s="322"/>
      <c r="DSE196" s="322"/>
      <c r="DSF196" s="323"/>
      <c r="DSG196" s="413"/>
      <c r="DSH196" s="413"/>
      <c r="DSI196" s="413"/>
      <c r="DSJ196" s="414"/>
      <c r="DSK196" s="414"/>
      <c r="DSL196" s="414"/>
      <c r="DSM196" s="413"/>
      <c r="DSN196" s="414"/>
      <c r="DSO196" s="414"/>
      <c r="DSP196" s="414"/>
      <c r="DSQ196" s="414"/>
      <c r="DSR196" s="413"/>
      <c r="DSS196" s="322"/>
      <c r="DST196" s="322"/>
      <c r="DSU196" s="322"/>
      <c r="DSV196" s="323"/>
      <c r="DSW196" s="413"/>
      <c r="DSX196" s="413"/>
      <c r="DSY196" s="413"/>
      <c r="DSZ196" s="414"/>
      <c r="DTA196" s="414"/>
      <c r="DTB196" s="414"/>
      <c r="DTC196" s="413"/>
      <c r="DTD196" s="414"/>
      <c r="DTE196" s="414"/>
      <c r="DTF196" s="414"/>
      <c r="DTG196" s="414"/>
      <c r="DTH196" s="413"/>
      <c r="DTI196" s="322"/>
      <c r="DTJ196" s="322"/>
      <c r="DTK196" s="322"/>
      <c r="DTL196" s="323"/>
      <c r="DTM196" s="413"/>
      <c r="DTN196" s="413"/>
      <c r="DTO196" s="413"/>
      <c r="DTP196" s="414"/>
      <c r="DTQ196" s="414"/>
      <c r="DTR196" s="414"/>
      <c r="DTS196" s="413"/>
      <c r="DTT196" s="414"/>
      <c r="DTU196" s="414"/>
      <c r="DTV196" s="414"/>
      <c r="DTW196" s="414"/>
      <c r="DTX196" s="413"/>
      <c r="DTY196" s="322"/>
      <c r="DTZ196" s="322"/>
      <c r="DUA196" s="322"/>
      <c r="DUB196" s="323"/>
      <c r="DUC196" s="413"/>
      <c r="DUD196" s="413"/>
      <c r="DUE196" s="413"/>
      <c r="DUF196" s="414"/>
      <c r="DUG196" s="414"/>
      <c r="DUH196" s="414"/>
      <c r="DUI196" s="413"/>
      <c r="DUJ196" s="414"/>
      <c r="DUK196" s="414"/>
      <c r="DUL196" s="414"/>
      <c r="DUM196" s="414"/>
      <c r="DUN196" s="413"/>
      <c r="DUO196" s="322"/>
      <c r="DUP196" s="322"/>
      <c r="DUQ196" s="322"/>
      <c r="DUR196" s="323"/>
      <c r="DUS196" s="413"/>
      <c r="DUT196" s="413"/>
      <c r="DUU196" s="413"/>
      <c r="DUV196" s="414"/>
      <c r="DUW196" s="414"/>
      <c r="DUX196" s="414"/>
      <c r="DUY196" s="413"/>
      <c r="DUZ196" s="414"/>
      <c r="DVA196" s="414"/>
      <c r="DVB196" s="414"/>
      <c r="DVC196" s="414"/>
      <c r="DVD196" s="413"/>
      <c r="DVE196" s="322"/>
      <c r="DVF196" s="322"/>
      <c r="DVG196" s="322"/>
      <c r="DVH196" s="323"/>
      <c r="DVI196" s="413"/>
      <c r="DVJ196" s="413"/>
      <c r="DVK196" s="413"/>
      <c r="DVL196" s="414"/>
      <c r="DVM196" s="414"/>
      <c r="DVN196" s="414"/>
      <c r="DVO196" s="413"/>
      <c r="DVP196" s="414"/>
      <c r="DVQ196" s="414"/>
      <c r="DVR196" s="414"/>
      <c r="DVS196" s="414"/>
      <c r="DVT196" s="413"/>
      <c r="DVU196" s="322"/>
      <c r="DVV196" s="322"/>
      <c r="DVW196" s="322"/>
      <c r="DVX196" s="323"/>
      <c r="DVY196" s="413"/>
      <c r="DVZ196" s="413"/>
      <c r="DWA196" s="413"/>
      <c r="DWB196" s="414"/>
      <c r="DWC196" s="414"/>
      <c r="DWD196" s="414"/>
      <c r="DWE196" s="413"/>
      <c r="DWF196" s="414"/>
      <c r="DWG196" s="414"/>
      <c r="DWH196" s="414"/>
      <c r="DWI196" s="414"/>
      <c r="DWJ196" s="413"/>
      <c r="DWK196" s="322"/>
      <c r="DWL196" s="322"/>
      <c r="DWM196" s="322"/>
      <c r="DWN196" s="323"/>
      <c r="DWO196" s="413"/>
      <c r="DWP196" s="413"/>
      <c r="DWQ196" s="413"/>
      <c r="DWR196" s="414"/>
      <c r="DWS196" s="414"/>
      <c r="DWT196" s="414"/>
      <c r="DWU196" s="413"/>
      <c r="DWV196" s="414"/>
      <c r="DWW196" s="414"/>
      <c r="DWX196" s="414"/>
      <c r="DWY196" s="414"/>
      <c r="DWZ196" s="413"/>
      <c r="DXA196" s="322"/>
      <c r="DXB196" s="322"/>
      <c r="DXC196" s="322"/>
      <c r="DXD196" s="323"/>
      <c r="DXE196" s="413"/>
      <c r="DXF196" s="413"/>
      <c r="DXG196" s="413"/>
      <c r="DXH196" s="414"/>
      <c r="DXI196" s="414"/>
      <c r="DXJ196" s="414"/>
      <c r="DXK196" s="413"/>
      <c r="DXL196" s="414"/>
      <c r="DXM196" s="414"/>
      <c r="DXN196" s="414"/>
      <c r="DXO196" s="414"/>
      <c r="DXP196" s="413"/>
      <c r="DXQ196" s="322"/>
      <c r="DXR196" s="322"/>
      <c r="DXS196" s="322"/>
      <c r="DXT196" s="323"/>
      <c r="DXU196" s="413"/>
      <c r="DXV196" s="413"/>
      <c r="DXW196" s="413"/>
      <c r="DXX196" s="414"/>
      <c r="DXY196" s="414"/>
      <c r="DXZ196" s="414"/>
      <c r="DYA196" s="413"/>
      <c r="DYB196" s="414"/>
      <c r="DYC196" s="414"/>
      <c r="DYD196" s="414"/>
      <c r="DYE196" s="414"/>
      <c r="DYF196" s="413"/>
      <c r="DYG196" s="322"/>
      <c r="DYH196" s="322"/>
      <c r="DYI196" s="322"/>
      <c r="DYJ196" s="323"/>
      <c r="DYK196" s="413"/>
      <c r="DYL196" s="413"/>
      <c r="DYM196" s="413"/>
      <c r="DYN196" s="414"/>
      <c r="DYO196" s="414"/>
      <c r="DYP196" s="414"/>
      <c r="DYQ196" s="413"/>
      <c r="DYR196" s="414"/>
      <c r="DYS196" s="414"/>
      <c r="DYT196" s="414"/>
      <c r="DYU196" s="414"/>
      <c r="DYV196" s="413"/>
      <c r="DYW196" s="322"/>
      <c r="DYX196" s="322"/>
      <c r="DYY196" s="322"/>
      <c r="DYZ196" s="323"/>
      <c r="DZA196" s="413"/>
      <c r="DZB196" s="413"/>
      <c r="DZC196" s="413"/>
      <c r="DZD196" s="414"/>
      <c r="DZE196" s="414"/>
      <c r="DZF196" s="414"/>
      <c r="DZG196" s="413"/>
      <c r="DZH196" s="414"/>
      <c r="DZI196" s="414"/>
      <c r="DZJ196" s="414"/>
      <c r="DZK196" s="414"/>
      <c r="DZL196" s="413"/>
      <c r="DZM196" s="322"/>
      <c r="DZN196" s="322"/>
      <c r="DZO196" s="322"/>
      <c r="DZP196" s="323"/>
      <c r="DZQ196" s="413"/>
      <c r="DZR196" s="413"/>
      <c r="DZS196" s="413"/>
      <c r="DZT196" s="414"/>
      <c r="DZU196" s="414"/>
      <c r="DZV196" s="414"/>
      <c r="DZW196" s="413"/>
      <c r="DZX196" s="414"/>
      <c r="DZY196" s="414"/>
      <c r="DZZ196" s="414"/>
      <c r="EAA196" s="414"/>
      <c r="EAB196" s="413"/>
      <c r="EAC196" s="322"/>
      <c r="EAD196" s="322"/>
      <c r="EAE196" s="322"/>
      <c r="EAF196" s="323"/>
      <c r="EAG196" s="413"/>
      <c r="EAH196" s="413"/>
      <c r="EAI196" s="413"/>
      <c r="EAJ196" s="414"/>
      <c r="EAK196" s="414"/>
      <c r="EAL196" s="414"/>
      <c r="EAM196" s="413"/>
      <c r="EAN196" s="414"/>
      <c r="EAO196" s="414"/>
      <c r="EAP196" s="414"/>
      <c r="EAQ196" s="414"/>
      <c r="EAR196" s="413"/>
      <c r="EAS196" s="322"/>
      <c r="EAT196" s="322"/>
      <c r="EAU196" s="322"/>
      <c r="EAV196" s="323"/>
      <c r="EAW196" s="413"/>
      <c r="EAX196" s="413"/>
      <c r="EAY196" s="413"/>
      <c r="EAZ196" s="414"/>
      <c r="EBA196" s="414"/>
      <c r="EBB196" s="414"/>
      <c r="EBC196" s="413"/>
      <c r="EBD196" s="414"/>
      <c r="EBE196" s="414"/>
      <c r="EBF196" s="414"/>
      <c r="EBG196" s="414"/>
      <c r="EBH196" s="413"/>
      <c r="EBI196" s="322"/>
      <c r="EBJ196" s="322"/>
      <c r="EBK196" s="322"/>
      <c r="EBL196" s="323"/>
      <c r="EBM196" s="413"/>
      <c r="EBN196" s="413"/>
      <c r="EBO196" s="413"/>
      <c r="EBP196" s="414"/>
      <c r="EBQ196" s="414"/>
      <c r="EBR196" s="414"/>
      <c r="EBS196" s="413"/>
      <c r="EBT196" s="414"/>
      <c r="EBU196" s="414"/>
      <c r="EBV196" s="414"/>
      <c r="EBW196" s="414"/>
      <c r="EBX196" s="413"/>
      <c r="EBY196" s="322"/>
      <c r="EBZ196" s="322"/>
      <c r="ECA196" s="322"/>
      <c r="ECB196" s="323"/>
      <c r="ECC196" s="413"/>
      <c r="ECD196" s="413"/>
      <c r="ECE196" s="413"/>
      <c r="ECF196" s="414"/>
      <c r="ECG196" s="414"/>
      <c r="ECH196" s="414"/>
      <c r="ECI196" s="413"/>
      <c r="ECJ196" s="414"/>
      <c r="ECK196" s="414"/>
      <c r="ECL196" s="414"/>
      <c r="ECM196" s="414"/>
      <c r="ECN196" s="413"/>
      <c r="ECO196" s="322"/>
      <c r="ECP196" s="322"/>
      <c r="ECQ196" s="322"/>
      <c r="ECR196" s="323"/>
      <c r="ECS196" s="413"/>
      <c r="ECT196" s="413"/>
      <c r="ECU196" s="413"/>
      <c r="ECV196" s="414"/>
      <c r="ECW196" s="414"/>
      <c r="ECX196" s="414"/>
      <c r="ECY196" s="413"/>
      <c r="ECZ196" s="414"/>
      <c r="EDA196" s="414"/>
      <c r="EDB196" s="414"/>
      <c r="EDC196" s="414"/>
      <c r="EDD196" s="413"/>
      <c r="EDE196" s="322"/>
      <c r="EDF196" s="322"/>
      <c r="EDG196" s="322"/>
      <c r="EDH196" s="323"/>
      <c r="EDI196" s="413"/>
      <c r="EDJ196" s="413"/>
      <c r="EDK196" s="413"/>
      <c r="EDL196" s="414"/>
      <c r="EDM196" s="414"/>
      <c r="EDN196" s="414"/>
      <c r="EDO196" s="413"/>
      <c r="EDP196" s="414"/>
      <c r="EDQ196" s="414"/>
      <c r="EDR196" s="414"/>
      <c r="EDS196" s="414"/>
      <c r="EDT196" s="413"/>
      <c r="EDU196" s="322"/>
      <c r="EDV196" s="322"/>
      <c r="EDW196" s="322"/>
      <c r="EDX196" s="323"/>
      <c r="EDY196" s="413"/>
      <c r="EDZ196" s="413"/>
      <c r="EEA196" s="413"/>
      <c r="EEB196" s="414"/>
      <c r="EEC196" s="414"/>
      <c r="EED196" s="414"/>
      <c r="EEE196" s="413"/>
      <c r="EEF196" s="414"/>
      <c r="EEG196" s="414"/>
      <c r="EEH196" s="414"/>
      <c r="EEI196" s="414"/>
      <c r="EEJ196" s="413"/>
      <c r="EEK196" s="322"/>
      <c r="EEL196" s="322"/>
      <c r="EEM196" s="322"/>
      <c r="EEN196" s="323"/>
      <c r="EEO196" s="413"/>
      <c r="EEP196" s="413"/>
      <c r="EEQ196" s="413"/>
      <c r="EER196" s="414"/>
      <c r="EES196" s="414"/>
      <c r="EET196" s="414"/>
      <c r="EEU196" s="413"/>
      <c r="EEV196" s="414"/>
      <c r="EEW196" s="414"/>
      <c r="EEX196" s="414"/>
      <c r="EEY196" s="414"/>
      <c r="EEZ196" s="413"/>
      <c r="EFA196" s="322"/>
      <c r="EFB196" s="322"/>
      <c r="EFC196" s="322"/>
      <c r="EFD196" s="323"/>
      <c r="EFE196" s="413"/>
      <c r="EFF196" s="413"/>
      <c r="EFG196" s="413"/>
      <c r="EFH196" s="414"/>
      <c r="EFI196" s="414"/>
      <c r="EFJ196" s="414"/>
      <c r="EFK196" s="413"/>
      <c r="EFL196" s="414"/>
      <c r="EFM196" s="414"/>
      <c r="EFN196" s="414"/>
      <c r="EFO196" s="414"/>
      <c r="EFP196" s="413"/>
      <c r="EFQ196" s="322"/>
      <c r="EFR196" s="322"/>
      <c r="EFS196" s="322"/>
      <c r="EFT196" s="323"/>
      <c r="EFU196" s="413"/>
      <c r="EFV196" s="413"/>
      <c r="EFW196" s="413"/>
      <c r="EFX196" s="414"/>
      <c r="EFY196" s="414"/>
      <c r="EFZ196" s="414"/>
      <c r="EGA196" s="413"/>
      <c r="EGB196" s="414"/>
      <c r="EGC196" s="414"/>
      <c r="EGD196" s="414"/>
      <c r="EGE196" s="414"/>
      <c r="EGF196" s="413"/>
      <c r="EGG196" s="322"/>
      <c r="EGH196" s="322"/>
      <c r="EGI196" s="322"/>
      <c r="EGJ196" s="323"/>
      <c r="EGK196" s="413"/>
      <c r="EGL196" s="413"/>
      <c r="EGM196" s="413"/>
      <c r="EGN196" s="414"/>
      <c r="EGO196" s="414"/>
      <c r="EGP196" s="414"/>
      <c r="EGQ196" s="413"/>
      <c r="EGR196" s="414"/>
      <c r="EGS196" s="414"/>
      <c r="EGT196" s="414"/>
      <c r="EGU196" s="414"/>
      <c r="EGV196" s="413"/>
      <c r="EGW196" s="322"/>
      <c r="EGX196" s="322"/>
      <c r="EGY196" s="322"/>
      <c r="EGZ196" s="323"/>
      <c r="EHA196" s="413"/>
      <c r="EHB196" s="413"/>
      <c r="EHC196" s="413"/>
      <c r="EHD196" s="414"/>
      <c r="EHE196" s="414"/>
      <c r="EHF196" s="414"/>
      <c r="EHG196" s="413"/>
      <c r="EHH196" s="414"/>
      <c r="EHI196" s="414"/>
      <c r="EHJ196" s="414"/>
      <c r="EHK196" s="414"/>
      <c r="EHL196" s="413"/>
      <c r="EHM196" s="322"/>
      <c r="EHN196" s="322"/>
      <c r="EHO196" s="322"/>
      <c r="EHP196" s="323"/>
      <c r="EHQ196" s="413"/>
      <c r="EHR196" s="413"/>
      <c r="EHS196" s="413"/>
      <c r="EHT196" s="414"/>
      <c r="EHU196" s="414"/>
      <c r="EHV196" s="414"/>
      <c r="EHW196" s="413"/>
      <c r="EHX196" s="414"/>
      <c r="EHY196" s="414"/>
      <c r="EHZ196" s="414"/>
      <c r="EIA196" s="414"/>
      <c r="EIB196" s="413"/>
      <c r="EIC196" s="322"/>
      <c r="EID196" s="322"/>
      <c r="EIE196" s="322"/>
      <c r="EIF196" s="323"/>
      <c r="EIG196" s="413"/>
      <c r="EIH196" s="413"/>
      <c r="EII196" s="413"/>
      <c r="EIJ196" s="414"/>
      <c r="EIK196" s="414"/>
      <c r="EIL196" s="414"/>
      <c r="EIM196" s="413"/>
      <c r="EIN196" s="414"/>
      <c r="EIO196" s="414"/>
      <c r="EIP196" s="414"/>
      <c r="EIQ196" s="414"/>
      <c r="EIR196" s="413"/>
      <c r="EIS196" s="322"/>
      <c r="EIT196" s="322"/>
      <c r="EIU196" s="322"/>
      <c r="EIV196" s="323"/>
      <c r="EIW196" s="413"/>
      <c r="EIX196" s="413"/>
      <c r="EIY196" s="413"/>
      <c r="EIZ196" s="414"/>
      <c r="EJA196" s="414"/>
      <c r="EJB196" s="414"/>
      <c r="EJC196" s="413"/>
      <c r="EJD196" s="414"/>
      <c r="EJE196" s="414"/>
      <c r="EJF196" s="414"/>
      <c r="EJG196" s="414"/>
      <c r="EJH196" s="413"/>
      <c r="EJI196" s="322"/>
      <c r="EJJ196" s="322"/>
      <c r="EJK196" s="322"/>
      <c r="EJL196" s="323"/>
      <c r="EJM196" s="413"/>
      <c r="EJN196" s="413"/>
      <c r="EJO196" s="413"/>
      <c r="EJP196" s="414"/>
      <c r="EJQ196" s="414"/>
      <c r="EJR196" s="414"/>
      <c r="EJS196" s="413"/>
      <c r="EJT196" s="414"/>
      <c r="EJU196" s="414"/>
      <c r="EJV196" s="414"/>
      <c r="EJW196" s="414"/>
      <c r="EJX196" s="413"/>
      <c r="EJY196" s="322"/>
      <c r="EJZ196" s="322"/>
      <c r="EKA196" s="322"/>
      <c r="EKB196" s="323"/>
      <c r="EKC196" s="413"/>
      <c r="EKD196" s="413"/>
      <c r="EKE196" s="413"/>
      <c r="EKF196" s="414"/>
      <c r="EKG196" s="414"/>
      <c r="EKH196" s="414"/>
      <c r="EKI196" s="413"/>
      <c r="EKJ196" s="414"/>
      <c r="EKK196" s="414"/>
      <c r="EKL196" s="414"/>
      <c r="EKM196" s="414"/>
      <c r="EKN196" s="413"/>
      <c r="EKO196" s="322"/>
      <c r="EKP196" s="322"/>
      <c r="EKQ196" s="322"/>
      <c r="EKR196" s="323"/>
      <c r="EKS196" s="413"/>
      <c r="EKT196" s="413"/>
      <c r="EKU196" s="413"/>
      <c r="EKV196" s="414"/>
      <c r="EKW196" s="414"/>
      <c r="EKX196" s="414"/>
      <c r="EKY196" s="413"/>
      <c r="EKZ196" s="414"/>
      <c r="ELA196" s="414"/>
      <c r="ELB196" s="414"/>
      <c r="ELC196" s="414"/>
      <c r="ELD196" s="413"/>
      <c r="ELE196" s="322"/>
      <c r="ELF196" s="322"/>
      <c r="ELG196" s="322"/>
      <c r="ELH196" s="323"/>
      <c r="ELI196" s="413"/>
      <c r="ELJ196" s="413"/>
      <c r="ELK196" s="413"/>
      <c r="ELL196" s="414"/>
      <c r="ELM196" s="414"/>
      <c r="ELN196" s="414"/>
      <c r="ELO196" s="413"/>
      <c r="ELP196" s="414"/>
      <c r="ELQ196" s="414"/>
      <c r="ELR196" s="414"/>
      <c r="ELS196" s="414"/>
      <c r="ELT196" s="413"/>
      <c r="ELU196" s="322"/>
      <c r="ELV196" s="322"/>
      <c r="ELW196" s="322"/>
      <c r="ELX196" s="323"/>
      <c r="ELY196" s="413"/>
      <c r="ELZ196" s="413"/>
      <c r="EMA196" s="413"/>
      <c r="EMB196" s="414"/>
      <c r="EMC196" s="414"/>
      <c r="EMD196" s="414"/>
      <c r="EME196" s="413"/>
      <c r="EMF196" s="414"/>
      <c r="EMG196" s="414"/>
      <c r="EMH196" s="414"/>
      <c r="EMI196" s="414"/>
      <c r="EMJ196" s="413"/>
      <c r="EMK196" s="322"/>
      <c r="EML196" s="322"/>
      <c r="EMM196" s="322"/>
      <c r="EMN196" s="323"/>
      <c r="EMO196" s="413"/>
      <c r="EMP196" s="413"/>
      <c r="EMQ196" s="413"/>
      <c r="EMR196" s="414"/>
      <c r="EMS196" s="414"/>
      <c r="EMT196" s="414"/>
      <c r="EMU196" s="413"/>
      <c r="EMV196" s="414"/>
      <c r="EMW196" s="414"/>
      <c r="EMX196" s="414"/>
      <c r="EMY196" s="414"/>
      <c r="EMZ196" s="413"/>
      <c r="ENA196" s="322"/>
      <c r="ENB196" s="322"/>
      <c r="ENC196" s="322"/>
      <c r="END196" s="323"/>
      <c r="ENE196" s="413"/>
      <c r="ENF196" s="413"/>
      <c r="ENG196" s="413"/>
      <c r="ENH196" s="414"/>
      <c r="ENI196" s="414"/>
      <c r="ENJ196" s="414"/>
      <c r="ENK196" s="413"/>
      <c r="ENL196" s="414"/>
      <c r="ENM196" s="414"/>
      <c r="ENN196" s="414"/>
      <c r="ENO196" s="414"/>
      <c r="ENP196" s="413"/>
      <c r="ENQ196" s="322"/>
      <c r="ENR196" s="322"/>
      <c r="ENS196" s="322"/>
      <c r="ENT196" s="323"/>
      <c r="ENU196" s="413"/>
      <c r="ENV196" s="413"/>
      <c r="ENW196" s="413"/>
      <c r="ENX196" s="414"/>
      <c r="ENY196" s="414"/>
      <c r="ENZ196" s="414"/>
      <c r="EOA196" s="413"/>
      <c r="EOB196" s="414"/>
      <c r="EOC196" s="414"/>
      <c r="EOD196" s="414"/>
      <c r="EOE196" s="414"/>
      <c r="EOF196" s="413"/>
      <c r="EOG196" s="322"/>
      <c r="EOH196" s="322"/>
      <c r="EOI196" s="322"/>
      <c r="EOJ196" s="323"/>
      <c r="EOK196" s="413"/>
      <c r="EOL196" s="413"/>
      <c r="EOM196" s="413"/>
      <c r="EON196" s="414"/>
      <c r="EOO196" s="414"/>
      <c r="EOP196" s="414"/>
      <c r="EOQ196" s="413"/>
      <c r="EOR196" s="414"/>
      <c r="EOS196" s="414"/>
      <c r="EOT196" s="414"/>
      <c r="EOU196" s="414"/>
      <c r="EOV196" s="413"/>
      <c r="EOW196" s="322"/>
      <c r="EOX196" s="322"/>
      <c r="EOY196" s="322"/>
      <c r="EOZ196" s="323"/>
      <c r="EPA196" s="413"/>
      <c r="EPB196" s="413"/>
      <c r="EPC196" s="413"/>
      <c r="EPD196" s="414"/>
      <c r="EPE196" s="414"/>
      <c r="EPF196" s="414"/>
      <c r="EPG196" s="413"/>
      <c r="EPH196" s="414"/>
      <c r="EPI196" s="414"/>
      <c r="EPJ196" s="414"/>
      <c r="EPK196" s="414"/>
      <c r="EPL196" s="413"/>
      <c r="EPM196" s="322"/>
      <c r="EPN196" s="322"/>
      <c r="EPO196" s="322"/>
      <c r="EPP196" s="323"/>
      <c r="EPQ196" s="413"/>
      <c r="EPR196" s="413"/>
      <c r="EPS196" s="413"/>
      <c r="EPT196" s="414"/>
      <c r="EPU196" s="414"/>
      <c r="EPV196" s="414"/>
      <c r="EPW196" s="413"/>
      <c r="EPX196" s="414"/>
      <c r="EPY196" s="414"/>
      <c r="EPZ196" s="414"/>
      <c r="EQA196" s="414"/>
      <c r="EQB196" s="413"/>
      <c r="EQC196" s="322"/>
      <c r="EQD196" s="322"/>
      <c r="EQE196" s="322"/>
      <c r="EQF196" s="323"/>
      <c r="EQG196" s="413"/>
      <c r="EQH196" s="413"/>
      <c r="EQI196" s="413"/>
      <c r="EQJ196" s="414"/>
      <c r="EQK196" s="414"/>
      <c r="EQL196" s="414"/>
      <c r="EQM196" s="413"/>
      <c r="EQN196" s="414"/>
      <c r="EQO196" s="414"/>
      <c r="EQP196" s="414"/>
      <c r="EQQ196" s="414"/>
      <c r="EQR196" s="413"/>
      <c r="EQS196" s="322"/>
      <c r="EQT196" s="322"/>
      <c r="EQU196" s="322"/>
      <c r="EQV196" s="323"/>
      <c r="EQW196" s="413"/>
      <c r="EQX196" s="413"/>
      <c r="EQY196" s="413"/>
      <c r="EQZ196" s="414"/>
      <c r="ERA196" s="414"/>
      <c r="ERB196" s="414"/>
      <c r="ERC196" s="413"/>
      <c r="ERD196" s="414"/>
      <c r="ERE196" s="414"/>
      <c r="ERF196" s="414"/>
      <c r="ERG196" s="414"/>
      <c r="ERH196" s="413"/>
      <c r="ERI196" s="322"/>
      <c r="ERJ196" s="322"/>
      <c r="ERK196" s="322"/>
      <c r="ERL196" s="323"/>
      <c r="ERM196" s="413"/>
      <c r="ERN196" s="413"/>
      <c r="ERO196" s="413"/>
      <c r="ERP196" s="414"/>
      <c r="ERQ196" s="414"/>
      <c r="ERR196" s="414"/>
      <c r="ERS196" s="413"/>
      <c r="ERT196" s="414"/>
      <c r="ERU196" s="414"/>
      <c r="ERV196" s="414"/>
      <c r="ERW196" s="414"/>
      <c r="ERX196" s="413"/>
      <c r="ERY196" s="322"/>
      <c r="ERZ196" s="322"/>
      <c r="ESA196" s="322"/>
      <c r="ESB196" s="323"/>
      <c r="ESC196" s="413"/>
      <c r="ESD196" s="413"/>
      <c r="ESE196" s="413"/>
      <c r="ESF196" s="414"/>
      <c r="ESG196" s="414"/>
      <c r="ESH196" s="414"/>
      <c r="ESI196" s="413"/>
      <c r="ESJ196" s="414"/>
      <c r="ESK196" s="414"/>
      <c r="ESL196" s="414"/>
      <c r="ESM196" s="414"/>
      <c r="ESN196" s="413"/>
      <c r="ESO196" s="322"/>
      <c r="ESP196" s="322"/>
      <c r="ESQ196" s="322"/>
      <c r="ESR196" s="323"/>
      <c r="ESS196" s="413"/>
      <c r="EST196" s="413"/>
      <c r="ESU196" s="413"/>
      <c r="ESV196" s="414"/>
      <c r="ESW196" s="414"/>
      <c r="ESX196" s="414"/>
      <c r="ESY196" s="413"/>
      <c r="ESZ196" s="414"/>
      <c r="ETA196" s="414"/>
      <c r="ETB196" s="414"/>
      <c r="ETC196" s="414"/>
      <c r="ETD196" s="413"/>
      <c r="ETE196" s="322"/>
      <c r="ETF196" s="322"/>
      <c r="ETG196" s="322"/>
      <c r="ETH196" s="323"/>
      <c r="ETI196" s="413"/>
      <c r="ETJ196" s="413"/>
      <c r="ETK196" s="413"/>
      <c r="ETL196" s="414"/>
      <c r="ETM196" s="414"/>
      <c r="ETN196" s="414"/>
      <c r="ETO196" s="413"/>
      <c r="ETP196" s="414"/>
      <c r="ETQ196" s="414"/>
      <c r="ETR196" s="414"/>
      <c r="ETS196" s="414"/>
      <c r="ETT196" s="413"/>
      <c r="ETU196" s="322"/>
      <c r="ETV196" s="322"/>
      <c r="ETW196" s="322"/>
      <c r="ETX196" s="323"/>
      <c r="ETY196" s="413"/>
      <c r="ETZ196" s="413"/>
      <c r="EUA196" s="413"/>
      <c r="EUB196" s="414"/>
      <c r="EUC196" s="414"/>
      <c r="EUD196" s="414"/>
      <c r="EUE196" s="413"/>
      <c r="EUF196" s="414"/>
      <c r="EUG196" s="414"/>
      <c r="EUH196" s="414"/>
      <c r="EUI196" s="414"/>
      <c r="EUJ196" s="413"/>
      <c r="EUK196" s="322"/>
      <c r="EUL196" s="322"/>
      <c r="EUM196" s="322"/>
      <c r="EUN196" s="323"/>
      <c r="EUO196" s="413"/>
      <c r="EUP196" s="413"/>
      <c r="EUQ196" s="413"/>
      <c r="EUR196" s="414"/>
      <c r="EUS196" s="414"/>
      <c r="EUT196" s="414"/>
      <c r="EUU196" s="413"/>
      <c r="EUV196" s="414"/>
      <c r="EUW196" s="414"/>
      <c r="EUX196" s="414"/>
      <c r="EUY196" s="414"/>
      <c r="EUZ196" s="413"/>
      <c r="EVA196" s="322"/>
      <c r="EVB196" s="322"/>
      <c r="EVC196" s="322"/>
      <c r="EVD196" s="323"/>
      <c r="EVE196" s="413"/>
      <c r="EVF196" s="413"/>
      <c r="EVG196" s="413"/>
      <c r="EVH196" s="414"/>
      <c r="EVI196" s="414"/>
      <c r="EVJ196" s="414"/>
      <c r="EVK196" s="413"/>
      <c r="EVL196" s="414"/>
      <c r="EVM196" s="414"/>
      <c r="EVN196" s="414"/>
      <c r="EVO196" s="414"/>
      <c r="EVP196" s="413"/>
      <c r="EVQ196" s="322"/>
      <c r="EVR196" s="322"/>
      <c r="EVS196" s="322"/>
      <c r="EVT196" s="323"/>
      <c r="EVU196" s="413"/>
      <c r="EVV196" s="413"/>
      <c r="EVW196" s="413"/>
      <c r="EVX196" s="414"/>
      <c r="EVY196" s="414"/>
      <c r="EVZ196" s="414"/>
      <c r="EWA196" s="413"/>
      <c r="EWB196" s="414"/>
      <c r="EWC196" s="414"/>
      <c r="EWD196" s="414"/>
      <c r="EWE196" s="414"/>
      <c r="EWF196" s="413"/>
      <c r="EWG196" s="322"/>
      <c r="EWH196" s="322"/>
      <c r="EWI196" s="322"/>
      <c r="EWJ196" s="323"/>
      <c r="EWK196" s="413"/>
      <c r="EWL196" s="413"/>
      <c r="EWM196" s="413"/>
      <c r="EWN196" s="414"/>
      <c r="EWO196" s="414"/>
      <c r="EWP196" s="414"/>
      <c r="EWQ196" s="413"/>
      <c r="EWR196" s="414"/>
      <c r="EWS196" s="414"/>
      <c r="EWT196" s="414"/>
      <c r="EWU196" s="414"/>
      <c r="EWV196" s="413"/>
      <c r="EWW196" s="322"/>
      <c r="EWX196" s="322"/>
      <c r="EWY196" s="322"/>
      <c r="EWZ196" s="323"/>
      <c r="EXA196" s="413"/>
      <c r="EXB196" s="413"/>
      <c r="EXC196" s="413"/>
      <c r="EXD196" s="414"/>
      <c r="EXE196" s="414"/>
      <c r="EXF196" s="414"/>
      <c r="EXG196" s="413"/>
      <c r="EXH196" s="414"/>
      <c r="EXI196" s="414"/>
      <c r="EXJ196" s="414"/>
      <c r="EXK196" s="414"/>
      <c r="EXL196" s="413"/>
      <c r="EXM196" s="322"/>
      <c r="EXN196" s="322"/>
      <c r="EXO196" s="322"/>
      <c r="EXP196" s="323"/>
      <c r="EXQ196" s="413"/>
      <c r="EXR196" s="413"/>
      <c r="EXS196" s="413"/>
      <c r="EXT196" s="414"/>
      <c r="EXU196" s="414"/>
      <c r="EXV196" s="414"/>
      <c r="EXW196" s="413"/>
      <c r="EXX196" s="414"/>
      <c r="EXY196" s="414"/>
      <c r="EXZ196" s="414"/>
      <c r="EYA196" s="414"/>
      <c r="EYB196" s="413"/>
      <c r="EYC196" s="322"/>
      <c r="EYD196" s="322"/>
      <c r="EYE196" s="322"/>
      <c r="EYF196" s="323"/>
      <c r="EYG196" s="413"/>
      <c r="EYH196" s="413"/>
      <c r="EYI196" s="413"/>
      <c r="EYJ196" s="414"/>
      <c r="EYK196" s="414"/>
      <c r="EYL196" s="414"/>
      <c r="EYM196" s="413"/>
      <c r="EYN196" s="414"/>
      <c r="EYO196" s="414"/>
      <c r="EYP196" s="414"/>
      <c r="EYQ196" s="414"/>
      <c r="EYR196" s="413"/>
      <c r="EYS196" s="322"/>
      <c r="EYT196" s="322"/>
      <c r="EYU196" s="322"/>
      <c r="EYV196" s="323"/>
      <c r="EYW196" s="413"/>
      <c r="EYX196" s="413"/>
      <c r="EYY196" s="413"/>
      <c r="EYZ196" s="414"/>
      <c r="EZA196" s="414"/>
      <c r="EZB196" s="414"/>
      <c r="EZC196" s="413"/>
      <c r="EZD196" s="414"/>
      <c r="EZE196" s="414"/>
      <c r="EZF196" s="414"/>
      <c r="EZG196" s="414"/>
      <c r="EZH196" s="413"/>
      <c r="EZI196" s="322"/>
      <c r="EZJ196" s="322"/>
      <c r="EZK196" s="322"/>
      <c r="EZL196" s="323"/>
      <c r="EZM196" s="413"/>
      <c r="EZN196" s="413"/>
      <c r="EZO196" s="413"/>
      <c r="EZP196" s="414"/>
      <c r="EZQ196" s="414"/>
      <c r="EZR196" s="414"/>
      <c r="EZS196" s="413"/>
      <c r="EZT196" s="414"/>
      <c r="EZU196" s="414"/>
      <c r="EZV196" s="414"/>
      <c r="EZW196" s="414"/>
      <c r="EZX196" s="413"/>
      <c r="EZY196" s="322"/>
      <c r="EZZ196" s="322"/>
      <c r="FAA196" s="322"/>
      <c r="FAB196" s="323"/>
      <c r="FAC196" s="413"/>
      <c r="FAD196" s="413"/>
      <c r="FAE196" s="413"/>
      <c r="FAF196" s="414"/>
      <c r="FAG196" s="414"/>
      <c r="FAH196" s="414"/>
      <c r="FAI196" s="413"/>
      <c r="FAJ196" s="414"/>
      <c r="FAK196" s="414"/>
      <c r="FAL196" s="414"/>
      <c r="FAM196" s="414"/>
      <c r="FAN196" s="413"/>
      <c r="FAO196" s="322"/>
      <c r="FAP196" s="322"/>
      <c r="FAQ196" s="322"/>
      <c r="FAR196" s="323"/>
      <c r="FAS196" s="413"/>
      <c r="FAT196" s="413"/>
      <c r="FAU196" s="413"/>
      <c r="FAV196" s="414"/>
      <c r="FAW196" s="414"/>
      <c r="FAX196" s="414"/>
      <c r="FAY196" s="413"/>
      <c r="FAZ196" s="414"/>
      <c r="FBA196" s="414"/>
      <c r="FBB196" s="414"/>
      <c r="FBC196" s="414"/>
      <c r="FBD196" s="413"/>
      <c r="FBE196" s="322"/>
      <c r="FBF196" s="322"/>
      <c r="FBG196" s="322"/>
      <c r="FBH196" s="323"/>
      <c r="FBI196" s="413"/>
      <c r="FBJ196" s="413"/>
      <c r="FBK196" s="413"/>
      <c r="FBL196" s="414"/>
      <c r="FBM196" s="414"/>
      <c r="FBN196" s="414"/>
      <c r="FBO196" s="413"/>
      <c r="FBP196" s="414"/>
      <c r="FBQ196" s="414"/>
      <c r="FBR196" s="414"/>
      <c r="FBS196" s="414"/>
      <c r="FBT196" s="413"/>
      <c r="FBU196" s="322"/>
      <c r="FBV196" s="322"/>
      <c r="FBW196" s="322"/>
      <c r="FBX196" s="323"/>
      <c r="FBY196" s="413"/>
      <c r="FBZ196" s="413"/>
      <c r="FCA196" s="413"/>
      <c r="FCB196" s="414"/>
      <c r="FCC196" s="414"/>
      <c r="FCD196" s="414"/>
      <c r="FCE196" s="413"/>
      <c r="FCF196" s="414"/>
      <c r="FCG196" s="414"/>
      <c r="FCH196" s="414"/>
      <c r="FCI196" s="414"/>
      <c r="FCJ196" s="413"/>
      <c r="FCK196" s="322"/>
      <c r="FCL196" s="322"/>
      <c r="FCM196" s="322"/>
      <c r="FCN196" s="323"/>
      <c r="FCO196" s="413"/>
      <c r="FCP196" s="413"/>
      <c r="FCQ196" s="413"/>
      <c r="FCR196" s="414"/>
      <c r="FCS196" s="414"/>
      <c r="FCT196" s="414"/>
      <c r="FCU196" s="413"/>
      <c r="FCV196" s="414"/>
      <c r="FCW196" s="414"/>
      <c r="FCX196" s="414"/>
      <c r="FCY196" s="414"/>
      <c r="FCZ196" s="413"/>
      <c r="FDA196" s="322"/>
      <c r="FDB196" s="322"/>
      <c r="FDC196" s="322"/>
      <c r="FDD196" s="323"/>
      <c r="FDE196" s="413"/>
      <c r="FDF196" s="413"/>
      <c r="FDG196" s="413"/>
      <c r="FDH196" s="414"/>
      <c r="FDI196" s="414"/>
      <c r="FDJ196" s="414"/>
      <c r="FDK196" s="413"/>
      <c r="FDL196" s="414"/>
      <c r="FDM196" s="414"/>
      <c r="FDN196" s="414"/>
      <c r="FDO196" s="414"/>
      <c r="FDP196" s="413"/>
      <c r="FDQ196" s="322"/>
      <c r="FDR196" s="322"/>
      <c r="FDS196" s="322"/>
      <c r="FDT196" s="323"/>
      <c r="FDU196" s="413"/>
      <c r="FDV196" s="413"/>
      <c r="FDW196" s="413"/>
      <c r="FDX196" s="414"/>
      <c r="FDY196" s="414"/>
      <c r="FDZ196" s="414"/>
      <c r="FEA196" s="413"/>
      <c r="FEB196" s="414"/>
      <c r="FEC196" s="414"/>
      <c r="FED196" s="414"/>
      <c r="FEE196" s="414"/>
      <c r="FEF196" s="413"/>
      <c r="FEG196" s="322"/>
      <c r="FEH196" s="322"/>
      <c r="FEI196" s="322"/>
      <c r="FEJ196" s="323"/>
      <c r="FEK196" s="413"/>
      <c r="FEL196" s="413"/>
      <c r="FEM196" s="413"/>
      <c r="FEN196" s="414"/>
      <c r="FEO196" s="414"/>
      <c r="FEP196" s="414"/>
      <c r="FEQ196" s="413"/>
      <c r="FER196" s="414"/>
      <c r="FES196" s="414"/>
      <c r="FET196" s="414"/>
      <c r="FEU196" s="414"/>
      <c r="FEV196" s="413"/>
      <c r="FEW196" s="322"/>
      <c r="FEX196" s="322"/>
      <c r="FEY196" s="322"/>
      <c r="FEZ196" s="323"/>
      <c r="FFA196" s="413"/>
      <c r="FFB196" s="413"/>
      <c r="FFC196" s="413"/>
      <c r="FFD196" s="414"/>
      <c r="FFE196" s="414"/>
      <c r="FFF196" s="414"/>
      <c r="FFG196" s="413"/>
      <c r="FFH196" s="414"/>
      <c r="FFI196" s="414"/>
      <c r="FFJ196" s="414"/>
      <c r="FFK196" s="414"/>
      <c r="FFL196" s="413"/>
      <c r="FFM196" s="322"/>
      <c r="FFN196" s="322"/>
      <c r="FFO196" s="322"/>
      <c r="FFP196" s="323"/>
      <c r="FFQ196" s="413"/>
      <c r="FFR196" s="413"/>
      <c r="FFS196" s="413"/>
      <c r="FFT196" s="414"/>
      <c r="FFU196" s="414"/>
      <c r="FFV196" s="414"/>
      <c r="FFW196" s="413"/>
      <c r="FFX196" s="414"/>
      <c r="FFY196" s="414"/>
      <c r="FFZ196" s="414"/>
      <c r="FGA196" s="414"/>
      <c r="FGB196" s="413"/>
      <c r="FGC196" s="322"/>
      <c r="FGD196" s="322"/>
      <c r="FGE196" s="322"/>
      <c r="FGF196" s="323"/>
      <c r="FGG196" s="413"/>
      <c r="FGH196" s="413"/>
      <c r="FGI196" s="413"/>
      <c r="FGJ196" s="414"/>
      <c r="FGK196" s="414"/>
      <c r="FGL196" s="414"/>
      <c r="FGM196" s="413"/>
      <c r="FGN196" s="414"/>
      <c r="FGO196" s="414"/>
      <c r="FGP196" s="414"/>
      <c r="FGQ196" s="414"/>
      <c r="FGR196" s="413"/>
      <c r="FGS196" s="322"/>
      <c r="FGT196" s="322"/>
      <c r="FGU196" s="322"/>
      <c r="FGV196" s="323"/>
      <c r="FGW196" s="413"/>
      <c r="FGX196" s="413"/>
      <c r="FGY196" s="413"/>
      <c r="FGZ196" s="414"/>
      <c r="FHA196" s="414"/>
      <c r="FHB196" s="414"/>
      <c r="FHC196" s="413"/>
      <c r="FHD196" s="414"/>
      <c r="FHE196" s="414"/>
      <c r="FHF196" s="414"/>
      <c r="FHG196" s="414"/>
      <c r="FHH196" s="413"/>
      <c r="FHI196" s="322"/>
      <c r="FHJ196" s="322"/>
      <c r="FHK196" s="322"/>
      <c r="FHL196" s="323"/>
      <c r="FHM196" s="413"/>
      <c r="FHN196" s="413"/>
      <c r="FHO196" s="413"/>
      <c r="FHP196" s="414"/>
      <c r="FHQ196" s="414"/>
      <c r="FHR196" s="414"/>
      <c r="FHS196" s="413"/>
      <c r="FHT196" s="414"/>
      <c r="FHU196" s="414"/>
      <c r="FHV196" s="414"/>
      <c r="FHW196" s="414"/>
      <c r="FHX196" s="413"/>
      <c r="FHY196" s="322"/>
      <c r="FHZ196" s="322"/>
      <c r="FIA196" s="322"/>
      <c r="FIB196" s="323"/>
      <c r="FIC196" s="413"/>
      <c r="FID196" s="413"/>
      <c r="FIE196" s="413"/>
      <c r="FIF196" s="414"/>
      <c r="FIG196" s="414"/>
      <c r="FIH196" s="414"/>
      <c r="FII196" s="413"/>
      <c r="FIJ196" s="414"/>
      <c r="FIK196" s="414"/>
      <c r="FIL196" s="414"/>
      <c r="FIM196" s="414"/>
      <c r="FIN196" s="413"/>
      <c r="FIO196" s="322"/>
      <c r="FIP196" s="322"/>
      <c r="FIQ196" s="322"/>
      <c r="FIR196" s="323"/>
      <c r="FIS196" s="413"/>
      <c r="FIT196" s="413"/>
      <c r="FIU196" s="413"/>
      <c r="FIV196" s="414"/>
      <c r="FIW196" s="414"/>
      <c r="FIX196" s="414"/>
      <c r="FIY196" s="413"/>
      <c r="FIZ196" s="414"/>
      <c r="FJA196" s="414"/>
      <c r="FJB196" s="414"/>
      <c r="FJC196" s="414"/>
      <c r="FJD196" s="413"/>
      <c r="FJE196" s="322"/>
      <c r="FJF196" s="322"/>
      <c r="FJG196" s="322"/>
      <c r="FJH196" s="323"/>
      <c r="FJI196" s="413"/>
      <c r="FJJ196" s="413"/>
      <c r="FJK196" s="413"/>
      <c r="FJL196" s="414"/>
      <c r="FJM196" s="414"/>
      <c r="FJN196" s="414"/>
      <c r="FJO196" s="413"/>
      <c r="FJP196" s="414"/>
      <c r="FJQ196" s="414"/>
      <c r="FJR196" s="414"/>
      <c r="FJS196" s="414"/>
      <c r="FJT196" s="413"/>
      <c r="FJU196" s="322"/>
      <c r="FJV196" s="322"/>
      <c r="FJW196" s="322"/>
      <c r="FJX196" s="323"/>
      <c r="FJY196" s="413"/>
      <c r="FJZ196" s="413"/>
      <c r="FKA196" s="413"/>
      <c r="FKB196" s="414"/>
      <c r="FKC196" s="414"/>
      <c r="FKD196" s="414"/>
      <c r="FKE196" s="413"/>
      <c r="FKF196" s="414"/>
      <c r="FKG196" s="414"/>
      <c r="FKH196" s="414"/>
      <c r="FKI196" s="414"/>
      <c r="FKJ196" s="413"/>
      <c r="FKK196" s="322"/>
      <c r="FKL196" s="322"/>
      <c r="FKM196" s="322"/>
      <c r="FKN196" s="323"/>
      <c r="FKO196" s="413"/>
      <c r="FKP196" s="413"/>
      <c r="FKQ196" s="413"/>
      <c r="FKR196" s="414"/>
      <c r="FKS196" s="414"/>
      <c r="FKT196" s="414"/>
      <c r="FKU196" s="413"/>
      <c r="FKV196" s="414"/>
      <c r="FKW196" s="414"/>
      <c r="FKX196" s="414"/>
      <c r="FKY196" s="414"/>
      <c r="FKZ196" s="413"/>
      <c r="FLA196" s="322"/>
      <c r="FLB196" s="322"/>
      <c r="FLC196" s="322"/>
      <c r="FLD196" s="323"/>
      <c r="FLE196" s="413"/>
      <c r="FLF196" s="413"/>
      <c r="FLG196" s="413"/>
      <c r="FLH196" s="414"/>
      <c r="FLI196" s="414"/>
      <c r="FLJ196" s="414"/>
      <c r="FLK196" s="413"/>
      <c r="FLL196" s="414"/>
      <c r="FLM196" s="414"/>
      <c r="FLN196" s="414"/>
      <c r="FLO196" s="414"/>
      <c r="FLP196" s="413"/>
      <c r="FLQ196" s="322"/>
      <c r="FLR196" s="322"/>
      <c r="FLS196" s="322"/>
      <c r="FLT196" s="323"/>
      <c r="FLU196" s="413"/>
      <c r="FLV196" s="413"/>
      <c r="FLW196" s="413"/>
      <c r="FLX196" s="414"/>
      <c r="FLY196" s="414"/>
      <c r="FLZ196" s="414"/>
      <c r="FMA196" s="413"/>
      <c r="FMB196" s="414"/>
      <c r="FMC196" s="414"/>
      <c r="FMD196" s="414"/>
      <c r="FME196" s="414"/>
      <c r="FMF196" s="413"/>
      <c r="FMG196" s="322"/>
      <c r="FMH196" s="322"/>
      <c r="FMI196" s="322"/>
      <c r="FMJ196" s="323"/>
      <c r="FMK196" s="413"/>
      <c r="FML196" s="413"/>
      <c r="FMM196" s="413"/>
      <c r="FMN196" s="414"/>
      <c r="FMO196" s="414"/>
      <c r="FMP196" s="414"/>
      <c r="FMQ196" s="413"/>
      <c r="FMR196" s="414"/>
      <c r="FMS196" s="414"/>
      <c r="FMT196" s="414"/>
      <c r="FMU196" s="414"/>
      <c r="FMV196" s="413"/>
      <c r="FMW196" s="322"/>
      <c r="FMX196" s="322"/>
      <c r="FMY196" s="322"/>
      <c r="FMZ196" s="323"/>
      <c r="FNA196" s="413"/>
      <c r="FNB196" s="413"/>
      <c r="FNC196" s="413"/>
      <c r="FND196" s="414"/>
      <c r="FNE196" s="414"/>
      <c r="FNF196" s="414"/>
      <c r="FNG196" s="413"/>
      <c r="FNH196" s="414"/>
      <c r="FNI196" s="414"/>
      <c r="FNJ196" s="414"/>
      <c r="FNK196" s="414"/>
      <c r="FNL196" s="413"/>
      <c r="FNM196" s="322"/>
      <c r="FNN196" s="322"/>
      <c r="FNO196" s="322"/>
      <c r="FNP196" s="323"/>
      <c r="FNQ196" s="413"/>
      <c r="FNR196" s="413"/>
      <c r="FNS196" s="413"/>
      <c r="FNT196" s="414"/>
      <c r="FNU196" s="414"/>
      <c r="FNV196" s="414"/>
      <c r="FNW196" s="413"/>
      <c r="FNX196" s="414"/>
      <c r="FNY196" s="414"/>
      <c r="FNZ196" s="414"/>
      <c r="FOA196" s="414"/>
      <c r="FOB196" s="413"/>
      <c r="FOC196" s="322"/>
      <c r="FOD196" s="322"/>
      <c r="FOE196" s="322"/>
      <c r="FOF196" s="323"/>
      <c r="FOG196" s="413"/>
      <c r="FOH196" s="413"/>
      <c r="FOI196" s="413"/>
      <c r="FOJ196" s="414"/>
      <c r="FOK196" s="414"/>
      <c r="FOL196" s="414"/>
      <c r="FOM196" s="413"/>
      <c r="FON196" s="414"/>
      <c r="FOO196" s="414"/>
      <c r="FOP196" s="414"/>
      <c r="FOQ196" s="414"/>
      <c r="FOR196" s="413"/>
      <c r="FOS196" s="322"/>
      <c r="FOT196" s="322"/>
      <c r="FOU196" s="322"/>
      <c r="FOV196" s="323"/>
      <c r="FOW196" s="413"/>
      <c r="FOX196" s="413"/>
      <c r="FOY196" s="413"/>
      <c r="FOZ196" s="414"/>
      <c r="FPA196" s="414"/>
      <c r="FPB196" s="414"/>
      <c r="FPC196" s="413"/>
      <c r="FPD196" s="414"/>
      <c r="FPE196" s="414"/>
      <c r="FPF196" s="414"/>
      <c r="FPG196" s="414"/>
      <c r="FPH196" s="413"/>
      <c r="FPI196" s="322"/>
      <c r="FPJ196" s="322"/>
      <c r="FPK196" s="322"/>
      <c r="FPL196" s="323"/>
      <c r="FPM196" s="413"/>
      <c r="FPN196" s="413"/>
      <c r="FPO196" s="413"/>
      <c r="FPP196" s="414"/>
      <c r="FPQ196" s="414"/>
      <c r="FPR196" s="414"/>
      <c r="FPS196" s="413"/>
      <c r="FPT196" s="414"/>
      <c r="FPU196" s="414"/>
      <c r="FPV196" s="414"/>
      <c r="FPW196" s="414"/>
      <c r="FPX196" s="413"/>
      <c r="FPY196" s="322"/>
      <c r="FPZ196" s="322"/>
      <c r="FQA196" s="322"/>
      <c r="FQB196" s="323"/>
      <c r="FQC196" s="413"/>
      <c r="FQD196" s="413"/>
      <c r="FQE196" s="413"/>
      <c r="FQF196" s="414"/>
      <c r="FQG196" s="414"/>
      <c r="FQH196" s="414"/>
      <c r="FQI196" s="413"/>
      <c r="FQJ196" s="414"/>
      <c r="FQK196" s="414"/>
      <c r="FQL196" s="414"/>
      <c r="FQM196" s="414"/>
      <c r="FQN196" s="413"/>
      <c r="FQO196" s="322"/>
      <c r="FQP196" s="322"/>
      <c r="FQQ196" s="322"/>
      <c r="FQR196" s="323"/>
      <c r="FQS196" s="413"/>
      <c r="FQT196" s="413"/>
      <c r="FQU196" s="413"/>
      <c r="FQV196" s="414"/>
      <c r="FQW196" s="414"/>
      <c r="FQX196" s="414"/>
      <c r="FQY196" s="413"/>
      <c r="FQZ196" s="414"/>
      <c r="FRA196" s="414"/>
      <c r="FRB196" s="414"/>
      <c r="FRC196" s="414"/>
      <c r="FRD196" s="413"/>
      <c r="FRE196" s="322"/>
      <c r="FRF196" s="322"/>
      <c r="FRG196" s="322"/>
      <c r="FRH196" s="323"/>
      <c r="FRI196" s="413"/>
      <c r="FRJ196" s="413"/>
      <c r="FRK196" s="413"/>
      <c r="FRL196" s="414"/>
      <c r="FRM196" s="414"/>
      <c r="FRN196" s="414"/>
      <c r="FRO196" s="413"/>
      <c r="FRP196" s="414"/>
      <c r="FRQ196" s="414"/>
      <c r="FRR196" s="414"/>
      <c r="FRS196" s="414"/>
      <c r="FRT196" s="413"/>
      <c r="FRU196" s="322"/>
      <c r="FRV196" s="322"/>
      <c r="FRW196" s="322"/>
      <c r="FRX196" s="323"/>
      <c r="FRY196" s="413"/>
      <c r="FRZ196" s="413"/>
      <c r="FSA196" s="413"/>
      <c r="FSB196" s="414"/>
      <c r="FSC196" s="414"/>
      <c r="FSD196" s="414"/>
      <c r="FSE196" s="413"/>
      <c r="FSF196" s="414"/>
      <c r="FSG196" s="414"/>
      <c r="FSH196" s="414"/>
      <c r="FSI196" s="414"/>
      <c r="FSJ196" s="413"/>
      <c r="FSK196" s="322"/>
      <c r="FSL196" s="322"/>
      <c r="FSM196" s="322"/>
      <c r="FSN196" s="323"/>
      <c r="FSO196" s="413"/>
      <c r="FSP196" s="413"/>
      <c r="FSQ196" s="413"/>
      <c r="FSR196" s="414"/>
      <c r="FSS196" s="414"/>
      <c r="FST196" s="414"/>
      <c r="FSU196" s="413"/>
      <c r="FSV196" s="414"/>
      <c r="FSW196" s="414"/>
      <c r="FSX196" s="414"/>
      <c r="FSY196" s="414"/>
      <c r="FSZ196" s="413"/>
      <c r="FTA196" s="322"/>
      <c r="FTB196" s="322"/>
      <c r="FTC196" s="322"/>
      <c r="FTD196" s="323"/>
      <c r="FTE196" s="413"/>
      <c r="FTF196" s="413"/>
      <c r="FTG196" s="413"/>
      <c r="FTH196" s="414"/>
      <c r="FTI196" s="414"/>
      <c r="FTJ196" s="414"/>
      <c r="FTK196" s="413"/>
      <c r="FTL196" s="414"/>
      <c r="FTM196" s="414"/>
      <c r="FTN196" s="414"/>
      <c r="FTO196" s="414"/>
      <c r="FTP196" s="413"/>
      <c r="FTQ196" s="322"/>
      <c r="FTR196" s="322"/>
      <c r="FTS196" s="322"/>
      <c r="FTT196" s="323"/>
      <c r="FTU196" s="413"/>
      <c r="FTV196" s="413"/>
      <c r="FTW196" s="413"/>
      <c r="FTX196" s="414"/>
      <c r="FTY196" s="414"/>
      <c r="FTZ196" s="414"/>
      <c r="FUA196" s="413"/>
      <c r="FUB196" s="414"/>
      <c r="FUC196" s="414"/>
      <c r="FUD196" s="414"/>
      <c r="FUE196" s="414"/>
      <c r="FUF196" s="413"/>
      <c r="FUG196" s="322"/>
      <c r="FUH196" s="322"/>
      <c r="FUI196" s="322"/>
      <c r="FUJ196" s="323"/>
      <c r="FUK196" s="413"/>
      <c r="FUL196" s="413"/>
      <c r="FUM196" s="413"/>
      <c r="FUN196" s="414"/>
      <c r="FUO196" s="414"/>
      <c r="FUP196" s="414"/>
      <c r="FUQ196" s="413"/>
      <c r="FUR196" s="414"/>
      <c r="FUS196" s="414"/>
      <c r="FUT196" s="414"/>
      <c r="FUU196" s="414"/>
      <c r="FUV196" s="413"/>
      <c r="FUW196" s="322"/>
      <c r="FUX196" s="322"/>
      <c r="FUY196" s="322"/>
      <c r="FUZ196" s="323"/>
      <c r="FVA196" s="413"/>
      <c r="FVB196" s="413"/>
      <c r="FVC196" s="413"/>
      <c r="FVD196" s="414"/>
      <c r="FVE196" s="414"/>
      <c r="FVF196" s="414"/>
      <c r="FVG196" s="413"/>
      <c r="FVH196" s="414"/>
      <c r="FVI196" s="414"/>
      <c r="FVJ196" s="414"/>
      <c r="FVK196" s="414"/>
      <c r="FVL196" s="413"/>
      <c r="FVM196" s="322"/>
      <c r="FVN196" s="322"/>
      <c r="FVO196" s="322"/>
      <c r="FVP196" s="323"/>
      <c r="FVQ196" s="413"/>
      <c r="FVR196" s="413"/>
      <c r="FVS196" s="413"/>
      <c r="FVT196" s="414"/>
      <c r="FVU196" s="414"/>
      <c r="FVV196" s="414"/>
      <c r="FVW196" s="413"/>
      <c r="FVX196" s="414"/>
      <c r="FVY196" s="414"/>
      <c r="FVZ196" s="414"/>
      <c r="FWA196" s="414"/>
      <c r="FWB196" s="413"/>
      <c r="FWC196" s="322"/>
      <c r="FWD196" s="322"/>
      <c r="FWE196" s="322"/>
      <c r="FWF196" s="323"/>
      <c r="FWG196" s="413"/>
      <c r="FWH196" s="413"/>
      <c r="FWI196" s="413"/>
      <c r="FWJ196" s="414"/>
      <c r="FWK196" s="414"/>
      <c r="FWL196" s="414"/>
      <c r="FWM196" s="413"/>
      <c r="FWN196" s="414"/>
      <c r="FWO196" s="414"/>
      <c r="FWP196" s="414"/>
      <c r="FWQ196" s="414"/>
      <c r="FWR196" s="413"/>
      <c r="FWS196" s="322"/>
      <c r="FWT196" s="322"/>
      <c r="FWU196" s="322"/>
      <c r="FWV196" s="323"/>
      <c r="FWW196" s="413"/>
      <c r="FWX196" s="413"/>
      <c r="FWY196" s="413"/>
      <c r="FWZ196" s="414"/>
      <c r="FXA196" s="414"/>
      <c r="FXB196" s="414"/>
      <c r="FXC196" s="413"/>
      <c r="FXD196" s="414"/>
      <c r="FXE196" s="414"/>
      <c r="FXF196" s="414"/>
      <c r="FXG196" s="414"/>
      <c r="FXH196" s="413"/>
      <c r="FXI196" s="322"/>
      <c r="FXJ196" s="322"/>
      <c r="FXK196" s="322"/>
      <c r="FXL196" s="323"/>
      <c r="FXM196" s="413"/>
      <c r="FXN196" s="413"/>
      <c r="FXO196" s="413"/>
      <c r="FXP196" s="414"/>
      <c r="FXQ196" s="414"/>
      <c r="FXR196" s="414"/>
      <c r="FXS196" s="413"/>
      <c r="FXT196" s="414"/>
      <c r="FXU196" s="414"/>
      <c r="FXV196" s="414"/>
      <c r="FXW196" s="414"/>
      <c r="FXX196" s="413"/>
      <c r="FXY196" s="322"/>
      <c r="FXZ196" s="322"/>
      <c r="FYA196" s="322"/>
      <c r="FYB196" s="323"/>
      <c r="FYC196" s="413"/>
      <c r="FYD196" s="413"/>
      <c r="FYE196" s="413"/>
      <c r="FYF196" s="414"/>
      <c r="FYG196" s="414"/>
      <c r="FYH196" s="414"/>
      <c r="FYI196" s="413"/>
      <c r="FYJ196" s="414"/>
      <c r="FYK196" s="414"/>
      <c r="FYL196" s="414"/>
      <c r="FYM196" s="414"/>
      <c r="FYN196" s="413"/>
      <c r="FYO196" s="322"/>
      <c r="FYP196" s="322"/>
      <c r="FYQ196" s="322"/>
      <c r="FYR196" s="323"/>
      <c r="FYS196" s="413"/>
      <c r="FYT196" s="413"/>
      <c r="FYU196" s="413"/>
      <c r="FYV196" s="414"/>
      <c r="FYW196" s="414"/>
      <c r="FYX196" s="414"/>
      <c r="FYY196" s="413"/>
      <c r="FYZ196" s="414"/>
      <c r="FZA196" s="414"/>
      <c r="FZB196" s="414"/>
      <c r="FZC196" s="414"/>
      <c r="FZD196" s="413"/>
      <c r="FZE196" s="322"/>
      <c r="FZF196" s="322"/>
      <c r="FZG196" s="322"/>
      <c r="FZH196" s="323"/>
      <c r="FZI196" s="413"/>
      <c r="FZJ196" s="413"/>
      <c r="FZK196" s="413"/>
      <c r="FZL196" s="414"/>
      <c r="FZM196" s="414"/>
      <c r="FZN196" s="414"/>
      <c r="FZO196" s="413"/>
      <c r="FZP196" s="414"/>
      <c r="FZQ196" s="414"/>
      <c r="FZR196" s="414"/>
      <c r="FZS196" s="414"/>
      <c r="FZT196" s="413"/>
      <c r="FZU196" s="322"/>
      <c r="FZV196" s="322"/>
      <c r="FZW196" s="322"/>
      <c r="FZX196" s="323"/>
      <c r="FZY196" s="413"/>
      <c r="FZZ196" s="413"/>
      <c r="GAA196" s="413"/>
      <c r="GAB196" s="414"/>
      <c r="GAC196" s="414"/>
      <c r="GAD196" s="414"/>
      <c r="GAE196" s="413"/>
      <c r="GAF196" s="414"/>
      <c r="GAG196" s="414"/>
      <c r="GAH196" s="414"/>
      <c r="GAI196" s="414"/>
      <c r="GAJ196" s="413"/>
      <c r="GAK196" s="322"/>
      <c r="GAL196" s="322"/>
      <c r="GAM196" s="322"/>
      <c r="GAN196" s="323"/>
      <c r="GAO196" s="413"/>
      <c r="GAP196" s="413"/>
      <c r="GAQ196" s="413"/>
      <c r="GAR196" s="414"/>
      <c r="GAS196" s="414"/>
      <c r="GAT196" s="414"/>
      <c r="GAU196" s="413"/>
      <c r="GAV196" s="414"/>
      <c r="GAW196" s="414"/>
      <c r="GAX196" s="414"/>
      <c r="GAY196" s="414"/>
      <c r="GAZ196" s="413"/>
      <c r="GBA196" s="322"/>
      <c r="GBB196" s="322"/>
      <c r="GBC196" s="322"/>
      <c r="GBD196" s="323"/>
      <c r="GBE196" s="413"/>
      <c r="GBF196" s="413"/>
      <c r="GBG196" s="413"/>
      <c r="GBH196" s="414"/>
      <c r="GBI196" s="414"/>
      <c r="GBJ196" s="414"/>
      <c r="GBK196" s="413"/>
      <c r="GBL196" s="414"/>
      <c r="GBM196" s="414"/>
      <c r="GBN196" s="414"/>
      <c r="GBO196" s="414"/>
      <c r="GBP196" s="413"/>
      <c r="GBQ196" s="322"/>
      <c r="GBR196" s="322"/>
      <c r="GBS196" s="322"/>
      <c r="GBT196" s="323"/>
      <c r="GBU196" s="413"/>
      <c r="GBV196" s="413"/>
      <c r="GBW196" s="413"/>
      <c r="GBX196" s="414"/>
      <c r="GBY196" s="414"/>
      <c r="GBZ196" s="414"/>
      <c r="GCA196" s="413"/>
      <c r="GCB196" s="414"/>
      <c r="GCC196" s="414"/>
      <c r="GCD196" s="414"/>
      <c r="GCE196" s="414"/>
      <c r="GCF196" s="413"/>
      <c r="GCG196" s="322"/>
      <c r="GCH196" s="322"/>
      <c r="GCI196" s="322"/>
      <c r="GCJ196" s="323"/>
      <c r="GCK196" s="413"/>
      <c r="GCL196" s="413"/>
      <c r="GCM196" s="413"/>
      <c r="GCN196" s="414"/>
      <c r="GCO196" s="414"/>
      <c r="GCP196" s="414"/>
      <c r="GCQ196" s="413"/>
      <c r="GCR196" s="414"/>
      <c r="GCS196" s="414"/>
      <c r="GCT196" s="414"/>
      <c r="GCU196" s="414"/>
      <c r="GCV196" s="413"/>
      <c r="GCW196" s="322"/>
      <c r="GCX196" s="322"/>
      <c r="GCY196" s="322"/>
      <c r="GCZ196" s="323"/>
      <c r="GDA196" s="413"/>
      <c r="GDB196" s="413"/>
      <c r="GDC196" s="413"/>
      <c r="GDD196" s="414"/>
      <c r="GDE196" s="414"/>
      <c r="GDF196" s="414"/>
      <c r="GDG196" s="413"/>
      <c r="GDH196" s="414"/>
      <c r="GDI196" s="414"/>
      <c r="GDJ196" s="414"/>
      <c r="GDK196" s="414"/>
      <c r="GDL196" s="413"/>
      <c r="GDM196" s="322"/>
      <c r="GDN196" s="322"/>
      <c r="GDO196" s="322"/>
      <c r="GDP196" s="323"/>
      <c r="GDQ196" s="413"/>
      <c r="GDR196" s="413"/>
      <c r="GDS196" s="413"/>
      <c r="GDT196" s="414"/>
      <c r="GDU196" s="414"/>
      <c r="GDV196" s="414"/>
      <c r="GDW196" s="413"/>
      <c r="GDX196" s="414"/>
      <c r="GDY196" s="414"/>
      <c r="GDZ196" s="414"/>
      <c r="GEA196" s="414"/>
      <c r="GEB196" s="413"/>
      <c r="GEC196" s="322"/>
      <c r="GED196" s="322"/>
      <c r="GEE196" s="322"/>
      <c r="GEF196" s="323"/>
      <c r="GEG196" s="413"/>
      <c r="GEH196" s="413"/>
      <c r="GEI196" s="413"/>
      <c r="GEJ196" s="414"/>
      <c r="GEK196" s="414"/>
      <c r="GEL196" s="414"/>
      <c r="GEM196" s="413"/>
      <c r="GEN196" s="414"/>
      <c r="GEO196" s="414"/>
      <c r="GEP196" s="414"/>
      <c r="GEQ196" s="414"/>
      <c r="GER196" s="413"/>
      <c r="GES196" s="322"/>
      <c r="GET196" s="322"/>
      <c r="GEU196" s="322"/>
      <c r="GEV196" s="323"/>
      <c r="GEW196" s="413"/>
      <c r="GEX196" s="413"/>
      <c r="GEY196" s="413"/>
      <c r="GEZ196" s="414"/>
      <c r="GFA196" s="414"/>
      <c r="GFB196" s="414"/>
      <c r="GFC196" s="413"/>
      <c r="GFD196" s="414"/>
      <c r="GFE196" s="414"/>
      <c r="GFF196" s="414"/>
      <c r="GFG196" s="414"/>
      <c r="GFH196" s="413"/>
      <c r="GFI196" s="322"/>
      <c r="GFJ196" s="322"/>
      <c r="GFK196" s="322"/>
      <c r="GFL196" s="323"/>
      <c r="GFM196" s="413"/>
      <c r="GFN196" s="413"/>
      <c r="GFO196" s="413"/>
      <c r="GFP196" s="414"/>
      <c r="GFQ196" s="414"/>
      <c r="GFR196" s="414"/>
      <c r="GFS196" s="413"/>
      <c r="GFT196" s="414"/>
      <c r="GFU196" s="414"/>
      <c r="GFV196" s="414"/>
      <c r="GFW196" s="414"/>
      <c r="GFX196" s="413"/>
      <c r="GFY196" s="322"/>
      <c r="GFZ196" s="322"/>
      <c r="GGA196" s="322"/>
      <c r="GGB196" s="323"/>
      <c r="GGC196" s="413"/>
      <c r="GGD196" s="413"/>
      <c r="GGE196" s="413"/>
      <c r="GGF196" s="414"/>
      <c r="GGG196" s="414"/>
      <c r="GGH196" s="414"/>
      <c r="GGI196" s="413"/>
      <c r="GGJ196" s="414"/>
      <c r="GGK196" s="414"/>
      <c r="GGL196" s="414"/>
      <c r="GGM196" s="414"/>
      <c r="GGN196" s="413"/>
      <c r="GGO196" s="322"/>
      <c r="GGP196" s="322"/>
      <c r="GGQ196" s="322"/>
      <c r="GGR196" s="323"/>
      <c r="GGS196" s="413"/>
      <c r="GGT196" s="413"/>
      <c r="GGU196" s="413"/>
      <c r="GGV196" s="414"/>
      <c r="GGW196" s="414"/>
      <c r="GGX196" s="414"/>
      <c r="GGY196" s="413"/>
      <c r="GGZ196" s="414"/>
      <c r="GHA196" s="414"/>
      <c r="GHB196" s="414"/>
      <c r="GHC196" s="414"/>
      <c r="GHD196" s="413"/>
      <c r="GHE196" s="322"/>
      <c r="GHF196" s="322"/>
      <c r="GHG196" s="322"/>
      <c r="GHH196" s="323"/>
      <c r="GHI196" s="413"/>
      <c r="GHJ196" s="413"/>
      <c r="GHK196" s="413"/>
      <c r="GHL196" s="414"/>
      <c r="GHM196" s="414"/>
      <c r="GHN196" s="414"/>
      <c r="GHO196" s="413"/>
      <c r="GHP196" s="414"/>
      <c r="GHQ196" s="414"/>
      <c r="GHR196" s="414"/>
      <c r="GHS196" s="414"/>
      <c r="GHT196" s="413"/>
      <c r="GHU196" s="322"/>
      <c r="GHV196" s="322"/>
      <c r="GHW196" s="322"/>
      <c r="GHX196" s="323"/>
      <c r="GHY196" s="413"/>
      <c r="GHZ196" s="413"/>
      <c r="GIA196" s="413"/>
      <c r="GIB196" s="414"/>
      <c r="GIC196" s="414"/>
      <c r="GID196" s="414"/>
      <c r="GIE196" s="413"/>
      <c r="GIF196" s="414"/>
      <c r="GIG196" s="414"/>
      <c r="GIH196" s="414"/>
      <c r="GII196" s="414"/>
      <c r="GIJ196" s="413"/>
      <c r="GIK196" s="322"/>
      <c r="GIL196" s="322"/>
      <c r="GIM196" s="322"/>
      <c r="GIN196" s="323"/>
      <c r="GIO196" s="413"/>
      <c r="GIP196" s="413"/>
      <c r="GIQ196" s="413"/>
      <c r="GIR196" s="414"/>
      <c r="GIS196" s="414"/>
      <c r="GIT196" s="414"/>
      <c r="GIU196" s="413"/>
      <c r="GIV196" s="414"/>
      <c r="GIW196" s="414"/>
      <c r="GIX196" s="414"/>
      <c r="GIY196" s="414"/>
      <c r="GIZ196" s="413"/>
      <c r="GJA196" s="322"/>
      <c r="GJB196" s="322"/>
      <c r="GJC196" s="322"/>
      <c r="GJD196" s="323"/>
      <c r="GJE196" s="413"/>
      <c r="GJF196" s="413"/>
      <c r="GJG196" s="413"/>
      <c r="GJH196" s="414"/>
      <c r="GJI196" s="414"/>
      <c r="GJJ196" s="414"/>
      <c r="GJK196" s="413"/>
      <c r="GJL196" s="414"/>
      <c r="GJM196" s="414"/>
      <c r="GJN196" s="414"/>
      <c r="GJO196" s="414"/>
      <c r="GJP196" s="413"/>
      <c r="GJQ196" s="322"/>
      <c r="GJR196" s="322"/>
      <c r="GJS196" s="322"/>
      <c r="GJT196" s="323"/>
      <c r="GJU196" s="413"/>
      <c r="GJV196" s="413"/>
      <c r="GJW196" s="413"/>
      <c r="GJX196" s="414"/>
      <c r="GJY196" s="414"/>
      <c r="GJZ196" s="414"/>
      <c r="GKA196" s="413"/>
      <c r="GKB196" s="414"/>
      <c r="GKC196" s="414"/>
      <c r="GKD196" s="414"/>
      <c r="GKE196" s="414"/>
      <c r="GKF196" s="413"/>
      <c r="GKG196" s="322"/>
      <c r="GKH196" s="322"/>
      <c r="GKI196" s="322"/>
      <c r="GKJ196" s="323"/>
      <c r="GKK196" s="413"/>
      <c r="GKL196" s="413"/>
      <c r="GKM196" s="413"/>
      <c r="GKN196" s="414"/>
      <c r="GKO196" s="414"/>
      <c r="GKP196" s="414"/>
      <c r="GKQ196" s="413"/>
      <c r="GKR196" s="414"/>
      <c r="GKS196" s="414"/>
      <c r="GKT196" s="414"/>
      <c r="GKU196" s="414"/>
      <c r="GKV196" s="413"/>
      <c r="GKW196" s="322"/>
      <c r="GKX196" s="322"/>
      <c r="GKY196" s="322"/>
      <c r="GKZ196" s="323"/>
      <c r="GLA196" s="413"/>
      <c r="GLB196" s="413"/>
      <c r="GLC196" s="413"/>
      <c r="GLD196" s="414"/>
      <c r="GLE196" s="414"/>
      <c r="GLF196" s="414"/>
      <c r="GLG196" s="413"/>
      <c r="GLH196" s="414"/>
      <c r="GLI196" s="414"/>
      <c r="GLJ196" s="414"/>
      <c r="GLK196" s="414"/>
      <c r="GLL196" s="413"/>
      <c r="GLM196" s="322"/>
      <c r="GLN196" s="322"/>
      <c r="GLO196" s="322"/>
      <c r="GLP196" s="323"/>
      <c r="GLQ196" s="413"/>
      <c r="GLR196" s="413"/>
      <c r="GLS196" s="413"/>
      <c r="GLT196" s="414"/>
      <c r="GLU196" s="414"/>
      <c r="GLV196" s="414"/>
      <c r="GLW196" s="413"/>
      <c r="GLX196" s="414"/>
      <c r="GLY196" s="414"/>
      <c r="GLZ196" s="414"/>
      <c r="GMA196" s="414"/>
      <c r="GMB196" s="413"/>
      <c r="GMC196" s="322"/>
      <c r="GMD196" s="322"/>
      <c r="GME196" s="322"/>
      <c r="GMF196" s="323"/>
      <c r="GMG196" s="413"/>
      <c r="GMH196" s="413"/>
      <c r="GMI196" s="413"/>
      <c r="GMJ196" s="414"/>
      <c r="GMK196" s="414"/>
      <c r="GML196" s="414"/>
      <c r="GMM196" s="413"/>
      <c r="GMN196" s="414"/>
      <c r="GMO196" s="414"/>
      <c r="GMP196" s="414"/>
      <c r="GMQ196" s="414"/>
      <c r="GMR196" s="413"/>
      <c r="GMS196" s="322"/>
      <c r="GMT196" s="322"/>
      <c r="GMU196" s="322"/>
      <c r="GMV196" s="323"/>
      <c r="GMW196" s="413"/>
      <c r="GMX196" s="413"/>
      <c r="GMY196" s="413"/>
      <c r="GMZ196" s="414"/>
      <c r="GNA196" s="414"/>
      <c r="GNB196" s="414"/>
      <c r="GNC196" s="413"/>
      <c r="GND196" s="414"/>
      <c r="GNE196" s="414"/>
      <c r="GNF196" s="414"/>
      <c r="GNG196" s="414"/>
      <c r="GNH196" s="413"/>
      <c r="GNI196" s="322"/>
      <c r="GNJ196" s="322"/>
      <c r="GNK196" s="322"/>
      <c r="GNL196" s="323"/>
      <c r="GNM196" s="413"/>
      <c r="GNN196" s="413"/>
      <c r="GNO196" s="413"/>
      <c r="GNP196" s="414"/>
      <c r="GNQ196" s="414"/>
      <c r="GNR196" s="414"/>
      <c r="GNS196" s="413"/>
      <c r="GNT196" s="414"/>
      <c r="GNU196" s="414"/>
      <c r="GNV196" s="414"/>
      <c r="GNW196" s="414"/>
      <c r="GNX196" s="413"/>
      <c r="GNY196" s="322"/>
      <c r="GNZ196" s="322"/>
      <c r="GOA196" s="322"/>
      <c r="GOB196" s="323"/>
      <c r="GOC196" s="413"/>
      <c r="GOD196" s="413"/>
      <c r="GOE196" s="413"/>
      <c r="GOF196" s="414"/>
      <c r="GOG196" s="414"/>
      <c r="GOH196" s="414"/>
      <c r="GOI196" s="413"/>
      <c r="GOJ196" s="414"/>
      <c r="GOK196" s="414"/>
      <c r="GOL196" s="414"/>
      <c r="GOM196" s="414"/>
      <c r="GON196" s="413"/>
      <c r="GOO196" s="322"/>
      <c r="GOP196" s="322"/>
      <c r="GOQ196" s="322"/>
      <c r="GOR196" s="323"/>
      <c r="GOS196" s="413"/>
      <c r="GOT196" s="413"/>
      <c r="GOU196" s="413"/>
      <c r="GOV196" s="414"/>
      <c r="GOW196" s="414"/>
      <c r="GOX196" s="414"/>
      <c r="GOY196" s="413"/>
      <c r="GOZ196" s="414"/>
      <c r="GPA196" s="414"/>
      <c r="GPB196" s="414"/>
      <c r="GPC196" s="414"/>
      <c r="GPD196" s="413"/>
      <c r="GPE196" s="322"/>
      <c r="GPF196" s="322"/>
      <c r="GPG196" s="322"/>
      <c r="GPH196" s="323"/>
      <c r="GPI196" s="413"/>
      <c r="GPJ196" s="413"/>
      <c r="GPK196" s="413"/>
      <c r="GPL196" s="414"/>
      <c r="GPM196" s="414"/>
      <c r="GPN196" s="414"/>
      <c r="GPO196" s="413"/>
      <c r="GPP196" s="414"/>
      <c r="GPQ196" s="414"/>
      <c r="GPR196" s="414"/>
      <c r="GPS196" s="414"/>
      <c r="GPT196" s="413"/>
      <c r="GPU196" s="322"/>
      <c r="GPV196" s="322"/>
      <c r="GPW196" s="322"/>
      <c r="GPX196" s="323"/>
      <c r="GPY196" s="413"/>
      <c r="GPZ196" s="413"/>
      <c r="GQA196" s="413"/>
      <c r="GQB196" s="414"/>
      <c r="GQC196" s="414"/>
      <c r="GQD196" s="414"/>
      <c r="GQE196" s="413"/>
      <c r="GQF196" s="414"/>
      <c r="GQG196" s="414"/>
      <c r="GQH196" s="414"/>
      <c r="GQI196" s="414"/>
      <c r="GQJ196" s="413"/>
      <c r="GQK196" s="322"/>
      <c r="GQL196" s="322"/>
      <c r="GQM196" s="322"/>
      <c r="GQN196" s="323"/>
      <c r="GQO196" s="413"/>
      <c r="GQP196" s="413"/>
      <c r="GQQ196" s="413"/>
      <c r="GQR196" s="414"/>
      <c r="GQS196" s="414"/>
      <c r="GQT196" s="414"/>
      <c r="GQU196" s="413"/>
      <c r="GQV196" s="414"/>
      <c r="GQW196" s="414"/>
      <c r="GQX196" s="414"/>
      <c r="GQY196" s="414"/>
      <c r="GQZ196" s="413"/>
      <c r="GRA196" s="322"/>
      <c r="GRB196" s="322"/>
      <c r="GRC196" s="322"/>
      <c r="GRD196" s="323"/>
      <c r="GRE196" s="413"/>
      <c r="GRF196" s="413"/>
      <c r="GRG196" s="413"/>
      <c r="GRH196" s="414"/>
      <c r="GRI196" s="414"/>
      <c r="GRJ196" s="414"/>
      <c r="GRK196" s="413"/>
      <c r="GRL196" s="414"/>
      <c r="GRM196" s="414"/>
      <c r="GRN196" s="414"/>
      <c r="GRO196" s="414"/>
      <c r="GRP196" s="413"/>
      <c r="GRQ196" s="322"/>
      <c r="GRR196" s="322"/>
      <c r="GRS196" s="322"/>
      <c r="GRT196" s="323"/>
      <c r="GRU196" s="413"/>
      <c r="GRV196" s="413"/>
      <c r="GRW196" s="413"/>
      <c r="GRX196" s="414"/>
      <c r="GRY196" s="414"/>
      <c r="GRZ196" s="414"/>
      <c r="GSA196" s="413"/>
      <c r="GSB196" s="414"/>
      <c r="GSC196" s="414"/>
      <c r="GSD196" s="414"/>
      <c r="GSE196" s="414"/>
      <c r="GSF196" s="413"/>
      <c r="GSG196" s="322"/>
      <c r="GSH196" s="322"/>
      <c r="GSI196" s="322"/>
      <c r="GSJ196" s="323"/>
      <c r="GSK196" s="413"/>
      <c r="GSL196" s="413"/>
      <c r="GSM196" s="413"/>
      <c r="GSN196" s="414"/>
      <c r="GSO196" s="414"/>
      <c r="GSP196" s="414"/>
      <c r="GSQ196" s="413"/>
      <c r="GSR196" s="414"/>
      <c r="GSS196" s="414"/>
      <c r="GST196" s="414"/>
      <c r="GSU196" s="414"/>
      <c r="GSV196" s="413"/>
      <c r="GSW196" s="322"/>
      <c r="GSX196" s="322"/>
      <c r="GSY196" s="322"/>
      <c r="GSZ196" s="323"/>
      <c r="GTA196" s="413"/>
      <c r="GTB196" s="413"/>
      <c r="GTC196" s="413"/>
      <c r="GTD196" s="414"/>
      <c r="GTE196" s="414"/>
      <c r="GTF196" s="414"/>
      <c r="GTG196" s="413"/>
      <c r="GTH196" s="414"/>
      <c r="GTI196" s="414"/>
      <c r="GTJ196" s="414"/>
      <c r="GTK196" s="414"/>
      <c r="GTL196" s="413"/>
      <c r="GTM196" s="322"/>
      <c r="GTN196" s="322"/>
      <c r="GTO196" s="322"/>
      <c r="GTP196" s="323"/>
      <c r="GTQ196" s="413"/>
      <c r="GTR196" s="413"/>
      <c r="GTS196" s="413"/>
      <c r="GTT196" s="414"/>
      <c r="GTU196" s="414"/>
      <c r="GTV196" s="414"/>
      <c r="GTW196" s="413"/>
      <c r="GTX196" s="414"/>
      <c r="GTY196" s="414"/>
      <c r="GTZ196" s="414"/>
      <c r="GUA196" s="414"/>
      <c r="GUB196" s="413"/>
      <c r="GUC196" s="322"/>
      <c r="GUD196" s="322"/>
      <c r="GUE196" s="322"/>
      <c r="GUF196" s="323"/>
      <c r="GUG196" s="413"/>
      <c r="GUH196" s="413"/>
      <c r="GUI196" s="413"/>
      <c r="GUJ196" s="414"/>
      <c r="GUK196" s="414"/>
      <c r="GUL196" s="414"/>
      <c r="GUM196" s="413"/>
      <c r="GUN196" s="414"/>
      <c r="GUO196" s="414"/>
      <c r="GUP196" s="414"/>
      <c r="GUQ196" s="414"/>
      <c r="GUR196" s="413"/>
      <c r="GUS196" s="322"/>
      <c r="GUT196" s="322"/>
      <c r="GUU196" s="322"/>
      <c r="GUV196" s="323"/>
      <c r="GUW196" s="413"/>
      <c r="GUX196" s="413"/>
      <c r="GUY196" s="413"/>
      <c r="GUZ196" s="414"/>
      <c r="GVA196" s="414"/>
      <c r="GVB196" s="414"/>
      <c r="GVC196" s="413"/>
      <c r="GVD196" s="414"/>
      <c r="GVE196" s="414"/>
      <c r="GVF196" s="414"/>
      <c r="GVG196" s="414"/>
      <c r="GVH196" s="413"/>
      <c r="GVI196" s="322"/>
      <c r="GVJ196" s="322"/>
      <c r="GVK196" s="322"/>
      <c r="GVL196" s="323"/>
      <c r="GVM196" s="413"/>
      <c r="GVN196" s="413"/>
      <c r="GVO196" s="413"/>
      <c r="GVP196" s="414"/>
      <c r="GVQ196" s="414"/>
      <c r="GVR196" s="414"/>
      <c r="GVS196" s="413"/>
      <c r="GVT196" s="414"/>
      <c r="GVU196" s="414"/>
      <c r="GVV196" s="414"/>
      <c r="GVW196" s="414"/>
      <c r="GVX196" s="413"/>
      <c r="GVY196" s="322"/>
      <c r="GVZ196" s="322"/>
      <c r="GWA196" s="322"/>
      <c r="GWB196" s="323"/>
      <c r="GWC196" s="413"/>
      <c r="GWD196" s="413"/>
      <c r="GWE196" s="413"/>
      <c r="GWF196" s="414"/>
      <c r="GWG196" s="414"/>
      <c r="GWH196" s="414"/>
      <c r="GWI196" s="413"/>
      <c r="GWJ196" s="414"/>
      <c r="GWK196" s="414"/>
      <c r="GWL196" s="414"/>
      <c r="GWM196" s="414"/>
      <c r="GWN196" s="413"/>
      <c r="GWO196" s="322"/>
      <c r="GWP196" s="322"/>
      <c r="GWQ196" s="322"/>
      <c r="GWR196" s="323"/>
      <c r="GWS196" s="413"/>
      <c r="GWT196" s="413"/>
      <c r="GWU196" s="413"/>
      <c r="GWV196" s="414"/>
      <c r="GWW196" s="414"/>
      <c r="GWX196" s="414"/>
      <c r="GWY196" s="413"/>
      <c r="GWZ196" s="414"/>
      <c r="GXA196" s="414"/>
      <c r="GXB196" s="414"/>
      <c r="GXC196" s="414"/>
      <c r="GXD196" s="413"/>
      <c r="GXE196" s="322"/>
      <c r="GXF196" s="322"/>
      <c r="GXG196" s="322"/>
      <c r="GXH196" s="323"/>
      <c r="GXI196" s="413"/>
      <c r="GXJ196" s="413"/>
      <c r="GXK196" s="413"/>
      <c r="GXL196" s="414"/>
      <c r="GXM196" s="414"/>
      <c r="GXN196" s="414"/>
      <c r="GXO196" s="413"/>
      <c r="GXP196" s="414"/>
      <c r="GXQ196" s="414"/>
      <c r="GXR196" s="414"/>
      <c r="GXS196" s="414"/>
      <c r="GXT196" s="413"/>
      <c r="GXU196" s="322"/>
      <c r="GXV196" s="322"/>
      <c r="GXW196" s="322"/>
      <c r="GXX196" s="323"/>
      <c r="GXY196" s="413"/>
      <c r="GXZ196" s="413"/>
      <c r="GYA196" s="413"/>
      <c r="GYB196" s="414"/>
      <c r="GYC196" s="414"/>
      <c r="GYD196" s="414"/>
      <c r="GYE196" s="413"/>
      <c r="GYF196" s="414"/>
      <c r="GYG196" s="414"/>
      <c r="GYH196" s="414"/>
      <c r="GYI196" s="414"/>
      <c r="GYJ196" s="413"/>
      <c r="GYK196" s="322"/>
      <c r="GYL196" s="322"/>
      <c r="GYM196" s="322"/>
      <c r="GYN196" s="323"/>
      <c r="GYO196" s="413"/>
      <c r="GYP196" s="413"/>
      <c r="GYQ196" s="413"/>
      <c r="GYR196" s="414"/>
      <c r="GYS196" s="414"/>
      <c r="GYT196" s="414"/>
      <c r="GYU196" s="413"/>
      <c r="GYV196" s="414"/>
      <c r="GYW196" s="414"/>
      <c r="GYX196" s="414"/>
      <c r="GYY196" s="414"/>
      <c r="GYZ196" s="413"/>
      <c r="GZA196" s="322"/>
      <c r="GZB196" s="322"/>
      <c r="GZC196" s="322"/>
      <c r="GZD196" s="323"/>
      <c r="GZE196" s="413"/>
      <c r="GZF196" s="413"/>
      <c r="GZG196" s="413"/>
      <c r="GZH196" s="414"/>
      <c r="GZI196" s="414"/>
      <c r="GZJ196" s="414"/>
      <c r="GZK196" s="413"/>
      <c r="GZL196" s="414"/>
      <c r="GZM196" s="414"/>
      <c r="GZN196" s="414"/>
      <c r="GZO196" s="414"/>
      <c r="GZP196" s="413"/>
      <c r="GZQ196" s="322"/>
      <c r="GZR196" s="322"/>
      <c r="GZS196" s="322"/>
      <c r="GZT196" s="323"/>
      <c r="GZU196" s="413"/>
      <c r="GZV196" s="413"/>
      <c r="GZW196" s="413"/>
      <c r="GZX196" s="414"/>
      <c r="GZY196" s="414"/>
      <c r="GZZ196" s="414"/>
      <c r="HAA196" s="413"/>
      <c r="HAB196" s="414"/>
      <c r="HAC196" s="414"/>
      <c r="HAD196" s="414"/>
      <c r="HAE196" s="414"/>
      <c r="HAF196" s="413"/>
      <c r="HAG196" s="322"/>
      <c r="HAH196" s="322"/>
      <c r="HAI196" s="322"/>
      <c r="HAJ196" s="323"/>
      <c r="HAK196" s="413"/>
      <c r="HAL196" s="413"/>
      <c r="HAM196" s="413"/>
      <c r="HAN196" s="414"/>
      <c r="HAO196" s="414"/>
      <c r="HAP196" s="414"/>
      <c r="HAQ196" s="413"/>
      <c r="HAR196" s="414"/>
      <c r="HAS196" s="414"/>
      <c r="HAT196" s="414"/>
      <c r="HAU196" s="414"/>
      <c r="HAV196" s="413"/>
      <c r="HAW196" s="322"/>
      <c r="HAX196" s="322"/>
      <c r="HAY196" s="322"/>
      <c r="HAZ196" s="323"/>
      <c r="HBA196" s="413"/>
      <c r="HBB196" s="413"/>
      <c r="HBC196" s="413"/>
      <c r="HBD196" s="414"/>
      <c r="HBE196" s="414"/>
      <c r="HBF196" s="414"/>
      <c r="HBG196" s="413"/>
      <c r="HBH196" s="414"/>
      <c r="HBI196" s="414"/>
      <c r="HBJ196" s="414"/>
      <c r="HBK196" s="414"/>
      <c r="HBL196" s="413"/>
      <c r="HBM196" s="322"/>
      <c r="HBN196" s="322"/>
      <c r="HBO196" s="322"/>
      <c r="HBP196" s="323"/>
      <c r="HBQ196" s="413"/>
      <c r="HBR196" s="413"/>
      <c r="HBS196" s="413"/>
      <c r="HBT196" s="414"/>
      <c r="HBU196" s="414"/>
      <c r="HBV196" s="414"/>
      <c r="HBW196" s="413"/>
      <c r="HBX196" s="414"/>
      <c r="HBY196" s="414"/>
      <c r="HBZ196" s="414"/>
      <c r="HCA196" s="414"/>
      <c r="HCB196" s="413"/>
      <c r="HCC196" s="322"/>
      <c r="HCD196" s="322"/>
      <c r="HCE196" s="322"/>
      <c r="HCF196" s="323"/>
      <c r="HCG196" s="413"/>
      <c r="HCH196" s="413"/>
      <c r="HCI196" s="413"/>
      <c r="HCJ196" s="414"/>
      <c r="HCK196" s="414"/>
      <c r="HCL196" s="414"/>
      <c r="HCM196" s="413"/>
      <c r="HCN196" s="414"/>
      <c r="HCO196" s="414"/>
      <c r="HCP196" s="414"/>
      <c r="HCQ196" s="414"/>
      <c r="HCR196" s="413"/>
      <c r="HCS196" s="322"/>
      <c r="HCT196" s="322"/>
      <c r="HCU196" s="322"/>
      <c r="HCV196" s="323"/>
      <c r="HCW196" s="413"/>
      <c r="HCX196" s="413"/>
      <c r="HCY196" s="413"/>
      <c r="HCZ196" s="414"/>
      <c r="HDA196" s="414"/>
      <c r="HDB196" s="414"/>
      <c r="HDC196" s="413"/>
      <c r="HDD196" s="414"/>
      <c r="HDE196" s="414"/>
      <c r="HDF196" s="414"/>
      <c r="HDG196" s="414"/>
      <c r="HDH196" s="413"/>
      <c r="HDI196" s="322"/>
      <c r="HDJ196" s="322"/>
      <c r="HDK196" s="322"/>
      <c r="HDL196" s="323"/>
      <c r="HDM196" s="413"/>
      <c r="HDN196" s="413"/>
      <c r="HDO196" s="413"/>
      <c r="HDP196" s="414"/>
      <c r="HDQ196" s="414"/>
      <c r="HDR196" s="414"/>
      <c r="HDS196" s="413"/>
      <c r="HDT196" s="414"/>
      <c r="HDU196" s="414"/>
      <c r="HDV196" s="414"/>
      <c r="HDW196" s="414"/>
      <c r="HDX196" s="413"/>
      <c r="HDY196" s="322"/>
      <c r="HDZ196" s="322"/>
      <c r="HEA196" s="322"/>
      <c r="HEB196" s="323"/>
      <c r="HEC196" s="413"/>
      <c r="HED196" s="413"/>
      <c r="HEE196" s="413"/>
      <c r="HEF196" s="414"/>
      <c r="HEG196" s="414"/>
      <c r="HEH196" s="414"/>
      <c r="HEI196" s="413"/>
      <c r="HEJ196" s="414"/>
      <c r="HEK196" s="414"/>
      <c r="HEL196" s="414"/>
      <c r="HEM196" s="414"/>
      <c r="HEN196" s="413"/>
      <c r="HEO196" s="322"/>
      <c r="HEP196" s="322"/>
      <c r="HEQ196" s="322"/>
      <c r="HER196" s="323"/>
      <c r="HES196" s="413"/>
      <c r="HET196" s="413"/>
      <c r="HEU196" s="413"/>
      <c r="HEV196" s="414"/>
      <c r="HEW196" s="414"/>
      <c r="HEX196" s="414"/>
      <c r="HEY196" s="413"/>
      <c r="HEZ196" s="414"/>
      <c r="HFA196" s="414"/>
      <c r="HFB196" s="414"/>
      <c r="HFC196" s="414"/>
      <c r="HFD196" s="413"/>
      <c r="HFE196" s="322"/>
      <c r="HFF196" s="322"/>
      <c r="HFG196" s="322"/>
      <c r="HFH196" s="323"/>
      <c r="HFI196" s="413"/>
      <c r="HFJ196" s="413"/>
      <c r="HFK196" s="413"/>
      <c r="HFL196" s="414"/>
      <c r="HFM196" s="414"/>
      <c r="HFN196" s="414"/>
      <c r="HFO196" s="413"/>
      <c r="HFP196" s="414"/>
      <c r="HFQ196" s="414"/>
      <c r="HFR196" s="414"/>
      <c r="HFS196" s="414"/>
      <c r="HFT196" s="413"/>
      <c r="HFU196" s="322"/>
      <c r="HFV196" s="322"/>
      <c r="HFW196" s="322"/>
      <c r="HFX196" s="323"/>
      <c r="HFY196" s="413"/>
      <c r="HFZ196" s="413"/>
      <c r="HGA196" s="413"/>
      <c r="HGB196" s="414"/>
      <c r="HGC196" s="414"/>
      <c r="HGD196" s="414"/>
      <c r="HGE196" s="413"/>
      <c r="HGF196" s="414"/>
      <c r="HGG196" s="414"/>
      <c r="HGH196" s="414"/>
      <c r="HGI196" s="414"/>
      <c r="HGJ196" s="413"/>
      <c r="HGK196" s="322"/>
      <c r="HGL196" s="322"/>
      <c r="HGM196" s="322"/>
      <c r="HGN196" s="323"/>
      <c r="HGO196" s="413"/>
      <c r="HGP196" s="413"/>
      <c r="HGQ196" s="413"/>
      <c r="HGR196" s="414"/>
      <c r="HGS196" s="414"/>
      <c r="HGT196" s="414"/>
      <c r="HGU196" s="413"/>
      <c r="HGV196" s="414"/>
      <c r="HGW196" s="414"/>
      <c r="HGX196" s="414"/>
      <c r="HGY196" s="414"/>
      <c r="HGZ196" s="413"/>
      <c r="HHA196" s="322"/>
      <c r="HHB196" s="322"/>
      <c r="HHC196" s="322"/>
      <c r="HHD196" s="323"/>
      <c r="HHE196" s="413"/>
      <c r="HHF196" s="413"/>
      <c r="HHG196" s="413"/>
      <c r="HHH196" s="414"/>
      <c r="HHI196" s="414"/>
      <c r="HHJ196" s="414"/>
      <c r="HHK196" s="413"/>
      <c r="HHL196" s="414"/>
      <c r="HHM196" s="414"/>
      <c r="HHN196" s="414"/>
      <c r="HHO196" s="414"/>
      <c r="HHP196" s="413"/>
      <c r="HHQ196" s="322"/>
      <c r="HHR196" s="322"/>
      <c r="HHS196" s="322"/>
      <c r="HHT196" s="323"/>
      <c r="HHU196" s="413"/>
      <c r="HHV196" s="413"/>
      <c r="HHW196" s="413"/>
      <c r="HHX196" s="414"/>
      <c r="HHY196" s="414"/>
      <c r="HHZ196" s="414"/>
      <c r="HIA196" s="413"/>
      <c r="HIB196" s="414"/>
      <c r="HIC196" s="414"/>
      <c r="HID196" s="414"/>
      <c r="HIE196" s="414"/>
      <c r="HIF196" s="413"/>
      <c r="HIG196" s="322"/>
      <c r="HIH196" s="322"/>
      <c r="HII196" s="322"/>
      <c r="HIJ196" s="323"/>
      <c r="HIK196" s="413"/>
      <c r="HIL196" s="413"/>
      <c r="HIM196" s="413"/>
      <c r="HIN196" s="414"/>
      <c r="HIO196" s="414"/>
      <c r="HIP196" s="414"/>
      <c r="HIQ196" s="413"/>
      <c r="HIR196" s="414"/>
      <c r="HIS196" s="414"/>
      <c r="HIT196" s="414"/>
      <c r="HIU196" s="414"/>
      <c r="HIV196" s="413"/>
      <c r="HIW196" s="322"/>
      <c r="HIX196" s="322"/>
      <c r="HIY196" s="322"/>
      <c r="HIZ196" s="323"/>
      <c r="HJA196" s="413"/>
      <c r="HJB196" s="413"/>
      <c r="HJC196" s="413"/>
      <c r="HJD196" s="414"/>
      <c r="HJE196" s="414"/>
      <c r="HJF196" s="414"/>
      <c r="HJG196" s="413"/>
      <c r="HJH196" s="414"/>
      <c r="HJI196" s="414"/>
      <c r="HJJ196" s="414"/>
      <c r="HJK196" s="414"/>
      <c r="HJL196" s="413"/>
      <c r="HJM196" s="322"/>
      <c r="HJN196" s="322"/>
      <c r="HJO196" s="322"/>
      <c r="HJP196" s="323"/>
      <c r="HJQ196" s="413"/>
      <c r="HJR196" s="413"/>
      <c r="HJS196" s="413"/>
      <c r="HJT196" s="414"/>
      <c r="HJU196" s="414"/>
      <c r="HJV196" s="414"/>
      <c r="HJW196" s="413"/>
      <c r="HJX196" s="414"/>
      <c r="HJY196" s="414"/>
      <c r="HJZ196" s="414"/>
      <c r="HKA196" s="414"/>
      <c r="HKB196" s="413"/>
      <c r="HKC196" s="322"/>
      <c r="HKD196" s="322"/>
      <c r="HKE196" s="322"/>
      <c r="HKF196" s="323"/>
      <c r="HKG196" s="413"/>
      <c r="HKH196" s="413"/>
      <c r="HKI196" s="413"/>
      <c r="HKJ196" s="414"/>
      <c r="HKK196" s="414"/>
      <c r="HKL196" s="414"/>
      <c r="HKM196" s="413"/>
      <c r="HKN196" s="414"/>
      <c r="HKO196" s="414"/>
      <c r="HKP196" s="414"/>
      <c r="HKQ196" s="414"/>
      <c r="HKR196" s="413"/>
      <c r="HKS196" s="322"/>
      <c r="HKT196" s="322"/>
      <c r="HKU196" s="322"/>
      <c r="HKV196" s="323"/>
      <c r="HKW196" s="413"/>
      <c r="HKX196" s="413"/>
      <c r="HKY196" s="413"/>
      <c r="HKZ196" s="414"/>
      <c r="HLA196" s="414"/>
      <c r="HLB196" s="414"/>
      <c r="HLC196" s="413"/>
      <c r="HLD196" s="414"/>
      <c r="HLE196" s="414"/>
      <c r="HLF196" s="414"/>
      <c r="HLG196" s="414"/>
      <c r="HLH196" s="413"/>
      <c r="HLI196" s="322"/>
      <c r="HLJ196" s="322"/>
      <c r="HLK196" s="322"/>
      <c r="HLL196" s="323"/>
      <c r="HLM196" s="413"/>
      <c r="HLN196" s="413"/>
      <c r="HLO196" s="413"/>
      <c r="HLP196" s="414"/>
      <c r="HLQ196" s="414"/>
      <c r="HLR196" s="414"/>
      <c r="HLS196" s="413"/>
      <c r="HLT196" s="414"/>
      <c r="HLU196" s="414"/>
      <c r="HLV196" s="414"/>
      <c r="HLW196" s="414"/>
      <c r="HLX196" s="413"/>
      <c r="HLY196" s="322"/>
      <c r="HLZ196" s="322"/>
      <c r="HMA196" s="322"/>
      <c r="HMB196" s="323"/>
      <c r="HMC196" s="413"/>
      <c r="HMD196" s="413"/>
      <c r="HME196" s="413"/>
      <c r="HMF196" s="414"/>
      <c r="HMG196" s="414"/>
      <c r="HMH196" s="414"/>
      <c r="HMI196" s="413"/>
      <c r="HMJ196" s="414"/>
      <c r="HMK196" s="414"/>
      <c r="HML196" s="414"/>
      <c r="HMM196" s="414"/>
      <c r="HMN196" s="413"/>
      <c r="HMO196" s="322"/>
      <c r="HMP196" s="322"/>
      <c r="HMQ196" s="322"/>
      <c r="HMR196" s="323"/>
      <c r="HMS196" s="413"/>
      <c r="HMT196" s="413"/>
      <c r="HMU196" s="413"/>
      <c r="HMV196" s="414"/>
      <c r="HMW196" s="414"/>
      <c r="HMX196" s="414"/>
      <c r="HMY196" s="413"/>
      <c r="HMZ196" s="414"/>
      <c r="HNA196" s="414"/>
      <c r="HNB196" s="414"/>
      <c r="HNC196" s="414"/>
      <c r="HND196" s="413"/>
      <c r="HNE196" s="322"/>
      <c r="HNF196" s="322"/>
      <c r="HNG196" s="322"/>
      <c r="HNH196" s="323"/>
      <c r="HNI196" s="413"/>
      <c r="HNJ196" s="413"/>
      <c r="HNK196" s="413"/>
      <c r="HNL196" s="414"/>
      <c r="HNM196" s="414"/>
      <c r="HNN196" s="414"/>
      <c r="HNO196" s="413"/>
      <c r="HNP196" s="414"/>
      <c r="HNQ196" s="414"/>
      <c r="HNR196" s="414"/>
      <c r="HNS196" s="414"/>
      <c r="HNT196" s="413"/>
      <c r="HNU196" s="322"/>
      <c r="HNV196" s="322"/>
      <c r="HNW196" s="322"/>
      <c r="HNX196" s="323"/>
      <c r="HNY196" s="413"/>
      <c r="HNZ196" s="413"/>
      <c r="HOA196" s="413"/>
      <c r="HOB196" s="414"/>
      <c r="HOC196" s="414"/>
      <c r="HOD196" s="414"/>
      <c r="HOE196" s="413"/>
      <c r="HOF196" s="414"/>
      <c r="HOG196" s="414"/>
      <c r="HOH196" s="414"/>
      <c r="HOI196" s="414"/>
      <c r="HOJ196" s="413"/>
      <c r="HOK196" s="322"/>
      <c r="HOL196" s="322"/>
      <c r="HOM196" s="322"/>
      <c r="HON196" s="323"/>
      <c r="HOO196" s="413"/>
      <c r="HOP196" s="413"/>
      <c r="HOQ196" s="413"/>
      <c r="HOR196" s="414"/>
      <c r="HOS196" s="414"/>
      <c r="HOT196" s="414"/>
      <c r="HOU196" s="413"/>
      <c r="HOV196" s="414"/>
      <c r="HOW196" s="414"/>
      <c r="HOX196" s="414"/>
      <c r="HOY196" s="414"/>
      <c r="HOZ196" s="413"/>
      <c r="HPA196" s="322"/>
      <c r="HPB196" s="322"/>
      <c r="HPC196" s="322"/>
      <c r="HPD196" s="323"/>
      <c r="HPE196" s="413"/>
      <c r="HPF196" s="413"/>
      <c r="HPG196" s="413"/>
      <c r="HPH196" s="414"/>
      <c r="HPI196" s="414"/>
      <c r="HPJ196" s="414"/>
      <c r="HPK196" s="413"/>
      <c r="HPL196" s="414"/>
      <c r="HPM196" s="414"/>
      <c r="HPN196" s="414"/>
      <c r="HPO196" s="414"/>
      <c r="HPP196" s="413"/>
      <c r="HPQ196" s="322"/>
      <c r="HPR196" s="322"/>
      <c r="HPS196" s="322"/>
      <c r="HPT196" s="323"/>
      <c r="HPU196" s="413"/>
      <c r="HPV196" s="413"/>
      <c r="HPW196" s="413"/>
      <c r="HPX196" s="414"/>
      <c r="HPY196" s="414"/>
      <c r="HPZ196" s="414"/>
      <c r="HQA196" s="413"/>
      <c r="HQB196" s="414"/>
      <c r="HQC196" s="414"/>
      <c r="HQD196" s="414"/>
      <c r="HQE196" s="414"/>
      <c r="HQF196" s="413"/>
      <c r="HQG196" s="322"/>
      <c r="HQH196" s="322"/>
      <c r="HQI196" s="322"/>
      <c r="HQJ196" s="323"/>
      <c r="HQK196" s="413"/>
      <c r="HQL196" s="413"/>
      <c r="HQM196" s="413"/>
      <c r="HQN196" s="414"/>
      <c r="HQO196" s="414"/>
      <c r="HQP196" s="414"/>
      <c r="HQQ196" s="413"/>
      <c r="HQR196" s="414"/>
      <c r="HQS196" s="414"/>
      <c r="HQT196" s="414"/>
      <c r="HQU196" s="414"/>
      <c r="HQV196" s="413"/>
      <c r="HQW196" s="322"/>
      <c r="HQX196" s="322"/>
      <c r="HQY196" s="322"/>
      <c r="HQZ196" s="323"/>
      <c r="HRA196" s="413"/>
      <c r="HRB196" s="413"/>
      <c r="HRC196" s="413"/>
      <c r="HRD196" s="414"/>
      <c r="HRE196" s="414"/>
      <c r="HRF196" s="414"/>
      <c r="HRG196" s="413"/>
      <c r="HRH196" s="414"/>
      <c r="HRI196" s="414"/>
      <c r="HRJ196" s="414"/>
      <c r="HRK196" s="414"/>
      <c r="HRL196" s="413"/>
      <c r="HRM196" s="322"/>
      <c r="HRN196" s="322"/>
      <c r="HRO196" s="322"/>
      <c r="HRP196" s="323"/>
      <c r="HRQ196" s="413"/>
      <c r="HRR196" s="413"/>
      <c r="HRS196" s="413"/>
      <c r="HRT196" s="414"/>
      <c r="HRU196" s="414"/>
      <c r="HRV196" s="414"/>
      <c r="HRW196" s="413"/>
      <c r="HRX196" s="414"/>
      <c r="HRY196" s="414"/>
      <c r="HRZ196" s="414"/>
      <c r="HSA196" s="414"/>
      <c r="HSB196" s="413"/>
      <c r="HSC196" s="322"/>
      <c r="HSD196" s="322"/>
      <c r="HSE196" s="322"/>
      <c r="HSF196" s="323"/>
      <c r="HSG196" s="413"/>
      <c r="HSH196" s="413"/>
      <c r="HSI196" s="413"/>
      <c r="HSJ196" s="414"/>
      <c r="HSK196" s="414"/>
      <c r="HSL196" s="414"/>
      <c r="HSM196" s="413"/>
      <c r="HSN196" s="414"/>
      <c r="HSO196" s="414"/>
      <c r="HSP196" s="414"/>
      <c r="HSQ196" s="414"/>
      <c r="HSR196" s="413"/>
      <c r="HSS196" s="322"/>
      <c r="HST196" s="322"/>
      <c r="HSU196" s="322"/>
      <c r="HSV196" s="323"/>
      <c r="HSW196" s="413"/>
      <c r="HSX196" s="413"/>
      <c r="HSY196" s="413"/>
      <c r="HSZ196" s="414"/>
      <c r="HTA196" s="414"/>
      <c r="HTB196" s="414"/>
      <c r="HTC196" s="413"/>
      <c r="HTD196" s="414"/>
      <c r="HTE196" s="414"/>
      <c r="HTF196" s="414"/>
      <c r="HTG196" s="414"/>
      <c r="HTH196" s="413"/>
      <c r="HTI196" s="322"/>
      <c r="HTJ196" s="322"/>
      <c r="HTK196" s="322"/>
      <c r="HTL196" s="323"/>
      <c r="HTM196" s="413"/>
      <c r="HTN196" s="413"/>
      <c r="HTO196" s="413"/>
      <c r="HTP196" s="414"/>
      <c r="HTQ196" s="414"/>
      <c r="HTR196" s="414"/>
      <c r="HTS196" s="413"/>
      <c r="HTT196" s="414"/>
      <c r="HTU196" s="414"/>
      <c r="HTV196" s="414"/>
      <c r="HTW196" s="414"/>
      <c r="HTX196" s="413"/>
      <c r="HTY196" s="322"/>
      <c r="HTZ196" s="322"/>
      <c r="HUA196" s="322"/>
      <c r="HUB196" s="323"/>
      <c r="HUC196" s="413"/>
      <c r="HUD196" s="413"/>
      <c r="HUE196" s="413"/>
      <c r="HUF196" s="414"/>
      <c r="HUG196" s="414"/>
      <c r="HUH196" s="414"/>
      <c r="HUI196" s="413"/>
      <c r="HUJ196" s="414"/>
      <c r="HUK196" s="414"/>
      <c r="HUL196" s="414"/>
      <c r="HUM196" s="414"/>
      <c r="HUN196" s="413"/>
      <c r="HUO196" s="322"/>
      <c r="HUP196" s="322"/>
      <c r="HUQ196" s="322"/>
      <c r="HUR196" s="323"/>
      <c r="HUS196" s="413"/>
      <c r="HUT196" s="413"/>
      <c r="HUU196" s="413"/>
      <c r="HUV196" s="414"/>
      <c r="HUW196" s="414"/>
      <c r="HUX196" s="414"/>
      <c r="HUY196" s="413"/>
      <c r="HUZ196" s="414"/>
      <c r="HVA196" s="414"/>
      <c r="HVB196" s="414"/>
      <c r="HVC196" s="414"/>
      <c r="HVD196" s="413"/>
      <c r="HVE196" s="322"/>
      <c r="HVF196" s="322"/>
      <c r="HVG196" s="322"/>
      <c r="HVH196" s="323"/>
      <c r="HVI196" s="413"/>
      <c r="HVJ196" s="413"/>
      <c r="HVK196" s="413"/>
      <c r="HVL196" s="414"/>
      <c r="HVM196" s="414"/>
      <c r="HVN196" s="414"/>
      <c r="HVO196" s="413"/>
      <c r="HVP196" s="414"/>
      <c r="HVQ196" s="414"/>
      <c r="HVR196" s="414"/>
      <c r="HVS196" s="414"/>
      <c r="HVT196" s="413"/>
      <c r="HVU196" s="322"/>
      <c r="HVV196" s="322"/>
      <c r="HVW196" s="322"/>
      <c r="HVX196" s="323"/>
      <c r="HVY196" s="413"/>
      <c r="HVZ196" s="413"/>
      <c r="HWA196" s="413"/>
      <c r="HWB196" s="414"/>
      <c r="HWC196" s="414"/>
      <c r="HWD196" s="414"/>
      <c r="HWE196" s="413"/>
      <c r="HWF196" s="414"/>
      <c r="HWG196" s="414"/>
      <c r="HWH196" s="414"/>
      <c r="HWI196" s="414"/>
      <c r="HWJ196" s="413"/>
      <c r="HWK196" s="322"/>
      <c r="HWL196" s="322"/>
      <c r="HWM196" s="322"/>
      <c r="HWN196" s="323"/>
      <c r="HWO196" s="413"/>
      <c r="HWP196" s="413"/>
      <c r="HWQ196" s="413"/>
      <c r="HWR196" s="414"/>
      <c r="HWS196" s="414"/>
      <c r="HWT196" s="414"/>
      <c r="HWU196" s="413"/>
      <c r="HWV196" s="414"/>
      <c r="HWW196" s="414"/>
      <c r="HWX196" s="414"/>
      <c r="HWY196" s="414"/>
      <c r="HWZ196" s="413"/>
      <c r="HXA196" s="322"/>
      <c r="HXB196" s="322"/>
      <c r="HXC196" s="322"/>
      <c r="HXD196" s="323"/>
      <c r="HXE196" s="413"/>
      <c r="HXF196" s="413"/>
      <c r="HXG196" s="413"/>
      <c r="HXH196" s="414"/>
      <c r="HXI196" s="414"/>
      <c r="HXJ196" s="414"/>
      <c r="HXK196" s="413"/>
      <c r="HXL196" s="414"/>
      <c r="HXM196" s="414"/>
      <c r="HXN196" s="414"/>
      <c r="HXO196" s="414"/>
      <c r="HXP196" s="413"/>
      <c r="HXQ196" s="322"/>
      <c r="HXR196" s="322"/>
      <c r="HXS196" s="322"/>
      <c r="HXT196" s="323"/>
      <c r="HXU196" s="413"/>
      <c r="HXV196" s="413"/>
      <c r="HXW196" s="413"/>
      <c r="HXX196" s="414"/>
      <c r="HXY196" s="414"/>
      <c r="HXZ196" s="414"/>
      <c r="HYA196" s="413"/>
      <c r="HYB196" s="414"/>
      <c r="HYC196" s="414"/>
      <c r="HYD196" s="414"/>
      <c r="HYE196" s="414"/>
      <c r="HYF196" s="413"/>
      <c r="HYG196" s="322"/>
      <c r="HYH196" s="322"/>
      <c r="HYI196" s="322"/>
      <c r="HYJ196" s="323"/>
      <c r="HYK196" s="413"/>
      <c r="HYL196" s="413"/>
      <c r="HYM196" s="413"/>
      <c r="HYN196" s="414"/>
      <c r="HYO196" s="414"/>
      <c r="HYP196" s="414"/>
      <c r="HYQ196" s="413"/>
      <c r="HYR196" s="414"/>
      <c r="HYS196" s="414"/>
      <c r="HYT196" s="414"/>
      <c r="HYU196" s="414"/>
      <c r="HYV196" s="413"/>
      <c r="HYW196" s="322"/>
      <c r="HYX196" s="322"/>
      <c r="HYY196" s="322"/>
      <c r="HYZ196" s="323"/>
      <c r="HZA196" s="413"/>
      <c r="HZB196" s="413"/>
      <c r="HZC196" s="413"/>
      <c r="HZD196" s="414"/>
      <c r="HZE196" s="414"/>
      <c r="HZF196" s="414"/>
      <c r="HZG196" s="413"/>
      <c r="HZH196" s="414"/>
      <c r="HZI196" s="414"/>
      <c r="HZJ196" s="414"/>
      <c r="HZK196" s="414"/>
      <c r="HZL196" s="413"/>
      <c r="HZM196" s="322"/>
      <c r="HZN196" s="322"/>
      <c r="HZO196" s="322"/>
      <c r="HZP196" s="323"/>
      <c r="HZQ196" s="413"/>
      <c r="HZR196" s="413"/>
      <c r="HZS196" s="413"/>
      <c r="HZT196" s="414"/>
      <c r="HZU196" s="414"/>
      <c r="HZV196" s="414"/>
      <c r="HZW196" s="413"/>
      <c r="HZX196" s="414"/>
      <c r="HZY196" s="414"/>
      <c r="HZZ196" s="414"/>
      <c r="IAA196" s="414"/>
      <c r="IAB196" s="413"/>
      <c r="IAC196" s="322"/>
      <c r="IAD196" s="322"/>
      <c r="IAE196" s="322"/>
      <c r="IAF196" s="323"/>
      <c r="IAG196" s="413"/>
      <c r="IAH196" s="413"/>
      <c r="IAI196" s="413"/>
      <c r="IAJ196" s="414"/>
      <c r="IAK196" s="414"/>
      <c r="IAL196" s="414"/>
      <c r="IAM196" s="413"/>
      <c r="IAN196" s="414"/>
      <c r="IAO196" s="414"/>
      <c r="IAP196" s="414"/>
      <c r="IAQ196" s="414"/>
      <c r="IAR196" s="413"/>
      <c r="IAS196" s="322"/>
      <c r="IAT196" s="322"/>
      <c r="IAU196" s="322"/>
      <c r="IAV196" s="323"/>
      <c r="IAW196" s="413"/>
      <c r="IAX196" s="413"/>
      <c r="IAY196" s="413"/>
      <c r="IAZ196" s="414"/>
      <c r="IBA196" s="414"/>
      <c r="IBB196" s="414"/>
      <c r="IBC196" s="413"/>
      <c r="IBD196" s="414"/>
      <c r="IBE196" s="414"/>
      <c r="IBF196" s="414"/>
      <c r="IBG196" s="414"/>
      <c r="IBH196" s="413"/>
      <c r="IBI196" s="322"/>
      <c r="IBJ196" s="322"/>
      <c r="IBK196" s="322"/>
      <c r="IBL196" s="323"/>
      <c r="IBM196" s="413"/>
      <c r="IBN196" s="413"/>
      <c r="IBO196" s="413"/>
      <c r="IBP196" s="414"/>
      <c r="IBQ196" s="414"/>
      <c r="IBR196" s="414"/>
      <c r="IBS196" s="413"/>
      <c r="IBT196" s="414"/>
      <c r="IBU196" s="414"/>
      <c r="IBV196" s="414"/>
      <c r="IBW196" s="414"/>
      <c r="IBX196" s="413"/>
      <c r="IBY196" s="322"/>
      <c r="IBZ196" s="322"/>
      <c r="ICA196" s="322"/>
      <c r="ICB196" s="323"/>
      <c r="ICC196" s="413"/>
      <c r="ICD196" s="413"/>
      <c r="ICE196" s="413"/>
      <c r="ICF196" s="414"/>
      <c r="ICG196" s="414"/>
      <c r="ICH196" s="414"/>
      <c r="ICI196" s="413"/>
      <c r="ICJ196" s="414"/>
      <c r="ICK196" s="414"/>
      <c r="ICL196" s="414"/>
      <c r="ICM196" s="414"/>
      <c r="ICN196" s="413"/>
      <c r="ICO196" s="322"/>
      <c r="ICP196" s="322"/>
      <c r="ICQ196" s="322"/>
      <c r="ICR196" s="323"/>
      <c r="ICS196" s="413"/>
      <c r="ICT196" s="413"/>
      <c r="ICU196" s="413"/>
      <c r="ICV196" s="414"/>
      <c r="ICW196" s="414"/>
      <c r="ICX196" s="414"/>
      <c r="ICY196" s="413"/>
      <c r="ICZ196" s="414"/>
      <c r="IDA196" s="414"/>
      <c r="IDB196" s="414"/>
      <c r="IDC196" s="414"/>
      <c r="IDD196" s="413"/>
      <c r="IDE196" s="322"/>
      <c r="IDF196" s="322"/>
      <c r="IDG196" s="322"/>
      <c r="IDH196" s="323"/>
      <c r="IDI196" s="413"/>
      <c r="IDJ196" s="413"/>
      <c r="IDK196" s="413"/>
      <c r="IDL196" s="414"/>
      <c r="IDM196" s="414"/>
      <c r="IDN196" s="414"/>
      <c r="IDO196" s="413"/>
      <c r="IDP196" s="414"/>
      <c r="IDQ196" s="414"/>
      <c r="IDR196" s="414"/>
      <c r="IDS196" s="414"/>
      <c r="IDT196" s="413"/>
      <c r="IDU196" s="322"/>
      <c r="IDV196" s="322"/>
      <c r="IDW196" s="322"/>
      <c r="IDX196" s="323"/>
      <c r="IDY196" s="413"/>
      <c r="IDZ196" s="413"/>
      <c r="IEA196" s="413"/>
      <c r="IEB196" s="414"/>
      <c r="IEC196" s="414"/>
      <c r="IED196" s="414"/>
      <c r="IEE196" s="413"/>
      <c r="IEF196" s="414"/>
      <c r="IEG196" s="414"/>
      <c r="IEH196" s="414"/>
      <c r="IEI196" s="414"/>
      <c r="IEJ196" s="413"/>
      <c r="IEK196" s="322"/>
      <c r="IEL196" s="322"/>
      <c r="IEM196" s="322"/>
      <c r="IEN196" s="323"/>
      <c r="IEO196" s="413"/>
      <c r="IEP196" s="413"/>
      <c r="IEQ196" s="413"/>
      <c r="IER196" s="414"/>
      <c r="IES196" s="414"/>
      <c r="IET196" s="414"/>
      <c r="IEU196" s="413"/>
      <c r="IEV196" s="414"/>
      <c r="IEW196" s="414"/>
      <c r="IEX196" s="414"/>
      <c r="IEY196" s="414"/>
      <c r="IEZ196" s="413"/>
      <c r="IFA196" s="322"/>
      <c r="IFB196" s="322"/>
      <c r="IFC196" s="322"/>
      <c r="IFD196" s="323"/>
      <c r="IFE196" s="413"/>
      <c r="IFF196" s="413"/>
      <c r="IFG196" s="413"/>
      <c r="IFH196" s="414"/>
      <c r="IFI196" s="414"/>
      <c r="IFJ196" s="414"/>
      <c r="IFK196" s="413"/>
      <c r="IFL196" s="414"/>
      <c r="IFM196" s="414"/>
      <c r="IFN196" s="414"/>
      <c r="IFO196" s="414"/>
      <c r="IFP196" s="413"/>
      <c r="IFQ196" s="322"/>
      <c r="IFR196" s="322"/>
      <c r="IFS196" s="322"/>
      <c r="IFT196" s="323"/>
      <c r="IFU196" s="413"/>
      <c r="IFV196" s="413"/>
      <c r="IFW196" s="413"/>
      <c r="IFX196" s="414"/>
      <c r="IFY196" s="414"/>
      <c r="IFZ196" s="414"/>
      <c r="IGA196" s="413"/>
      <c r="IGB196" s="414"/>
      <c r="IGC196" s="414"/>
      <c r="IGD196" s="414"/>
      <c r="IGE196" s="414"/>
      <c r="IGF196" s="413"/>
      <c r="IGG196" s="322"/>
      <c r="IGH196" s="322"/>
      <c r="IGI196" s="322"/>
      <c r="IGJ196" s="323"/>
      <c r="IGK196" s="413"/>
      <c r="IGL196" s="413"/>
      <c r="IGM196" s="413"/>
      <c r="IGN196" s="414"/>
      <c r="IGO196" s="414"/>
      <c r="IGP196" s="414"/>
      <c r="IGQ196" s="413"/>
      <c r="IGR196" s="414"/>
      <c r="IGS196" s="414"/>
      <c r="IGT196" s="414"/>
      <c r="IGU196" s="414"/>
      <c r="IGV196" s="413"/>
      <c r="IGW196" s="322"/>
      <c r="IGX196" s="322"/>
      <c r="IGY196" s="322"/>
      <c r="IGZ196" s="323"/>
      <c r="IHA196" s="413"/>
      <c r="IHB196" s="413"/>
      <c r="IHC196" s="413"/>
      <c r="IHD196" s="414"/>
      <c r="IHE196" s="414"/>
      <c r="IHF196" s="414"/>
      <c r="IHG196" s="413"/>
      <c r="IHH196" s="414"/>
      <c r="IHI196" s="414"/>
      <c r="IHJ196" s="414"/>
      <c r="IHK196" s="414"/>
      <c r="IHL196" s="413"/>
      <c r="IHM196" s="322"/>
      <c r="IHN196" s="322"/>
      <c r="IHO196" s="322"/>
      <c r="IHP196" s="323"/>
      <c r="IHQ196" s="413"/>
      <c r="IHR196" s="413"/>
      <c r="IHS196" s="413"/>
      <c r="IHT196" s="414"/>
      <c r="IHU196" s="414"/>
      <c r="IHV196" s="414"/>
      <c r="IHW196" s="413"/>
      <c r="IHX196" s="414"/>
      <c r="IHY196" s="414"/>
      <c r="IHZ196" s="414"/>
      <c r="IIA196" s="414"/>
      <c r="IIB196" s="413"/>
      <c r="IIC196" s="322"/>
      <c r="IID196" s="322"/>
      <c r="IIE196" s="322"/>
      <c r="IIF196" s="323"/>
      <c r="IIG196" s="413"/>
      <c r="IIH196" s="413"/>
      <c r="III196" s="413"/>
      <c r="IIJ196" s="414"/>
      <c r="IIK196" s="414"/>
      <c r="IIL196" s="414"/>
      <c r="IIM196" s="413"/>
      <c r="IIN196" s="414"/>
      <c r="IIO196" s="414"/>
      <c r="IIP196" s="414"/>
      <c r="IIQ196" s="414"/>
      <c r="IIR196" s="413"/>
      <c r="IIS196" s="322"/>
      <c r="IIT196" s="322"/>
      <c r="IIU196" s="322"/>
      <c r="IIV196" s="323"/>
      <c r="IIW196" s="413"/>
      <c r="IIX196" s="413"/>
      <c r="IIY196" s="413"/>
      <c r="IIZ196" s="414"/>
      <c r="IJA196" s="414"/>
      <c r="IJB196" s="414"/>
      <c r="IJC196" s="413"/>
      <c r="IJD196" s="414"/>
      <c r="IJE196" s="414"/>
      <c r="IJF196" s="414"/>
      <c r="IJG196" s="414"/>
      <c r="IJH196" s="413"/>
      <c r="IJI196" s="322"/>
      <c r="IJJ196" s="322"/>
      <c r="IJK196" s="322"/>
      <c r="IJL196" s="323"/>
      <c r="IJM196" s="413"/>
      <c r="IJN196" s="413"/>
      <c r="IJO196" s="413"/>
      <c r="IJP196" s="414"/>
      <c r="IJQ196" s="414"/>
      <c r="IJR196" s="414"/>
      <c r="IJS196" s="413"/>
      <c r="IJT196" s="414"/>
      <c r="IJU196" s="414"/>
      <c r="IJV196" s="414"/>
      <c r="IJW196" s="414"/>
      <c r="IJX196" s="413"/>
      <c r="IJY196" s="322"/>
      <c r="IJZ196" s="322"/>
      <c r="IKA196" s="322"/>
      <c r="IKB196" s="323"/>
      <c r="IKC196" s="413"/>
      <c r="IKD196" s="413"/>
      <c r="IKE196" s="413"/>
      <c r="IKF196" s="414"/>
      <c r="IKG196" s="414"/>
      <c r="IKH196" s="414"/>
      <c r="IKI196" s="413"/>
      <c r="IKJ196" s="414"/>
      <c r="IKK196" s="414"/>
      <c r="IKL196" s="414"/>
      <c r="IKM196" s="414"/>
      <c r="IKN196" s="413"/>
      <c r="IKO196" s="322"/>
      <c r="IKP196" s="322"/>
      <c r="IKQ196" s="322"/>
      <c r="IKR196" s="323"/>
      <c r="IKS196" s="413"/>
      <c r="IKT196" s="413"/>
      <c r="IKU196" s="413"/>
      <c r="IKV196" s="414"/>
      <c r="IKW196" s="414"/>
      <c r="IKX196" s="414"/>
      <c r="IKY196" s="413"/>
      <c r="IKZ196" s="414"/>
      <c r="ILA196" s="414"/>
      <c r="ILB196" s="414"/>
      <c r="ILC196" s="414"/>
      <c r="ILD196" s="413"/>
      <c r="ILE196" s="322"/>
      <c r="ILF196" s="322"/>
      <c r="ILG196" s="322"/>
      <c r="ILH196" s="323"/>
      <c r="ILI196" s="413"/>
      <c r="ILJ196" s="413"/>
      <c r="ILK196" s="413"/>
      <c r="ILL196" s="414"/>
      <c r="ILM196" s="414"/>
      <c r="ILN196" s="414"/>
      <c r="ILO196" s="413"/>
      <c r="ILP196" s="414"/>
      <c r="ILQ196" s="414"/>
      <c r="ILR196" s="414"/>
      <c r="ILS196" s="414"/>
      <c r="ILT196" s="413"/>
      <c r="ILU196" s="322"/>
      <c r="ILV196" s="322"/>
      <c r="ILW196" s="322"/>
      <c r="ILX196" s="323"/>
      <c r="ILY196" s="413"/>
      <c r="ILZ196" s="413"/>
      <c r="IMA196" s="413"/>
      <c r="IMB196" s="414"/>
      <c r="IMC196" s="414"/>
      <c r="IMD196" s="414"/>
      <c r="IME196" s="413"/>
      <c r="IMF196" s="414"/>
      <c r="IMG196" s="414"/>
      <c r="IMH196" s="414"/>
      <c r="IMI196" s="414"/>
      <c r="IMJ196" s="413"/>
      <c r="IMK196" s="322"/>
      <c r="IML196" s="322"/>
      <c r="IMM196" s="322"/>
      <c r="IMN196" s="323"/>
      <c r="IMO196" s="413"/>
      <c r="IMP196" s="413"/>
      <c r="IMQ196" s="413"/>
      <c r="IMR196" s="414"/>
      <c r="IMS196" s="414"/>
      <c r="IMT196" s="414"/>
      <c r="IMU196" s="413"/>
      <c r="IMV196" s="414"/>
      <c r="IMW196" s="414"/>
      <c r="IMX196" s="414"/>
      <c r="IMY196" s="414"/>
      <c r="IMZ196" s="413"/>
      <c r="INA196" s="322"/>
      <c r="INB196" s="322"/>
      <c r="INC196" s="322"/>
      <c r="IND196" s="323"/>
      <c r="INE196" s="413"/>
      <c r="INF196" s="413"/>
      <c r="ING196" s="413"/>
      <c r="INH196" s="414"/>
      <c r="INI196" s="414"/>
      <c r="INJ196" s="414"/>
      <c r="INK196" s="413"/>
      <c r="INL196" s="414"/>
      <c r="INM196" s="414"/>
      <c r="INN196" s="414"/>
      <c r="INO196" s="414"/>
      <c r="INP196" s="413"/>
      <c r="INQ196" s="322"/>
      <c r="INR196" s="322"/>
      <c r="INS196" s="322"/>
      <c r="INT196" s="323"/>
      <c r="INU196" s="413"/>
      <c r="INV196" s="413"/>
      <c r="INW196" s="413"/>
      <c r="INX196" s="414"/>
      <c r="INY196" s="414"/>
      <c r="INZ196" s="414"/>
      <c r="IOA196" s="413"/>
      <c r="IOB196" s="414"/>
      <c r="IOC196" s="414"/>
      <c r="IOD196" s="414"/>
      <c r="IOE196" s="414"/>
      <c r="IOF196" s="413"/>
      <c r="IOG196" s="322"/>
      <c r="IOH196" s="322"/>
      <c r="IOI196" s="322"/>
      <c r="IOJ196" s="323"/>
      <c r="IOK196" s="413"/>
      <c r="IOL196" s="413"/>
      <c r="IOM196" s="413"/>
      <c r="ION196" s="414"/>
      <c r="IOO196" s="414"/>
      <c r="IOP196" s="414"/>
      <c r="IOQ196" s="413"/>
      <c r="IOR196" s="414"/>
      <c r="IOS196" s="414"/>
      <c r="IOT196" s="414"/>
      <c r="IOU196" s="414"/>
      <c r="IOV196" s="413"/>
      <c r="IOW196" s="322"/>
      <c r="IOX196" s="322"/>
      <c r="IOY196" s="322"/>
      <c r="IOZ196" s="323"/>
      <c r="IPA196" s="413"/>
      <c r="IPB196" s="413"/>
      <c r="IPC196" s="413"/>
      <c r="IPD196" s="414"/>
      <c r="IPE196" s="414"/>
      <c r="IPF196" s="414"/>
      <c r="IPG196" s="413"/>
      <c r="IPH196" s="414"/>
      <c r="IPI196" s="414"/>
      <c r="IPJ196" s="414"/>
      <c r="IPK196" s="414"/>
      <c r="IPL196" s="413"/>
      <c r="IPM196" s="322"/>
      <c r="IPN196" s="322"/>
      <c r="IPO196" s="322"/>
      <c r="IPP196" s="323"/>
      <c r="IPQ196" s="413"/>
      <c r="IPR196" s="413"/>
      <c r="IPS196" s="413"/>
      <c r="IPT196" s="414"/>
      <c r="IPU196" s="414"/>
      <c r="IPV196" s="414"/>
      <c r="IPW196" s="413"/>
      <c r="IPX196" s="414"/>
      <c r="IPY196" s="414"/>
      <c r="IPZ196" s="414"/>
      <c r="IQA196" s="414"/>
      <c r="IQB196" s="413"/>
      <c r="IQC196" s="322"/>
      <c r="IQD196" s="322"/>
      <c r="IQE196" s="322"/>
      <c r="IQF196" s="323"/>
      <c r="IQG196" s="413"/>
      <c r="IQH196" s="413"/>
      <c r="IQI196" s="413"/>
      <c r="IQJ196" s="414"/>
      <c r="IQK196" s="414"/>
      <c r="IQL196" s="414"/>
      <c r="IQM196" s="413"/>
      <c r="IQN196" s="414"/>
      <c r="IQO196" s="414"/>
      <c r="IQP196" s="414"/>
      <c r="IQQ196" s="414"/>
      <c r="IQR196" s="413"/>
      <c r="IQS196" s="322"/>
      <c r="IQT196" s="322"/>
      <c r="IQU196" s="322"/>
      <c r="IQV196" s="323"/>
      <c r="IQW196" s="413"/>
      <c r="IQX196" s="413"/>
      <c r="IQY196" s="413"/>
      <c r="IQZ196" s="414"/>
      <c r="IRA196" s="414"/>
      <c r="IRB196" s="414"/>
      <c r="IRC196" s="413"/>
      <c r="IRD196" s="414"/>
      <c r="IRE196" s="414"/>
      <c r="IRF196" s="414"/>
      <c r="IRG196" s="414"/>
      <c r="IRH196" s="413"/>
      <c r="IRI196" s="322"/>
      <c r="IRJ196" s="322"/>
      <c r="IRK196" s="322"/>
      <c r="IRL196" s="323"/>
      <c r="IRM196" s="413"/>
      <c r="IRN196" s="413"/>
      <c r="IRO196" s="413"/>
      <c r="IRP196" s="414"/>
      <c r="IRQ196" s="414"/>
      <c r="IRR196" s="414"/>
      <c r="IRS196" s="413"/>
      <c r="IRT196" s="414"/>
      <c r="IRU196" s="414"/>
      <c r="IRV196" s="414"/>
      <c r="IRW196" s="414"/>
      <c r="IRX196" s="413"/>
      <c r="IRY196" s="322"/>
      <c r="IRZ196" s="322"/>
      <c r="ISA196" s="322"/>
      <c r="ISB196" s="323"/>
      <c r="ISC196" s="413"/>
      <c r="ISD196" s="413"/>
      <c r="ISE196" s="413"/>
      <c r="ISF196" s="414"/>
      <c r="ISG196" s="414"/>
      <c r="ISH196" s="414"/>
      <c r="ISI196" s="413"/>
      <c r="ISJ196" s="414"/>
      <c r="ISK196" s="414"/>
      <c r="ISL196" s="414"/>
      <c r="ISM196" s="414"/>
      <c r="ISN196" s="413"/>
      <c r="ISO196" s="322"/>
      <c r="ISP196" s="322"/>
      <c r="ISQ196" s="322"/>
      <c r="ISR196" s="323"/>
      <c r="ISS196" s="413"/>
      <c r="IST196" s="413"/>
      <c r="ISU196" s="413"/>
      <c r="ISV196" s="414"/>
      <c r="ISW196" s="414"/>
      <c r="ISX196" s="414"/>
      <c r="ISY196" s="413"/>
      <c r="ISZ196" s="414"/>
      <c r="ITA196" s="414"/>
      <c r="ITB196" s="414"/>
      <c r="ITC196" s="414"/>
      <c r="ITD196" s="413"/>
      <c r="ITE196" s="322"/>
      <c r="ITF196" s="322"/>
      <c r="ITG196" s="322"/>
      <c r="ITH196" s="323"/>
      <c r="ITI196" s="413"/>
      <c r="ITJ196" s="413"/>
      <c r="ITK196" s="413"/>
      <c r="ITL196" s="414"/>
      <c r="ITM196" s="414"/>
      <c r="ITN196" s="414"/>
      <c r="ITO196" s="413"/>
      <c r="ITP196" s="414"/>
      <c r="ITQ196" s="414"/>
      <c r="ITR196" s="414"/>
      <c r="ITS196" s="414"/>
      <c r="ITT196" s="413"/>
      <c r="ITU196" s="322"/>
      <c r="ITV196" s="322"/>
      <c r="ITW196" s="322"/>
      <c r="ITX196" s="323"/>
      <c r="ITY196" s="413"/>
      <c r="ITZ196" s="413"/>
      <c r="IUA196" s="413"/>
      <c r="IUB196" s="414"/>
      <c r="IUC196" s="414"/>
      <c r="IUD196" s="414"/>
      <c r="IUE196" s="413"/>
      <c r="IUF196" s="414"/>
      <c r="IUG196" s="414"/>
      <c r="IUH196" s="414"/>
      <c r="IUI196" s="414"/>
      <c r="IUJ196" s="413"/>
      <c r="IUK196" s="322"/>
      <c r="IUL196" s="322"/>
      <c r="IUM196" s="322"/>
      <c r="IUN196" s="323"/>
      <c r="IUO196" s="413"/>
      <c r="IUP196" s="413"/>
      <c r="IUQ196" s="413"/>
      <c r="IUR196" s="414"/>
      <c r="IUS196" s="414"/>
      <c r="IUT196" s="414"/>
      <c r="IUU196" s="413"/>
      <c r="IUV196" s="414"/>
      <c r="IUW196" s="414"/>
      <c r="IUX196" s="414"/>
      <c r="IUY196" s="414"/>
      <c r="IUZ196" s="413"/>
      <c r="IVA196" s="322"/>
      <c r="IVB196" s="322"/>
      <c r="IVC196" s="322"/>
      <c r="IVD196" s="323"/>
      <c r="IVE196" s="413"/>
      <c r="IVF196" s="413"/>
      <c r="IVG196" s="413"/>
      <c r="IVH196" s="414"/>
      <c r="IVI196" s="414"/>
      <c r="IVJ196" s="414"/>
      <c r="IVK196" s="413"/>
      <c r="IVL196" s="414"/>
      <c r="IVM196" s="414"/>
      <c r="IVN196" s="414"/>
      <c r="IVO196" s="414"/>
      <c r="IVP196" s="413"/>
      <c r="IVQ196" s="322"/>
      <c r="IVR196" s="322"/>
      <c r="IVS196" s="322"/>
      <c r="IVT196" s="323"/>
      <c r="IVU196" s="413"/>
      <c r="IVV196" s="413"/>
      <c r="IVW196" s="413"/>
      <c r="IVX196" s="414"/>
      <c r="IVY196" s="414"/>
      <c r="IVZ196" s="414"/>
      <c r="IWA196" s="413"/>
      <c r="IWB196" s="414"/>
      <c r="IWC196" s="414"/>
      <c r="IWD196" s="414"/>
      <c r="IWE196" s="414"/>
      <c r="IWF196" s="413"/>
      <c r="IWG196" s="322"/>
      <c r="IWH196" s="322"/>
      <c r="IWI196" s="322"/>
      <c r="IWJ196" s="323"/>
      <c r="IWK196" s="413"/>
      <c r="IWL196" s="413"/>
      <c r="IWM196" s="413"/>
      <c r="IWN196" s="414"/>
      <c r="IWO196" s="414"/>
      <c r="IWP196" s="414"/>
      <c r="IWQ196" s="413"/>
      <c r="IWR196" s="414"/>
      <c r="IWS196" s="414"/>
      <c r="IWT196" s="414"/>
      <c r="IWU196" s="414"/>
      <c r="IWV196" s="413"/>
      <c r="IWW196" s="322"/>
      <c r="IWX196" s="322"/>
      <c r="IWY196" s="322"/>
      <c r="IWZ196" s="323"/>
      <c r="IXA196" s="413"/>
      <c r="IXB196" s="413"/>
      <c r="IXC196" s="413"/>
      <c r="IXD196" s="414"/>
      <c r="IXE196" s="414"/>
      <c r="IXF196" s="414"/>
      <c r="IXG196" s="413"/>
      <c r="IXH196" s="414"/>
      <c r="IXI196" s="414"/>
      <c r="IXJ196" s="414"/>
      <c r="IXK196" s="414"/>
      <c r="IXL196" s="413"/>
      <c r="IXM196" s="322"/>
      <c r="IXN196" s="322"/>
      <c r="IXO196" s="322"/>
      <c r="IXP196" s="323"/>
      <c r="IXQ196" s="413"/>
      <c r="IXR196" s="413"/>
      <c r="IXS196" s="413"/>
      <c r="IXT196" s="414"/>
      <c r="IXU196" s="414"/>
      <c r="IXV196" s="414"/>
      <c r="IXW196" s="413"/>
      <c r="IXX196" s="414"/>
      <c r="IXY196" s="414"/>
      <c r="IXZ196" s="414"/>
      <c r="IYA196" s="414"/>
      <c r="IYB196" s="413"/>
      <c r="IYC196" s="322"/>
      <c r="IYD196" s="322"/>
      <c r="IYE196" s="322"/>
      <c r="IYF196" s="323"/>
      <c r="IYG196" s="413"/>
      <c r="IYH196" s="413"/>
      <c r="IYI196" s="413"/>
      <c r="IYJ196" s="414"/>
      <c r="IYK196" s="414"/>
      <c r="IYL196" s="414"/>
      <c r="IYM196" s="413"/>
      <c r="IYN196" s="414"/>
      <c r="IYO196" s="414"/>
      <c r="IYP196" s="414"/>
      <c r="IYQ196" s="414"/>
      <c r="IYR196" s="413"/>
      <c r="IYS196" s="322"/>
      <c r="IYT196" s="322"/>
      <c r="IYU196" s="322"/>
      <c r="IYV196" s="323"/>
      <c r="IYW196" s="413"/>
      <c r="IYX196" s="413"/>
      <c r="IYY196" s="413"/>
      <c r="IYZ196" s="414"/>
      <c r="IZA196" s="414"/>
      <c r="IZB196" s="414"/>
      <c r="IZC196" s="413"/>
      <c r="IZD196" s="414"/>
      <c r="IZE196" s="414"/>
      <c r="IZF196" s="414"/>
      <c r="IZG196" s="414"/>
      <c r="IZH196" s="413"/>
      <c r="IZI196" s="322"/>
      <c r="IZJ196" s="322"/>
      <c r="IZK196" s="322"/>
      <c r="IZL196" s="323"/>
      <c r="IZM196" s="413"/>
      <c r="IZN196" s="413"/>
      <c r="IZO196" s="413"/>
      <c r="IZP196" s="414"/>
      <c r="IZQ196" s="414"/>
      <c r="IZR196" s="414"/>
      <c r="IZS196" s="413"/>
      <c r="IZT196" s="414"/>
      <c r="IZU196" s="414"/>
      <c r="IZV196" s="414"/>
      <c r="IZW196" s="414"/>
      <c r="IZX196" s="413"/>
      <c r="IZY196" s="322"/>
      <c r="IZZ196" s="322"/>
      <c r="JAA196" s="322"/>
      <c r="JAB196" s="323"/>
      <c r="JAC196" s="413"/>
      <c r="JAD196" s="413"/>
      <c r="JAE196" s="413"/>
      <c r="JAF196" s="414"/>
      <c r="JAG196" s="414"/>
      <c r="JAH196" s="414"/>
      <c r="JAI196" s="413"/>
      <c r="JAJ196" s="414"/>
      <c r="JAK196" s="414"/>
      <c r="JAL196" s="414"/>
      <c r="JAM196" s="414"/>
      <c r="JAN196" s="413"/>
      <c r="JAO196" s="322"/>
      <c r="JAP196" s="322"/>
      <c r="JAQ196" s="322"/>
      <c r="JAR196" s="323"/>
      <c r="JAS196" s="413"/>
      <c r="JAT196" s="413"/>
      <c r="JAU196" s="413"/>
      <c r="JAV196" s="414"/>
      <c r="JAW196" s="414"/>
      <c r="JAX196" s="414"/>
      <c r="JAY196" s="413"/>
      <c r="JAZ196" s="414"/>
      <c r="JBA196" s="414"/>
      <c r="JBB196" s="414"/>
      <c r="JBC196" s="414"/>
      <c r="JBD196" s="413"/>
      <c r="JBE196" s="322"/>
      <c r="JBF196" s="322"/>
      <c r="JBG196" s="322"/>
      <c r="JBH196" s="323"/>
      <c r="JBI196" s="413"/>
      <c r="JBJ196" s="413"/>
      <c r="JBK196" s="413"/>
      <c r="JBL196" s="414"/>
      <c r="JBM196" s="414"/>
      <c r="JBN196" s="414"/>
      <c r="JBO196" s="413"/>
      <c r="JBP196" s="414"/>
      <c r="JBQ196" s="414"/>
      <c r="JBR196" s="414"/>
      <c r="JBS196" s="414"/>
      <c r="JBT196" s="413"/>
      <c r="JBU196" s="322"/>
      <c r="JBV196" s="322"/>
      <c r="JBW196" s="322"/>
      <c r="JBX196" s="323"/>
      <c r="JBY196" s="413"/>
      <c r="JBZ196" s="413"/>
      <c r="JCA196" s="413"/>
      <c r="JCB196" s="414"/>
      <c r="JCC196" s="414"/>
      <c r="JCD196" s="414"/>
      <c r="JCE196" s="413"/>
      <c r="JCF196" s="414"/>
      <c r="JCG196" s="414"/>
      <c r="JCH196" s="414"/>
      <c r="JCI196" s="414"/>
      <c r="JCJ196" s="413"/>
      <c r="JCK196" s="322"/>
      <c r="JCL196" s="322"/>
      <c r="JCM196" s="322"/>
      <c r="JCN196" s="323"/>
      <c r="JCO196" s="413"/>
      <c r="JCP196" s="413"/>
      <c r="JCQ196" s="413"/>
      <c r="JCR196" s="414"/>
      <c r="JCS196" s="414"/>
      <c r="JCT196" s="414"/>
      <c r="JCU196" s="413"/>
      <c r="JCV196" s="414"/>
      <c r="JCW196" s="414"/>
      <c r="JCX196" s="414"/>
      <c r="JCY196" s="414"/>
      <c r="JCZ196" s="413"/>
      <c r="JDA196" s="322"/>
      <c r="JDB196" s="322"/>
      <c r="JDC196" s="322"/>
      <c r="JDD196" s="323"/>
      <c r="JDE196" s="413"/>
      <c r="JDF196" s="413"/>
      <c r="JDG196" s="413"/>
      <c r="JDH196" s="414"/>
      <c r="JDI196" s="414"/>
      <c r="JDJ196" s="414"/>
      <c r="JDK196" s="413"/>
      <c r="JDL196" s="414"/>
      <c r="JDM196" s="414"/>
      <c r="JDN196" s="414"/>
      <c r="JDO196" s="414"/>
      <c r="JDP196" s="413"/>
      <c r="JDQ196" s="322"/>
      <c r="JDR196" s="322"/>
      <c r="JDS196" s="322"/>
      <c r="JDT196" s="323"/>
      <c r="JDU196" s="413"/>
      <c r="JDV196" s="413"/>
      <c r="JDW196" s="413"/>
      <c r="JDX196" s="414"/>
      <c r="JDY196" s="414"/>
      <c r="JDZ196" s="414"/>
      <c r="JEA196" s="413"/>
      <c r="JEB196" s="414"/>
      <c r="JEC196" s="414"/>
      <c r="JED196" s="414"/>
      <c r="JEE196" s="414"/>
      <c r="JEF196" s="413"/>
      <c r="JEG196" s="322"/>
      <c r="JEH196" s="322"/>
      <c r="JEI196" s="322"/>
      <c r="JEJ196" s="323"/>
      <c r="JEK196" s="413"/>
      <c r="JEL196" s="413"/>
      <c r="JEM196" s="413"/>
      <c r="JEN196" s="414"/>
      <c r="JEO196" s="414"/>
      <c r="JEP196" s="414"/>
      <c r="JEQ196" s="413"/>
      <c r="JER196" s="414"/>
      <c r="JES196" s="414"/>
      <c r="JET196" s="414"/>
      <c r="JEU196" s="414"/>
      <c r="JEV196" s="413"/>
      <c r="JEW196" s="322"/>
      <c r="JEX196" s="322"/>
      <c r="JEY196" s="322"/>
      <c r="JEZ196" s="323"/>
      <c r="JFA196" s="413"/>
      <c r="JFB196" s="413"/>
      <c r="JFC196" s="413"/>
      <c r="JFD196" s="414"/>
      <c r="JFE196" s="414"/>
      <c r="JFF196" s="414"/>
      <c r="JFG196" s="413"/>
      <c r="JFH196" s="414"/>
      <c r="JFI196" s="414"/>
      <c r="JFJ196" s="414"/>
      <c r="JFK196" s="414"/>
      <c r="JFL196" s="413"/>
      <c r="JFM196" s="322"/>
      <c r="JFN196" s="322"/>
      <c r="JFO196" s="322"/>
      <c r="JFP196" s="323"/>
      <c r="JFQ196" s="413"/>
      <c r="JFR196" s="413"/>
      <c r="JFS196" s="413"/>
      <c r="JFT196" s="414"/>
      <c r="JFU196" s="414"/>
      <c r="JFV196" s="414"/>
      <c r="JFW196" s="413"/>
      <c r="JFX196" s="414"/>
      <c r="JFY196" s="414"/>
      <c r="JFZ196" s="414"/>
      <c r="JGA196" s="414"/>
      <c r="JGB196" s="413"/>
      <c r="JGC196" s="322"/>
      <c r="JGD196" s="322"/>
      <c r="JGE196" s="322"/>
      <c r="JGF196" s="323"/>
      <c r="JGG196" s="413"/>
      <c r="JGH196" s="413"/>
      <c r="JGI196" s="413"/>
      <c r="JGJ196" s="414"/>
      <c r="JGK196" s="414"/>
      <c r="JGL196" s="414"/>
      <c r="JGM196" s="413"/>
      <c r="JGN196" s="414"/>
      <c r="JGO196" s="414"/>
      <c r="JGP196" s="414"/>
      <c r="JGQ196" s="414"/>
      <c r="JGR196" s="413"/>
      <c r="JGS196" s="322"/>
      <c r="JGT196" s="322"/>
      <c r="JGU196" s="322"/>
      <c r="JGV196" s="323"/>
      <c r="JGW196" s="413"/>
      <c r="JGX196" s="413"/>
      <c r="JGY196" s="413"/>
      <c r="JGZ196" s="414"/>
      <c r="JHA196" s="414"/>
      <c r="JHB196" s="414"/>
      <c r="JHC196" s="413"/>
      <c r="JHD196" s="414"/>
      <c r="JHE196" s="414"/>
      <c r="JHF196" s="414"/>
      <c r="JHG196" s="414"/>
      <c r="JHH196" s="413"/>
      <c r="JHI196" s="322"/>
      <c r="JHJ196" s="322"/>
      <c r="JHK196" s="322"/>
      <c r="JHL196" s="323"/>
      <c r="JHM196" s="413"/>
      <c r="JHN196" s="413"/>
      <c r="JHO196" s="413"/>
      <c r="JHP196" s="414"/>
      <c r="JHQ196" s="414"/>
      <c r="JHR196" s="414"/>
      <c r="JHS196" s="413"/>
      <c r="JHT196" s="414"/>
      <c r="JHU196" s="414"/>
      <c r="JHV196" s="414"/>
      <c r="JHW196" s="414"/>
      <c r="JHX196" s="413"/>
      <c r="JHY196" s="322"/>
      <c r="JHZ196" s="322"/>
      <c r="JIA196" s="322"/>
      <c r="JIB196" s="323"/>
      <c r="JIC196" s="413"/>
      <c r="JID196" s="413"/>
      <c r="JIE196" s="413"/>
      <c r="JIF196" s="414"/>
      <c r="JIG196" s="414"/>
      <c r="JIH196" s="414"/>
      <c r="JII196" s="413"/>
      <c r="JIJ196" s="414"/>
      <c r="JIK196" s="414"/>
      <c r="JIL196" s="414"/>
      <c r="JIM196" s="414"/>
      <c r="JIN196" s="413"/>
      <c r="JIO196" s="322"/>
      <c r="JIP196" s="322"/>
      <c r="JIQ196" s="322"/>
      <c r="JIR196" s="323"/>
      <c r="JIS196" s="413"/>
      <c r="JIT196" s="413"/>
      <c r="JIU196" s="413"/>
      <c r="JIV196" s="414"/>
      <c r="JIW196" s="414"/>
      <c r="JIX196" s="414"/>
      <c r="JIY196" s="413"/>
      <c r="JIZ196" s="414"/>
      <c r="JJA196" s="414"/>
      <c r="JJB196" s="414"/>
      <c r="JJC196" s="414"/>
      <c r="JJD196" s="413"/>
      <c r="JJE196" s="322"/>
      <c r="JJF196" s="322"/>
      <c r="JJG196" s="322"/>
      <c r="JJH196" s="323"/>
      <c r="JJI196" s="413"/>
      <c r="JJJ196" s="413"/>
      <c r="JJK196" s="413"/>
      <c r="JJL196" s="414"/>
      <c r="JJM196" s="414"/>
      <c r="JJN196" s="414"/>
      <c r="JJO196" s="413"/>
      <c r="JJP196" s="414"/>
      <c r="JJQ196" s="414"/>
      <c r="JJR196" s="414"/>
      <c r="JJS196" s="414"/>
      <c r="JJT196" s="413"/>
      <c r="JJU196" s="322"/>
      <c r="JJV196" s="322"/>
      <c r="JJW196" s="322"/>
      <c r="JJX196" s="323"/>
      <c r="JJY196" s="413"/>
      <c r="JJZ196" s="413"/>
      <c r="JKA196" s="413"/>
      <c r="JKB196" s="414"/>
      <c r="JKC196" s="414"/>
      <c r="JKD196" s="414"/>
      <c r="JKE196" s="413"/>
      <c r="JKF196" s="414"/>
      <c r="JKG196" s="414"/>
      <c r="JKH196" s="414"/>
      <c r="JKI196" s="414"/>
      <c r="JKJ196" s="413"/>
      <c r="JKK196" s="322"/>
      <c r="JKL196" s="322"/>
      <c r="JKM196" s="322"/>
      <c r="JKN196" s="323"/>
      <c r="JKO196" s="413"/>
      <c r="JKP196" s="413"/>
      <c r="JKQ196" s="413"/>
      <c r="JKR196" s="414"/>
      <c r="JKS196" s="414"/>
      <c r="JKT196" s="414"/>
      <c r="JKU196" s="413"/>
      <c r="JKV196" s="414"/>
      <c r="JKW196" s="414"/>
      <c r="JKX196" s="414"/>
      <c r="JKY196" s="414"/>
      <c r="JKZ196" s="413"/>
      <c r="JLA196" s="322"/>
      <c r="JLB196" s="322"/>
      <c r="JLC196" s="322"/>
      <c r="JLD196" s="323"/>
      <c r="JLE196" s="413"/>
      <c r="JLF196" s="413"/>
      <c r="JLG196" s="413"/>
      <c r="JLH196" s="414"/>
      <c r="JLI196" s="414"/>
      <c r="JLJ196" s="414"/>
      <c r="JLK196" s="413"/>
      <c r="JLL196" s="414"/>
      <c r="JLM196" s="414"/>
      <c r="JLN196" s="414"/>
      <c r="JLO196" s="414"/>
      <c r="JLP196" s="413"/>
      <c r="JLQ196" s="322"/>
      <c r="JLR196" s="322"/>
      <c r="JLS196" s="322"/>
      <c r="JLT196" s="323"/>
      <c r="JLU196" s="413"/>
      <c r="JLV196" s="413"/>
      <c r="JLW196" s="413"/>
      <c r="JLX196" s="414"/>
      <c r="JLY196" s="414"/>
      <c r="JLZ196" s="414"/>
      <c r="JMA196" s="413"/>
      <c r="JMB196" s="414"/>
      <c r="JMC196" s="414"/>
      <c r="JMD196" s="414"/>
      <c r="JME196" s="414"/>
      <c r="JMF196" s="413"/>
      <c r="JMG196" s="322"/>
      <c r="JMH196" s="322"/>
      <c r="JMI196" s="322"/>
      <c r="JMJ196" s="323"/>
      <c r="JMK196" s="413"/>
      <c r="JML196" s="413"/>
      <c r="JMM196" s="413"/>
      <c r="JMN196" s="414"/>
      <c r="JMO196" s="414"/>
      <c r="JMP196" s="414"/>
      <c r="JMQ196" s="413"/>
      <c r="JMR196" s="414"/>
      <c r="JMS196" s="414"/>
      <c r="JMT196" s="414"/>
      <c r="JMU196" s="414"/>
      <c r="JMV196" s="413"/>
      <c r="JMW196" s="322"/>
      <c r="JMX196" s="322"/>
      <c r="JMY196" s="322"/>
      <c r="JMZ196" s="323"/>
      <c r="JNA196" s="413"/>
      <c r="JNB196" s="413"/>
      <c r="JNC196" s="413"/>
      <c r="JND196" s="414"/>
      <c r="JNE196" s="414"/>
      <c r="JNF196" s="414"/>
      <c r="JNG196" s="413"/>
      <c r="JNH196" s="414"/>
      <c r="JNI196" s="414"/>
      <c r="JNJ196" s="414"/>
      <c r="JNK196" s="414"/>
      <c r="JNL196" s="413"/>
      <c r="JNM196" s="322"/>
      <c r="JNN196" s="322"/>
      <c r="JNO196" s="322"/>
      <c r="JNP196" s="323"/>
      <c r="JNQ196" s="413"/>
      <c r="JNR196" s="413"/>
      <c r="JNS196" s="413"/>
      <c r="JNT196" s="414"/>
      <c r="JNU196" s="414"/>
      <c r="JNV196" s="414"/>
      <c r="JNW196" s="413"/>
      <c r="JNX196" s="414"/>
      <c r="JNY196" s="414"/>
      <c r="JNZ196" s="414"/>
      <c r="JOA196" s="414"/>
      <c r="JOB196" s="413"/>
      <c r="JOC196" s="322"/>
      <c r="JOD196" s="322"/>
      <c r="JOE196" s="322"/>
      <c r="JOF196" s="323"/>
      <c r="JOG196" s="413"/>
      <c r="JOH196" s="413"/>
      <c r="JOI196" s="413"/>
      <c r="JOJ196" s="414"/>
      <c r="JOK196" s="414"/>
      <c r="JOL196" s="414"/>
      <c r="JOM196" s="413"/>
      <c r="JON196" s="414"/>
      <c r="JOO196" s="414"/>
      <c r="JOP196" s="414"/>
      <c r="JOQ196" s="414"/>
      <c r="JOR196" s="413"/>
      <c r="JOS196" s="322"/>
      <c r="JOT196" s="322"/>
      <c r="JOU196" s="322"/>
      <c r="JOV196" s="323"/>
      <c r="JOW196" s="413"/>
      <c r="JOX196" s="413"/>
      <c r="JOY196" s="413"/>
      <c r="JOZ196" s="414"/>
      <c r="JPA196" s="414"/>
      <c r="JPB196" s="414"/>
      <c r="JPC196" s="413"/>
      <c r="JPD196" s="414"/>
      <c r="JPE196" s="414"/>
      <c r="JPF196" s="414"/>
      <c r="JPG196" s="414"/>
      <c r="JPH196" s="413"/>
      <c r="JPI196" s="322"/>
      <c r="JPJ196" s="322"/>
      <c r="JPK196" s="322"/>
      <c r="JPL196" s="323"/>
      <c r="JPM196" s="413"/>
      <c r="JPN196" s="413"/>
      <c r="JPO196" s="413"/>
      <c r="JPP196" s="414"/>
      <c r="JPQ196" s="414"/>
      <c r="JPR196" s="414"/>
      <c r="JPS196" s="413"/>
      <c r="JPT196" s="414"/>
      <c r="JPU196" s="414"/>
      <c r="JPV196" s="414"/>
      <c r="JPW196" s="414"/>
      <c r="JPX196" s="413"/>
      <c r="JPY196" s="322"/>
      <c r="JPZ196" s="322"/>
      <c r="JQA196" s="322"/>
      <c r="JQB196" s="323"/>
      <c r="JQC196" s="413"/>
      <c r="JQD196" s="413"/>
      <c r="JQE196" s="413"/>
      <c r="JQF196" s="414"/>
      <c r="JQG196" s="414"/>
      <c r="JQH196" s="414"/>
      <c r="JQI196" s="413"/>
      <c r="JQJ196" s="414"/>
      <c r="JQK196" s="414"/>
      <c r="JQL196" s="414"/>
      <c r="JQM196" s="414"/>
      <c r="JQN196" s="413"/>
      <c r="JQO196" s="322"/>
      <c r="JQP196" s="322"/>
      <c r="JQQ196" s="322"/>
      <c r="JQR196" s="323"/>
      <c r="JQS196" s="413"/>
      <c r="JQT196" s="413"/>
      <c r="JQU196" s="413"/>
      <c r="JQV196" s="414"/>
      <c r="JQW196" s="414"/>
      <c r="JQX196" s="414"/>
      <c r="JQY196" s="413"/>
      <c r="JQZ196" s="414"/>
      <c r="JRA196" s="414"/>
      <c r="JRB196" s="414"/>
      <c r="JRC196" s="414"/>
      <c r="JRD196" s="413"/>
      <c r="JRE196" s="322"/>
      <c r="JRF196" s="322"/>
      <c r="JRG196" s="322"/>
      <c r="JRH196" s="323"/>
      <c r="JRI196" s="413"/>
      <c r="JRJ196" s="413"/>
      <c r="JRK196" s="413"/>
      <c r="JRL196" s="414"/>
      <c r="JRM196" s="414"/>
      <c r="JRN196" s="414"/>
      <c r="JRO196" s="413"/>
      <c r="JRP196" s="414"/>
      <c r="JRQ196" s="414"/>
      <c r="JRR196" s="414"/>
      <c r="JRS196" s="414"/>
      <c r="JRT196" s="413"/>
      <c r="JRU196" s="322"/>
      <c r="JRV196" s="322"/>
      <c r="JRW196" s="322"/>
      <c r="JRX196" s="323"/>
      <c r="JRY196" s="413"/>
      <c r="JRZ196" s="413"/>
      <c r="JSA196" s="413"/>
      <c r="JSB196" s="414"/>
      <c r="JSC196" s="414"/>
      <c r="JSD196" s="414"/>
      <c r="JSE196" s="413"/>
      <c r="JSF196" s="414"/>
      <c r="JSG196" s="414"/>
      <c r="JSH196" s="414"/>
      <c r="JSI196" s="414"/>
      <c r="JSJ196" s="413"/>
      <c r="JSK196" s="322"/>
      <c r="JSL196" s="322"/>
      <c r="JSM196" s="322"/>
      <c r="JSN196" s="323"/>
      <c r="JSO196" s="413"/>
      <c r="JSP196" s="413"/>
      <c r="JSQ196" s="413"/>
      <c r="JSR196" s="414"/>
      <c r="JSS196" s="414"/>
      <c r="JST196" s="414"/>
      <c r="JSU196" s="413"/>
      <c r="JSV196" s="414"/>
      <c r="JSW196" s="414"/>
      <c r="JSX196" s="414"/>
      <c r="JSY196" s="414"/>
      <c r="JSZ196" s="413"/>
      <c r="JTA196" s="322"/>
      <c r="JTB196" s="322"/>
      <c r="JTC196" s="322"/>
      <c r="JTD196" s="323"/>
      <c r="JTE196" s="413"/>
      <c r="JTF196" s="413"/>
      <c r="JTG196" s="413"/>
      <c r="JTH196" s="414"/>
      <c r="JTI196" s="414"/>
      <c r="JTJ196" s="414"/>
      <c r="JTK196" s="413"/>
      <c r="JTL196" s="414"/>
      <c r="JTM196" s="414"/>
      <c r="JTN196" s="414"/>
      <c r="JTO196" s="414"/>
      <c r="JTP196" s="413"/>
      <c r="JTQ196" s="322"/>
      <c r="JTR196" s="322"/>
      <c r="JTS196" s="322"/>
      <c r="JTT196" s="323"/>
      <c r="JTU196" s="413"/>
      <c r="JTV196" s="413"/>
      <c r="JTW196" s="413"/>
      <c r="JTX196" s="414"/>
      <c r="JTY196" s="414"/>
      <c r="JTZ196" s="414"/>
      <c r="JUA196" s="413"/>
      <c r="JUB196" s="414"/>
      <c r="JUC196" s="414"/>
      <c r="JUD196" s="414"/>
      <c r="JUE196" s="414"/>
      <c r="JUF196" s="413"/>
      <c r="JUG196" s="322"/>
      <c r="JUH196" s="322"/>
      <c r="JUI196" s="322"/>
      <c r="JUJ196" s="323"/>
      <c r="JUK196" s="413"/>
      <c r="JUL196" s="413"/>
      <c r="JUM196" s="413"/>
      <c r="JUN196" s="414"/>
      <c r="JUO196" s="414"/>
      <c r="JUP196" s="414"/>
      <c r="JUQ196" s="413"/>
      <c r="JUR196" s="414"/>
      <c r="JUS196" s="414"/>
      <c r="JUT196" s="414"/>
      <c r="JUU196" s="414"/>
      <c r="JUV196" s="413"/>
      <c r="JUW196" s="322"/>
      <c r="JUX196" s="322"/>
      <c r="JUY196" s="322"/>
      <c r="JUZ196" s="323"/>
      <c r="JVA196" s="413"/>
      <c r="JVB196" s="413"/>
      <c r="JVC196" s="413"/>
      <c r="JVD196" s="414"/>
      <c r="JVE196" s="414"/>
      <c r="JVF196" s="414"/>
      <c r="JVG196" s="413"/>
      <c r="JVH196" s="414"/>
      <c r="JVI196" s="414"/>
      <c r="JVJ196" s="414"/>
      <c r="JVK196" s="414"/>
      <c r="JVL196" s="413"/>
      <c r="JVM196" s="322"/>
      <c r="JVN196" s="322"/>
      <c r="JVO196" s="322"/>
      <c r="JVP196" s="323"/>
      <c r="JVQ196" s="413"/>
      <c r="JVR196" s="413"/>
      <c r="JVS196" s="413"/>
      <c r="JVT196" s="414"/>
      <c r="JVU196" s="414"/>
      <c r="JVV196" s="414"/>
      <c r="JVW196" s="413"/>
      <c r="JVX196" s="414"/>
      <c r="JVY196" s="414"/>
      <c r="JVZ196" s="414"/>
      <c r="JWA196" s="414"/>
      <c r="JWB196" s="413"/>
      <c r="JWC196" s="322"/>
      <c r="JWD196" s="322"/>
      <c r="JWE196" s="322"/>
      <c r="JWF196" s="323"/>
      <c r="JWG196" s="413"/>
      <c r="JWH196" s="413"/>
      <c r="JWI196" s="413"/>
      <c r="JWJ196" s="414"/>
      <c r="JWK196" s="414"/>
      <c r="JWL196" s="414"/>
      <c r="JWM196" s="413"/>
      <c r="JWN196" s="414"/>
      <c r="JWO196" s="414"/>
      <c r="JWP196" s="414"/>
      <c r="JWQ196" s="414"/>
      <c r="JWR196" s="413"/>
      <c r="JWS196" s="322"/>
      <c r="JWT196" s="322"/>
      <c r="JWU196" s="322"/>
      <c r="JWV196" s="323"/>
      <c r="JWW196" s="413"/>
      <c r="JWX196" s="413"/>
      <c r="JWY196" s="413"/>
      <c r="JWZ196" s="414"/>
      <c r="JXA196" s="414"/>
      <c r="JXB196" s="414"/>
      <c r="JXC196" s="413"/>
      <c r="JXD196" s="414"/>
      <c r="JXE196" s="414"/>
      <c r="JXF196" s="414"/>
      <c r="JXG196" s="414"/>
      <c r="JXH196" s="413"/>
      <c r="JXI196" s="322"/>
      <c r="JXJ196" s="322"/>
      <c r="JXK196" s="322"/>
      <c r="JXL196" s="323"/>
      <c r="JXM196" s="413"/>
      <c r="JXN196" s="413"/>
      <c r="JXO196" s="413"/>
      <c r="JXP196" s="414"/>
      <c r="JXQ196" s="414"/>
      <c r="JXR196" s="414"/>
      <c r="JXS196" s="413"/>
      <c r="JXT196" s="414"/>
      <c r="JXU196" s="414"/>
      <c r="JXV196" s="414"/>
      <c r="JXW196" s="414"/>
      <c r="JXX196" s="413"/>
      <c r="JXY196" s="322"/>
      <c r="JXZ196" s="322"/>
      <c r="JYA196" s="322"/>
      <c r="JYB196" s="323"/>
      <c r="JYC196" s="413"/>
      <c r="JYD196" s="413"/>
      <c r="JYE196" s="413"/>
      <c r="JYF196" s="414"/>
      <c r="JYG196" s="414"/>
      <c r="JYH196" s="414"/>
      <c r="JYI196" s="413"/>
      <c r="JYJ196" s="414"/>
      <c r="JYK196" s="414"/>
      <c r="JYL196" s="414"/>
      <c r="JYM196" s="414"/>
      <c r="JYN196" s="413"/>
      <c r="JYO196" s="322"/>
      <c r="JYP196" s="322"/>
      <c r="JYQ196" s="322"/>
      <c r="JYR196" s="323"/>
      <c r="JYS196" s="413"/>
      <c r="JYT196" s="413"/>
      <c r="JYU196" s="413"/>
      <c r="JYV196" s="414"/>
      <c r="JYW196" s="414"/>
      <c r="JYX196" s="414"/>
      <c r="JYY196" s="413"/>
      <c r="JYZ196" s="414"/>
      <c r="JZA196" s="414"/>
      <c r="JZB196" s="414"/>
      <c r="JZC196" s="414"/>
      <c r="JZD196" s="413"/>
      <c r="JZE196" s="322"/>
      <c r="JZF196" s="322"/>
      <c r="JZG196" s="322"/>
      <c r="JZH196" s="323"/>
      <c r="JZI196" s="413"/>
      <c r="JZJ196" s="413"/>
      <c r="JZK196" s="413"/>
      <c r="JZL196" s="414"/>
      <c r="JZM196" s="414"/>
      <c r="JZN196" s="414"/>
      <c r="JZO196" s="413"/>
      <c r="JZP196" s="414"/>
      <c r="JZQ196" s="414"/>
      <c r="JZR196" s="414"/>
      <c r="JZS196" s="414"/>
      <c r="JZT196" s="413"/>
      <c r="JZU196" s="322"/>
      <c r="JZV196" s="322"/>
      <c r="JZW196" s="322"/>
      <c r="JZX196" s="323"/>
      <c r="JZY196" s="413"/>
      <c r="JZZ196" s="413"/>
      <c r="KAA196" s="413"/>
      <c r="KAB196" s="414"/>
      <c r="KAC196" s="414"/>
      <c r="KAD196" s="414"/>
      <c r="KAE196" s="413"/>
      <c r="KAF196" s="414"/>
      <c r="KAG196" s="414"/>
      <c r="KAH196" s="414"/>
      <c r="KAI196" s="414"/>
      <c r="KAJ196" s="413"/>
      <c r="KAK196" s="322"/>
      <c r="KAL196" s="322"/>
      <c r="KAM196" s="322"/>
      <c r="KAN196" s="323"/>
      <c r="KAO196" s="413"/>
      <c r="KAP196" s="413"/>
      <c r="KAQ196" s="413"/>
      <c r="KAR196" s="414"/>
      <c r="KAS196" s="414"/>
      <c r="KAT196" s="414"/>
      <c r="KAU196" s="413"/>
      <c r="KAV196" s="414"/>
      <c r="KAW196" s="414"/>
      <c r="KAX196" s="414"/>
      <c r="KAY196" s="414"/>
      <c r="KAZ196" s="413"/>
      <c r="KBA196" s="322"/>
      <c r="KBB196" s="322"/>
      <c r="KBC196" s="322"/>
      <c r="KBD196" s="323"/>
      <c r="KBE196" s="413"/>
      <c r="KBF196" s="413"/>
      <c r="KBG196" s="413"/>
      <c r="KBH196" s="414"/>
      <c r="KBI196" s="414"/>
      <c r="KBJ196" s="414"/>
      <c r="KBK196" s="413"/>
      <c r="KBL196" s="414"/>
      <c r="KBM196" s="414"/>
      <c r="KBN196" s="414"/>
      <c r="KBO196" s="414"/>
      <c r="KBP196" s="413"/>
      <c r="KBQ196" s="322"/>
      <c r="KBR196" s="322"/>
      <c r="KBS196" s="322"/>
      <c r="KBT196" s="323"/>
      <c r="KBU196" s="413"/>
      <c r="KBV196" s="413"/>
      <c r="KBW196" s="413"/>
      <c r="KBX196" s="414"/>
      <c r="KBY196" s="414"/>
      <c r="KBZ196" s="414"/>
      <c r="KCA196" s="413"/>
      <c r="KCB196" s="414"/>
      <c r="KCC196" s="414"/>
      <c r="KCD196" s="414"/>
      <c r="KCE196" s="414"/>
      <c r="KCF196" s="413"/>
      <c r="KCG196" s="322"/>
      <c r="KCH196" s="322"/>
      <c r="KCI196" s="322"/>
      <c r="KCJ196" s="323"/>
      <c r="KCK196" s="413"/>
      <c r="KCL196" s="413"/>
      <c r="KCM196" s="413"/>
      <c r="KCN196" s="414"/>
      <c r="KCO196" s="414"/>
      <c r="KCP196" s="414"/>
      <c r="KCQ196" s="413"/>
      <c r="KCR196" s="414"/>
      <c r="KCS196" s="414"/>
      <c r="KCT196" s="414"/>
      <c r="KCU196" s="414"/>
      <c r="KCV196" s="413"/>
      <c r="KCW196" s="322"/>
      <c r="KCX196" s="322"/>
      <c r="KCY196" s="322"/>
      <c r="KCZ196" s="323"/>
      <c r="KDA196" s="413"/>
      <c r="KDB196" s="413"/>
      <c r="KDC196" s="413"/>
      <c r="KDD196" s="414"/>
      <c r="KDE196" s="414"/>
      <c r="KDF196" s="414"/>
      <c r="KDG196" s="413"/>
      <c r="KDH196" s="414"/>
      <c r="KDI196" s="414"/>
      <c r="KDJ196" s="414"/>
      <c r="KDK196" s="414"/>
      <c r="KDL196" s="413"/>
      <c r="KDM196" s="322"/>
      <c r="KDN196" s="322"/>
      <c r="KDO196" s="322"/>
      <c r="KDP196" s="323"/>
      <c r="KDQ196" s="413"/>
      <c r="KDR196" s="413"/>
      <c r="KDS196" s="413"/>
      <c r="KDT196" s="414"/>
      <c r="KDU196" s="414"/>
      <c r="KDV196" s="414"/>
      <c r="KDW196" s="413"/>
      <c r="KDX196" s="414"/>
      <c r="KDY196" s="414"/>
      <c r="KDZ196" s="414"/>
      <c r="KEA196" s="414"/>
      <c r="KEB196" s="413"/>
      <c r="KEC196" s="322"/>
      <c r="KED196" s="322"/>
      <c r="KEE196" s="322"/>
      <c r="KEF196" s="323"/>
      <c r="KEG196" s="413"/>
      <c r="KEH196" s="413"/>
      <c r="KEI196" s="413"/>
      <c r="KEJ196" s="414"/>
      <c r="KEK196" s="414"/>
      <c r="KEL196" s="414"/>
      <c r="KEM196" s="413"/>
      <c r="KEN196" s="414"/>
      <c r="KEO196" s="414"/>
      <c r="KEP196" s="414"/>
      <c r="KEQ196" s="414"/>
      <c r="KER196" s="413"/>
      <c r="KES196" s="322"/>
      <c r="KET196" s="322"/>
      <c r="KEU196" s="322"/>
      <c r="KEV196" s="323"/>
      <c r="KEW196" s="413"/>
      <c r="KEX196" s="413"/>
      <c r="KEY196" s="413"/>
      <c r="KEZ196" s="414"/>
      <c r="KFA196" s="414"/>
      <c r="KFB196" s="414"/>
      <c r="KFC196" s="413"/>
      <c r="KFD196" s="414"/>
      <c r="KFE196" s="414"/>
      <c r="KFF196" s="414"/>
      <c r="KFG196" s="414"/>
      <c r="KFH196" s="413"/>
      <c r="KFI196" s="322"/>
      <c r="KFJ196" s="322"/>
      <c r="KFK196" s="322"/>
      <c r="KFL196" s="323"/>
      <c r="KFM196" s="413"/>
      <c r="KFN196" s="413"/>
      <c r="KFO196" s="413"/>
      <c r="KFP196" s="414"/>
      <c r="KFQ196" s="414"/>
      <c r="KFR196" s="414"/>
      <c r="KFS196" s="413"/>
      <c r="KFT196" s="414"/>
      <c r="KFU196" s="414"/>
      <c r="KFV196" s="414"/>
      <c r="KFW196" s="414"/>
      <c r="KFX196" s="413"/>
      <c r="KFY196" s="322"/>
      <c r="KFZ196" s="322"/>
      <c r="KGA196" s="322"/>
      <c r="KGB196" s="323"/>
      <c r="KGC196" s="413"/>
      <c r="KGD196" s="413"/>
      <c r="KGE196" s="413"/>
      <c r="KGF196" s="414"/>
      <c r="KGG196" s="414"/>
      <c r="KGH196" s="414"/>
      <c r="KGI196" s="413"/>
      <c r="KGJ196" s="414"/>
      <c r="KGK196" s="414"/>
      <c r="KGL196" s="414"/>
      <c r="KGM196" s="414"/>
      <c r="KGN196" s="413"/>
      <c r="KGO196" s="322"/>
      <c r="KGP196" s="322"/>
      <c r="KGQ196" s="322"/>
      <c r="KGR196" s="323"/>
      <c r="KGS196" s="413"/>
      <c r="KGT196" s="413"/>
      <c r="KGU196" s="413"/>
      <c r="KGV196" s="414"/>
      <c r="KGW196" s="414"/>
      <c r="KGX196" s="414"/>
      <c r="KGY196" s="413"/>
      <c r="KGZ196" s="414"/>
      <c r="KHA196" s="414"/>
      <c r="KHB196" s="414"/>
      <c r="KHC196" s="414"/>
      <c r="KHD196" s="413"/>
      <c r="KHE196" s="322"/>
      <c r="KHF196" s="322"/>
      <c r="KHG196" s="322"/>
      <c r="KHH196" s="323"/>
      <c r="KHI196" s="413"/>
      <c r="KHJ196" s="413"/>
      <c r="KHK196" s="413"/>
      <c r="KHL196" s="414"/>
      <c r="KHM196" s="414"/>
      <c r="KHN196" s="414"/>
      <c r="KHO196" s="413"/>
      <c r="KHP196" s="414"/>
      <c r="KHQ196" s="414"/>
      <c r="KHR196" s="414"/>
      <c r="KHS196" s="414"/>
      <c r="KHT196" s="413"/>
      <c r="KHU196" s="322"/>
      <c r="KHV196" s="322"/>
      <c r="KHW196" s="322"/>
      <c r="KHX196" s="323"/>
      <c r="KHY196" s="413"/>
      <c r="KHZ196" s="413"/>
      <c r="KIA196" s="413"/>
      <c r="KIB196" s="414"/>
      <c r="KIC196" s="414"/>
      <c r="KID196" s="414"/>
      <c r="KIE196" s="413"/>
      <c r="KIF196" s="414"/>
      <c r="KIG196" s="414"/>
      <c r="KIH196" s="414"/>
      <c r="KII196" s="414"/>
      <c r="KIJ196" s="413"/>
      <c r="KIK196" s="322"/>
      <c r="KIL196" s="322"/>
      <c r="KIM196" s="322"/>
      <c r="KIN196" s="323"/>
      <c r="KIO196" s="413"/>
      <c r="KIP196" s="413"/>
      <c r="KIQ196" s="413"/>
      <c r="KIR196" s="414"/>
      <c r="KIS196" s="414"/>
      <c r="KIT196" s="414"/>
      <c r="KIU196" s="413"/>
      <c r="KIV196" s="414"/>
      <c r="KIW196" s="414"/>
      <c r="KIX196" s="414"/>
      <c r="KIY196" s="414"/>
      <c r="KIZ196" s="413"/>
      <c r="KJA196" s="322"/>
      <c r="KJB196" s="322"/>
      <c r="KJC196" s="322"/>
      <c r="KJD196" s="323"/>
      <c r="KJE196" s="413"/>
      <c r="KJF196" s="413"/>
      <c r="KJG196" s="413"/>
      <c r="KJH196" s="414"/>
      <c r="KJI196" s="414"/>
      <c r="KJJ196" s="414"/>
      <c r="KJK196" s="413"/>
      <c r="KJL196" s="414"/>
      <c r="KJM196" s="414"/>
      <c r="KJN196" s="414"/>
      <c r="KJO196" s="414"/>
      <c r="KJP196" s="413"/>
      <c r="KJQ196" s="322"/>
      <c r="KJR196" s="322"/>
      <c r="KJS196" s="322"/>
      <c r="KJT196" s="323"/>
      <c r="KJU196" s="413"/>
      <c r="KJV196" s="413"/>
      <c r="KJW196" s="413"/>
      <c r="KJX196" s="414"/>
      <c r="KJY196" s="414"/>
      <c r="KJZ196" s="414"/>
      <c r="KKA196" s="413"/>
      <c r="KKB196" s="414"/>
      <c r="KKC196" s="414"/>
      <c r="KKD196" s="414"/>
      <c r="KKE196" s="414"/>
      <c r="KKF196" s="413"/>
      <c r="KKG196" s="322"/>
      <c r="KKH196" s="322"/>
      <c r="KKI196" s="322"/>
      <c r="KKJ196" s="323"/>
      <c r="KKK196" s="413"/>
      <c r="KKL196" s="413"/>
      <c r="KKM196" s="413"/>
      <c r="KKN196" s="414"/>
      <c r="KKO196" s="414"/>
      <c r="KKP196" s="414"/>
      <c r="KKQ196" s="413"/>
      <c r="KKR196" s="414"/>
      <c r="KKS196" s="414"/>
      <c r="KKT196" s="414"/>
      <c r="KKU196" s="414"/>
      <c r="KKV196" s="413"/>
      <c r="KKW196" s="322"/>
      <c r="KKX196" s="322"/>
      <c r="KKY196" s="322"/>
      <c r="KKZ196" s="323"/>
      <c r="KLA196" s="413"/>
      <c r="KLB196" s="413"/>
      <c r="KLC196" s="413"/>
      <c r="KLD196" s="414"/>
      <c r="KLE196" s="414"/>
      <c r="KLF196" s="414"/>
      <c r="KLG196" s="413"/>
      <c r="KLH196" s="414"/>
      <c r="KLI196" s="414"/>
      <c r="KLJ196" s="414"/>
      <c r="KLK196" s="414"/>
      <c r="KLL196" s="413"/>
      <c r="KLM196" s="322"/>
      <c r="KLN196" s="322"/>
      <c r="KLO196" s="322"/>
      <c r="KLP196" s="323"/>
      <c r="KLQ196" s="413"/>
      <c r="KLR196" s="413"/>
      <c r="KLS196" s="413"/>
      <c r="KLT196" s="414"/>
      <c r="KLU196" s="414"/>
      <c r="KLV196" s="414"/>
      <c r="KLW196" s="413"/>
      <c r="KLX196" s="414"/>
      <c r="KLY196" s="414"/>
      <c r="KLZ196" s="414"/>
      <c r="KMA196" s="414"/>
      <c r="KMB196" s="413"/>
      <c r="KMC196" s="322"/>
      <c r="KMD196" s="322"/>
      <c r="KME196" s="322"/>
      <c r="KMF196" s="323"/>
      <c r="KMG196" s="413"/>
      <c r="KMH196" s="413"/>
      <c r="KMI196" s="413"/>
      <c r="KMJ196" s="414"/>
      <c r="KMK196" s="414"/>
      <c r="KML196" s="414"/>
      <c r="KMM196" s="413"/>
      <c r="KMN196" s="414"/>
      <c r="KMO196" s="414"/>
      <c r="KMP196" s="414"/>
      <c r="KMQ196" s="414"/>
      <c r="KMR196" s="413"/>
      <c r="KMS196" s="322"/>
      <c r="KMT196" s="322"/>
      <c r="KMU196" s="322"/>
      <c r="KMV196" s="323"/>
      <c r="KMW196" s="413"/>
      <c r="KMX196" s="413"/>
      <c r="KMY196" s="413"/>
      <c r="KMZ196" s="414"/>
      <c r="KNA196" s="414"/>
      <c r="KNB196" s="414"/>
      <c r="KNC196" s="413"/>
      <c r="KND196" s="414"/>
      <c r="KNE196" s="414"/>
      <c r="KNF196" s="414"/>
      <c r="KNG196" s="414"/>
      <c r="KNH196" s="413"/>
      <c r="KNI196" s="322"/>
      <c r="KNJ196" s="322"/>
      <c r="KNK196" s="322"/>
      <c r="KNL196" s="323"/>
      <c r="KNM196" s="413"/>
      <c r="KNN196" s="413"/>
      <c r="KNO196" s="413"/>
      <c r="KNP196" s="414"/>
      <c r="KNQ196" s="414"/>
      <c r="KNR196" s="414"/>
      <c r="KNS196" s="413"/>
      <c r="KNT196" s="414"/>
      <c r="KNU196" s="414"/>
      <c r="KNV196" s="414"/>
      <c r="KNW196" s="414"/>
      <c r="KNX196" s="413"/>
      <c r="KNY196" s="322"/>
      <c r="KNZ196" s="322"/>
      <c r="KOA196" s="322"/>
      <c r="KOB196" s="323"/>
      <c r="KOC196" s="413"/>
      <c r="KOD196" s="413"/>
      <c r="KOE196" s="413"/>
      <c r="KOF196" s="414"/>
      <c r="KOG196" s="414"/>
      <c r="KOH196" s="414"/>
      <c r="KOI196" s="413"/>
      <c r="KOJ196" s="414"/>
      <c r="KOK196" s="414"/>
      <c r="KOL196" s="414"/>
      <c r="KOM196" s="414"/>
      <c r="KON196" s="413"/>
      <c r="KOO196" s="322"/>
      <c r="KOP196" s="322"/>
      <c r="KOQ196" s="322"/>
      <c r="KOR196" s="323"/>
      <c r="KOS196" s="413"/>
      <c r="KOT196" s="413"/>
      <c r="KOU196" s="413"/>
      <c r="KOV196" s="414"/>
      <c r="KOW196" s="414"/>
      <c r="KOX196" s="414"/>
      <c r="KOY196" s="413"/>
      <c r="KOZ196" s="414"/>
      <c r="KPA196" s="414"/>
      <c r="KPB196" s="414"/>
      <c r="KPC196" s="414"/>
      <c r="KPD196" s="413"/>
      <c r="KPE196" s="322"/>
      <c r="KPF196" s="322"/>
      <c r="KPG196" s="322"/>
      <c r="KPH196" s="323"/>
      <c r="KPI196" s="413"/>
      <c r="KPJ196" s="413"/>
      <c r="KPK196" s="413"/>
      <c r="KPL196" s="414"/>
      <c r="KPM196" s="414"/>
      <c r="KPN196" s="414"/>
      <c r="KPO196" s="413"/>
      <c r="KPP196" s="414"/>
      <c r="KPQ196" s="414"/>
      <c r="KPR196" s="414"/>
      <c r="KPS196" s="414"/>
      <c r="KPT196" s="413"/>
      <c r="KPU196" s="322"/>
      <c r="KPV196" s="322"/>
      <c r="KPW196" s="322"/>
      <c r="KPX196" s="323"/>
      <c r="KPY196" s="413"/>
      <c r="KPZ196" s="413"/>
      <c r="KQA196" s="413"/>
      <c r="KQB196" s="414"/>
      <c r="KQC196" s="414"/>
      <c r="KQD196" s="414"/>
      <c r="KQE196" s="413"/>
      <c r="KQF196" s="414"/>
      <c r="KQG196" s="414"/>
      <c r="KQH196" s="414"/>
      <c r="KQI196" s="414"/>
      <c r="KQJ196" s="413"/>
      <c r="KQK196" s="322"/>
      <c r="KQL196" s="322"/>
      <c r="KQM196" s="322"/>
      <c r="KQN196" s="323"/>
      <c r="KQO196" s="413"/>
      <c r="KQP196" s="413"/>
      <c r="KQQ196" s="413"/>
      <c r="KQR196" s="414"/>
      <c r="KQS196" s="414"/>
      <c r="KQT196" s="414"/>
      <c r="KQU196" s="413"/>
      <c r="KQV196" s="414"/>
      <c r="KQW196" s="414"/>
      <c r="KQX196" s="414"/>
      <c r="KQY196" s="414"/>
      <c r="KQZ196" s="413"/>
      <c r="KRA196" s="322"/>
      <c r="KRB196" s="322"/>
      <c r="KRC196" s="322"/>
      <c r="KRD196" s="323"/>
      <c r="KRE196" s="413"/>
      <c r="KRF196" s="413"/>
      <c r="KRG196" s="413"/>
      <c r="KRH196" s="414"/>
      <c r="KRI196" s="414"/>
      <c r="KRJ196" s="414"/>
      <c r="KRK196" s="413"/>
      <c r="KRL196" s="414"/>
      <c r="KRM196" s="414"/>
      <c r="KRN196" s="414"/>
      <c r="KRO196" s="414"/>
      <c r="KRP196" s="413"/>
      <c r="KRQ196" s="322"/>
      <c r="KRR196" s="322"/>
      <c r="KRS196" s="322"/>
      <c r="KRT196" s="323"/>
      <c r="KRU196" s="413"/>
      <c r="KRV196" s="413"/>
      <c r="KRW196" s="413"/>
      <c r="KRX196" s="414"/>
      <c r="KRY196" s="414"/>
      <c r="KRZ196" s="414"/>
      <c r="KSA196" s="413"/>
      <c r="KSB196" s="414"/>
      <c r="KSC196" s="414"/>
      <c r="KSD196" s="414"/>
      <c r="KSE196" s="414"/>
      <c r="KSF196" s="413"/>
      <c r="KSG196" s="322"/>
      <c r="KSH196" s="322"/>
      <c r="KSI196" s="322"/>
      <c r="KSJ196" s="323"/>
      <c r="KSK196" s="413"/>
      <c r="KSL196" s="413"/>
      <c r="KSM196" s="413"/>
      <c r="KSN196" s="414"/>
      <c r="KSO196" s="414"/>
      <c r="KSP196" s="414"/>
      <c r="KSQ196" s="413"/>
      <c r="KSR196" s="414"/>
      <c r="KSS196" s="414"/>
      <c r="KST196" s="414"/>
      <c r="KSU196" s="414"/>
      <c r="KSV196" s="413"/>
      <c r="KSW196" s="322"/>
      <c r="KSX196" s="322"/>
      <c r="KSY196" s="322"/>
      <c r="KSZ196" s="323"/>
      <c r="KTA196" s="413"/>
      <c r="KTB196" s="413"/>
      <c r="KTC196" s="413"/>
      <c r="KTD196" s="414"/>
      <c r="KTE196" s="414"/>
      <c r="KTF196" s="414"/>
      <c r="KTG196" s="413"/>
      <c r="KTH196" s="414"/>
      <c r="KTI196" s="414"/>
      <c r="KTJ196" s="414"/>
      <c r="KTK196" s="414"/>
      <c r="KTL196" s="413"/>
      <c r="KTM196" s="322"/>
      <c r="KTN196" s="322"/>
      <c r="KTO196" s="322"/>
      <c r="KTP196" s="323"/>
      <c r="KTQ196" s="413"/>
      <c r="KTR196" s="413"/>
      <c r="KTS196" s="413"/>
      <c r="KTT196" s="414"/>
      <c r="KTU196" s="414"/>
      <c r="KTV196" s="414"/>
      <c r="KTW196" s="413"/>
      <c r="KTX196" s="414"/>
      <c r="KTY196" s="414"/>
      <c r="KTZ196" s="414"/>
      <c r="KUA196" s="414"/>
      <c r="KUB196" s="413"/>
      <c r="KUC196" s="322"/>
      <c r="KUD196" s="322"/>
      <c r="KUE196" s="322"/>
      <c r="KUF196" s="323"/>
      <c r="KUG196" s="413"/>
      <c r="KUH196" s="413"/>
      <c r="KUI196" s="413"/>
      <c r="KUJ196" s="414"/>
      <c r="KUK196" s="414"/>
      <c r="KUL196" s="414"/>
      <c r="KUM196" s="413"/>
      <c r="KUN196" s="414"/>
      <c r="KUO196" s="414"/>
      <c r="KUP196" s="414"/>
      <c r="KUQ196" s="414"/>
      <c r="KUR196" s="413"/>
      <c r="KUS196" s="322"/>
      <c r="KUT196" s="322"/>
      <c r="KUU196" s="322"/>
      <c r="KUV196" s="323"/>
      <c r="KUW196" s="413"/>
      <c r="KUX196" s="413"/>
      <c r="KUY196" s="413"/>
      <c r="KUZ196" s="414"/>
      <c r="KVA196" s="414"/>
      <c r="KVB196" s="414"/>
      <c r="KVC196" s="413"/>
      <c r="KVD196" s="414"/>
      <c r="KVE196" s="414"/>
      <c r="KVF196" s="414"/>
      <c r="KVG196" s="414"/>
      <c r="KVH196" s="413"/>
      <c r="KVI196" s="322"/>
      <c r="KVJ196" s="322"/>
      <c r="KVK196" s="322"/>
      <c r="KVL196" s="323"/>
      <c r="KVM196" s="413"/>
      <c r="KVN196" s="413"/>
      <c r="KVO196" s="413"/>
      <c r="KVP196" s="414"/>
      <c r="KVQ196" s="414"/>
      <c r="KVR196" s="414"/>
      <c r="KVS196" s="413"/>
      <c r="KVT196" s="414"/>
      <c r="KVU196" s="414"/>
      <c r="KVV196" s="414"/>
      <c r="KVW196" s="414"/>
      <c r="KVX196" s="413"/>
      <c r="KVY196" s="322"/>
      <c r="KVZ196" s="322"/>
      <c r="KWA196" s="322"/>
      <c r="KWB196" s="323"/>
      <c r="KWC196" s="413"/>
      <c r="KWD196" s="413"/>
      <c r="KWE196" s="413"/>
      <c r="KWF196" s="414"/>
      <c r="KWG196" s="414"/>
      <c r="KWH196" s="414"/>
      <c r="KWI196" s="413"/>
      <c r="KWJ196" s="414"/>
      <c r="KWK196" s="414"/>
      <c r="KWL196" s="414"/>
      <c r="KWM196" s="414"/>
      <c r="KWN196" s="413"/>
      <c r="KWO196" s="322"/>
      <c r="KWP196" s="322"/>
      <c r="KWQ196" s="322"/>
      <c r="KWR196" s="323"/>
      <c r="KWS196" s="413"/>
      <c r="KWT196" s="413"/>
      <c r="KWU196" s="413"/>
      <c r="KWV196" s="414"/>
      <c r="KWW196" s="414"/>
      <c r="KWX196" s="414"/>
      <c r="KWY196" s="413"/>
      <c r="KWZ196" s="414"/>
      <c r="KXA196" s="414"/>
      <c r="KXB196" s="414"/>
      <c r="KXC196" s="414"/>
      <c r="KXD196" s="413"/>
      <c r="KXE196" s="322"/>
      <c r="KXF196" s="322"/>
      <c r="KXG196" s="322"/>
      <c r="KXH196" s="323"/>
      <c r="KXI196" s="413"/>
      <c r="KXJ196" s="413"/>
      <c r="KXK196" s="413"/>
      <c r="KXL196" s="414"/>
      <c r="KXM196" s="414"/>
      <c r="KXN196" s="414"/>
      <c r="KXO196" s="413"/>
      <c r="KXP196" s="414"/>
      <c r="KXQ196" s="414"/>
      <c r="KXR196" s="414"/>
      <c r="KXS196" s="414"/>
      <c r="KXT196" s="413"/>
      <c r="KXU196" s="322"/>
      <c r="KXV196" s="322"/>
      <c r="KXW196" s="322"/>
      <c r="KXX196" s="323"/>
      <c r="KXY196" s="413"/>
      <c r="KXZ196" s="413"/>
      <c r="KYA196" s="413"/>
      <c r="KYB196" s="414"/>
      <c r="KYC196" s="414"/>
      <c r="KYD196" s="414"/>
      <c r="KYE196" s="413"/>
      <c r="KYF196" s="414"/>
      <c r="KYG196" s="414"/>
      <c r="KYH196" s="414"/>
      <c r="KYI196" s="414"/>
      <c r="KYJ196" s="413"/>
      <c r="KYK196" s="322"/>
      <c r="KYL196" s="322"/>
      <c r="KYM196" s="322"/>
      <c r="KYN196" s="323"/>
      <c r="KYO196" s="413"/>
      <c r="KYP196" s="413"/>
      <c r="KYQ196" s="413"/>
      <c r="KYR196" s="414"/>
      <c r="KYS196" s="414"/>
      <c r="KYT196" s="414"/>
      <c r="KYU196" s="413"/>
      <c r="KYV196" s="414"/>
      <c r="KYW196" s="414"/>
      <c r="KYX196" s="414"/>
      <c r="KYY196" s="414"/>
      <c r="KYZ196" s="413"/>
      <c r="KZA196" s="322"/>
      <c r="KZB196" s="322"/>
      <c r="KZC196" s="322"/>
      <c r="KZD196" s="323"/>
      <c r="KZE196" s="413"/>
      <c r="KZF196" s="413"/>
      <c r="KZG196" s="413"/>
      <c r="KZH196" s="414"/>
      <c r="KZI196" s="414"/>
      <c r="KZJ196" s="414"/>
      <c r="KZK196" s="413"/>
      <c r="KZL196" s="414"/>
      <c r="KZM196" s="414"/>
      <c r="KZN196" s="414"/>
      <c r="KZO196" s="414"/>
      <c r="KZP196" s="413"/>
      <c r="KZQ196" s="322"/>
      <c r="KZR196" s="322"/>
      <c r="KZS196" s="322"/>
      <c r="KZT196" s="323"/>
      <c r="KZU196" s="413"/>
      <c r="KZV196" s="413"/>
      <c r="KZW196" s="413"/>
      <c r="KZX196" s="414"/>
      <c r="KZY196" s="414"/>
      <c r="KZZ196" s="414"/>
      <c r="LAA196" s="413"/>
      <c r="LAB196" s="414"/>
      <c r="LAC196" s="414"/>
      <c r="LAD196" s="414"/>
      <c r="LAE196" s="414"/>
      <c r="LAF196" s="413"/>
      <c r="LAG196" s="322"/>
      <c r="LAH196" s="322"/>
      <c r="LAI196" s="322"/>
      <c r="LAJ196" s="323"/>
      <c r="LAK196" s="413"/>
      <c r="LAL196" s="413"/>
      <c r="LAM196" s="413"/>
      <c r="LAN196" s="414"/>
      <c r="LAO196" s="414"/>
      <c r="LAP196" s="414"/>
      <c r="LAQ196" s="413"/>
      <c r="LAR196" s="414"/>
      <c r="LAS196" s="414"/>
      <c r="LAT196" s="414"/>
      <c r="LAU196" s="414"/>
      <c r="LAV196" s="413"/>
      <c r="LAW196" s="322"/>
      <c r="LAX196" s="322"/>
      <c r="LAY196" s="322"/>
      <c r="LAZ196" s="323"/>
      <c r="LBA196" s="413"/>
      <c r="LBB196" s="413"/>
      <c r="LBC196" s="413"/>
      <c r="LBD196" s="414"/>
      <c r="LBE196" s="414"/>
      <c r="LBF196" s="414"/>
      <c r="LBG196" s="413"/>
      <c r="LBH196" s="414"/>
      <c r="LBI196" s="414"/>
      <c r="LBJ196" s="414"/>
      <c r="LBK196" s="414"/>
      <c r="LBL196" s="413"/>
      <c r="LBM196" s="322"/>
      <c r="LBN196" s="322"/>
      <c r="LBO196" s="322"/>
      <c r="LBP196" s="323"/>
      <c r="LBQ196" s="413"/>
      <c r="LBR196" s="413"/>
      <c r="LBS196" s="413"/>
      <c r="LBT196" s="414"/>
      <c r="LBU196" s="414"/>
      <c r="LBV196" s="414"/>
      <c r="LBW196" s="413"/>
      <c r="LBX196" s="414"/>
      <c r="LBY196" s="414"/>
      <c r="LBZ196" s="414"/>
      <c r="LCA196" s="414"/>
      <c r="LCB196" s="413"/>
      <c r="LCC196" s="322"/>
      <c r="LCD196" s="322"/>
      <c r="LCE196" s="322"/>
      <c r="LCF196" s="323"/>
      <c r="LCG196" s="413"/>
      <c r="LCH196" s="413"/>
      <c r="LCI196" s="413"/>
      <c r="LCJ196" s="414"/>
      <c r="LCK196" s="414"/>
      <c r="LCL196" s="414"/>
      <c r="LCM196" s="413"/>
      <c r="LCN196" s="414"/>
      <c r="LCO196" s="414"/>
      <c r="LCP196" s="414"/>
      <c r="LCQ196" s="414"/>
      <c r="LCR196" s="413"/>
      <c r="LCS196" s="322"/>
      <c r="LCT196" s="322"/>
      <c r="LCU196" s="322"/>
      <c r="LCV196" s="323"/>
      <c r="LCW196" s="413"/>
      <c r="LCX196" s="413"/>
      <c r="LCY196" s="413"/>
      <c r="LCZ196" s="414"/>
      <c r="LDA196" s="414"/>
      <c r="LDB196" s="414"/>
      <c r="LDC196" s="413"/>
      <c r="LDD196" s="414"/>
      <c r="LDE196" s="414"/>
      <c r="LDF196" s="414"/>
      <c r="LDG196" s="414"/>
      <c r="LDH196" s="413"/>
      <c r="LDI196" s="322"/>
      <c r="LDJ196" s="322"/>
      <c r="LDK196" s="322"/>
      <c r="LDL196" s="323"/>
      <c r="LDM196" s="413"/>
      <c r="LDN196" s="413"/>
      <c r="LDO196" s="413"/>
      <c r="LDP196" s="414"/>
      <c r="LDQ196" s="414"/>
      <c r="LDR196" s="414"/>
      <c r="LDS196" s="413"/>
      <c r="LDT196" s="414"/>
      <c r="LDU196" s="414"/>
      <c r="LDV196" s="414"/>
      <c r="LDW196" s="414"/>
      <c r="LDX196" s="413"/>
      <c r="LDY196" s="322"/>
      <c r="LDZ196" s="322"/>
      <c r="LEA196" s="322"/>
      <c r="LEB196" s="323"/>
      <c r="LEC196" s="413"/>
      <c r="LED196" s="413"/>
      <c r="LEE196" s="413"/>
      <c r="LEF196" s="414"/>
      <c r="LEG196" s="414"/>
      <c r="LEH196" s="414"/>
      <c r="LEI196" s="413"/>
      <c r="LEJ196" s="414"/>
      <c r="LEK196" s="414"/>
      <c r="LEL196" s="414"/>
      <c r="LEM196" s="414"/>
      <c r="LEN196" s="413"/>
      <c r="LEO196" s="322"/>
      <c r="LEP196" s="322"/>
      <c r="LEQ196" s="322"/>
      <c r="LER196" s="323"/>
      <c r="LES196" s="413"/>
      <c r="LET196" s="413"/>
      <c r="LEU196" s="413"/>
      <c r="LEV196" s="414"/>
      <c r="LEW196" s="414"/>
      <c r="LEX196" s="414"/>
      <c r="LEY196" s="413"/>
      <c r="LEZ196" s="414"/>
      <c r="LFA196" s="414"/>
      <c r="LFB196" s="414"/>
      <c r="LFC196" s="414"/>
      <c r="LFD196" s="413"/>
      <c r="LFE196" s="322"/>
      <c r="LFF196" s="322"/>
      <c r="LFG196" s="322"/>
      <c r="LFH196" s="323"/>
      <c r="LFI196" s="413"/>
      <c r="LFJ196" s="413"/>
      <c r="LFK196" s="413"/>
      <c r="LFL196" s="414"/>
      <c r="LFM196" s="414"/>
      <c r="LFN196" s="414"/>
      <c r="LFO196" s="413"/>
      <c r="LFP196" s="414"/>
      <c r="LFQ196" s="414"/>
      <c r="LFR196" s="414"/>
      <c r="LFS196" s="414"/>
      <c r="LFT196" s="413"/>
      <c r="LFU196" s="322"/>
      <c r="LFV196" s="322"/>
      <c r="LFW196" s="322"/>
      <c r="LFX196" s="323"/>
      <c r="LFY196" s="413"/>
      <c r="LFZ196" s="413"/>
      <c r="LGA196" s="413"/>
      <c r="LGB196" s="414"/>
      <c r="LGC196" s="414"/>
      <c r="LGD196" s="414"/>
      <c r="LGE196" s="413"/>
      <c r="LGF196" s="414"/>
      <c r="LGG196" s="414"/>
      <c r="LGH196" s="414"/>
      <c r="LGI196" s="414"/>
      <c r="LGJ196" s="413"/>
      <c r="LGK196" s="322"/>
      <c r="LGL196" s="322"/>
      <c r="LGM196" s="322"/>
      <c r="LGN196" s="323"/>
      <c r="LGO196" s="413"/>
      <c r="LGP196" s="413"/>
      <c r="LGQ196" s="413"/>
      <c r="LGR196" s="414"/>
      <c r="LGS196" s="414"/>
      <c r="LGT196" s="414"/>
      <c r="LGU196" s="413"/>
      <c r="LGV196" s="414"/>
      <c r="LGW196" s="414"/>
      <c r="LGX196" s="414"/>
      <c r="LGY196" s="414"/>
      <c r="LGZ196" s="413"/>
      <c r="LHA196" s="322"/>
      <c r="LHB196" s="322"/>
      <c r="LHC196" s="322"/>
      <c r="LHD196" s="323"/>
      <c r="LHE196" s="413"/>
      <c r="LHF196" s="413"/>
      <c r="LHG196" s="413"/>
      <c r="LHH196" s="414"/>
      <c r="LHI196" s="414"/>
      <c r="LHJ196" s="414"/>
      <c r="LHK196" s="413"/>
      <c r="LHL196" s="414"/>
      <c r="LHM196" s="414"/>
      <c r="LHN196" s="414"/>
      <c r="LHO196" s="414"/>
      <c r="LHP196" s="413"/>
      <c r="LHQ196" s="322"/>
      <c r="LHR196" s="322"/>
      <c r="LHS196" s="322"/>
      <c r="LHT196" s="323"/>
      <c r="LHU196" s="413"/>
      <c r="LHV196" s="413"/>
      <c r="LHW196" s="413"/>
      <c r="LHX196" s="414"/>
      <c r="LHY196" s="414"/>
      <c r="LHZ196" s="414"/>
      <c r="LIA196" s="413"/>
      <c r="LIB196" s="414"/>
      <c r="LIC196" s="414"/>
      <c r="LID196" s="414"/>
      <c r="LIE196" s="414"/>
      <c r="LIF196" s="413"/>
      <c r="LIG196" s="322"/>
      <c r="LIH196" s="322"/>
      <c r="LII196" s="322"/>
      <c r="LIJ196" s="323"/>
      <c r="LIK196" s="413"/>
      <c r="LIL196" s="413"/>
      <c r="LIM196" s="413"/>
      <c r="LIN196" s="414"/>
      <c r="LIO196" s="414"/>
      <c r="LIP196" s="414"/>
      <c r="LIQ196" s="413"/>
      <c r="LIR196" s="414"/>
      <c r="LIS196" s="414"/>
      <c r="LIT196" s="414"/>
      <c r="LIU196" s="414"/>
      <c r="LIV196" s="413"/>
      <c r="LIW196" s="322"/>
      <c r="LIX196" s="322"/>
      <c r="LIY196" s="322"/>
      <c r="LIZ196" s="323"/>
      <c r="LJA196" s="413"/>
      <c r="LJB196" s="413"/>
      <c r="LJC196" s="413"/>
      <c r="LJD196" s="414"/>
      <c r="LJE196" s="414"/>
      <c r="LJF196" s="414"/>
      <c r="LJG196" s="413"/>
      <c r="LJH196" s="414"/>
      <c r="LJI196" s="414"/>
      <c r="LJJ196" s="414"/>
      <c r="LJK196" s="414"/>
      <c r="LJL196" s="413"/>
      <c r="LJM196" s="322"/>
      <c r="LJN196" s="322"/>
      <c r="LJO196" s="322"/>
      <c r="LJP196" s="323"/>
      <c r="LJQ196" s="413"/>
      <c r="LJR196" s="413"/>
      <c r="LJS196" s="413"/>
      <c r="LJT196" s="414"/>
      <c r="LJU196" s="414"/>
      <c r="LJV196" s="414"/>
      <c r="LJW196" s="413"/>
      <c r="LJX196" s="414"/>
      <c r="LJY196" s="414"/>
      <c r="LJZ196" s="414"/>
      <c r="LKA196" s="414"/>
      <c r="LKB196" s="413"/>
      <c r="LKC196" s="322"/>
      <c r="LKD196" s="322"/>
      <c r="LKE196" s="322"/>
      <c r="LKF196" s="323"/>
      <c r="LKG196" s="413"/>
      <c r="LKH196" s="413"/>
      <c r="LKI196" s="413"/>
      <c r="LKJ196" s="414"/>
      <c r="LKK196" s="414"/>
      <c r="LKL196" s="414"/>
      <c r="LKM196" s="413"/>
      <c r="LKN196" s="414"/>
      <c r="LKO196" s="414"/>
      <c r="LKP196" s="414"/>
      <c r="LKQ196" s="414"/>
      <c r="LKR196" s="413"/>
      <c r="LKS196" s="322"/>
      <c r="LKT196" s="322"/>
      <c r="LKU196" s="322"/>
      <c r="LKV196" s="323"/>
      <c r="LKW196" s="413"/>
      <c r="LKX196" s="413"/>
      <c r="LKY196" s="413"/>
      <c r="LKZ196" s="414"/>
      <c r="LLA196" s="414"/>
      <c r="LLB196" s="414"/>
      <c r="LLC196" s="413"/>
      <c r="LLD196" s="414"/>
      <c r="LLE196" s="414"/>
      <c r="LLF196" s="414"/>
      <c r="LLG196" s="414"/>
      <c r="LLH196" s="413"/>
      <c r="LLI196" s="322"/>
      <c r="LLJ196" s="322"/>
      <c r="LLK196" s="322"/>
      <c r="LLL196" s="323"/>
      <c r="LLM196" s="413"/>
      <c r="LLN196" s="413"/>
      <c r="LLO196" s="413"/>
      <c r="LLP196" s="414"/>
      <c r="LLQ196" s="414"/>
      <c r="LLR196" s="414"/>
      <c r="LLS196" s="413"/>
      <c r="LLT196" s="414"/>
      <c r="LLU196" s="414"/>
      <c r="LLV196" s="414"/>
      <c r="LLW196" s="414"/>
      <c r="LLX196" s="413"/>
      <c r="LLY196" s="322"/>
      <c r="LLZ196" s="322"/>
      <c r="LMA196" s="322"/>
      <c r="LMB196" s="323"/>
      <c r="LMC196" s="413"/>
      <c r="LMD196" s="413"/>
      <c r="LME196" s="413"/>
      <c r="LMF196" s="414"/>
      <c r="LMG196" s="414"/>
      <c r="LMH196" s="414"/>
      <c r="LMI196" s="413"/>
      <c r="LMJ196" s="414"/>
      <c r="LMK196" s="414"/>
      <c r="LML196" s="414"/>
      <c r="LMM196" s="414"/>
      <c r="LMN196" s="413"/>
      <c r="LMO196" s="322"/>
      <c r="LMP196" s="322"/>
      <c r="LMQ196" s="322"/>
      <c r="LMR196" s="323"/>
      <c r="LMS196" s="413"/>
      <c r="LMT196" s="413"/>
      <c r="LMU196" s="413"/>
      <c r="LMV196" s="414"/>
      <c r="LMW196" s="414"/>
      <c r="LMX196" s="414"/>
      <c r="LMY196" s="413"/>
      <c r="LMZ196" s="414"/>
      <c r="LNA196" s="414"/>
      <c r="LNB196" s="414"/>
      <c r="LNC196" s="414"/>
      <c r="LND196" s="413"/>
      <c r="LNE196" s="322"/>
      <c r="LNF196" s="322"/>
      <c r="LNG196" s="322"/>
      <c r="LNH196" s="323"/>
      <c r="LNI196" s="413"/>
      <c r="LNJ196" s="413"/>
      <c r="LNK196" s="413"/>
      <c r="LNL196" s="414"/>
      <c r="LNM196" s="414"/>
      <c r="LNN196" s="414"/>
      <c r="LNO196" s="413"/>
      <c r="LNP196" s="414"/>
      <c r="LNQ196" s="414"/>
      <c r="LNR196" s="414"/>
      <c r="LNS196" s="414"/>
      <c r="LNT196" s="413"/>
      <c r="LNU196" s="322"/>
      <c r="LNV196" s="322"/>
      <c r="LNW196" s="322"/>
      <c r="LNX196" s="323"/>
      <c r="LNY196" s="413"/>
      <c r="LNZ196" s="413"/>
      <c r="LOA196" s="413"/>
      <c r="LOB196" s="414"/>
      <c r="LOC196" s="414"/>
      <c r="LOD196" s="414"/>
      <c r="LOE196" s="413"/>
      <c r="LOF196" s="414"/>
      <c r="LOG196" s="414"/>
      <c r="LOH196" s="414"/>
      <c r="LOI196" s="414"/>
      <c r="LOJ196" s="413"/>
      <c r="LOK196" s="322"/>
      <c r="LOL196" s="322"/>
      <c r="LOM196" s="322"/>
      <c r="LON196" s="323"/>
      <c r="LOO196" s="413"/>
      <c r="LOP196" s="413"/>
      <c r="LOQ196" s="413"/>
      <c r="LOR196" s="414"/>
      <c r="LOS196" s="414"/>
      <c r="LOT196" s="414"/>
      <c r="LOU196" s="413"/>
      <c r="LOV196" s="414"/>
      <c r="LOW196" s="414"/>
      <c r="LOX196" s="414"/>
      <c r="LOY196" s="414"/>
      <c r="LOZ196" s="413"/>
      <c r="LPA196" s="322"/>
      <c r="LPB196" s="322"/>
      <c r="LPC196" s="322"/>
      <c r="LPD196" s="323"/>
      <c r="LPE196" s="413"/>
      <c r="LPF196" s="413"/>
      <c r="LPG196" s="413"/>
      <c r="LPH196" s="414"/>
      <c r="LPI196" s="414"/>
      <c r="LPJ196" s="414"/>
      <c r="LPK196" s="413"/>
      <c r="LPL196" s="414"/>
      <c r="LPM196" s="414"/>
      <c r="LPN196" s="414"/>
      <c r="LPO196" s="414"/>
      <c r="LPP196" s="413"/>
      <c r="LPQ196" s="322"/>
      <c r="LPR196" s="322"/>
      <c r="LPS196" s="322"/>
      <c r="LPT196" s="323"/>
      <c r="LPU196" s="413"/>
      <c r="LPV196" s="413"/>
      <c r="LPW196" s="413"/>
      <c r="LPX196" s="414"/>
      <c r="LPY196" s="414"/>
      <c r="LPZ196" s="414"/>
      <c r="LQA196" s="413"/>
      <c r="LQB196" s="414"/>
      <c r="LQC196" s="414"/>
      <c r="LQD196" s="414"/>
      <c r="LQE196" s="414"/>
      <c r="LQF196" s="413"/>
      <c r="LQG196" s="322"/>
      <c r="LQH196" s="322"/>
      <c r="LQI196" s="322"/>
      <c r="LQJ196" s="323"/>
      <c r="LQK196" s="413"/>
      <c r="LQL196" s="413"/>
      <c r="LQM196" s="413"/>
      <c r="LQN196" s="414"/>
      <c r="LQO196" s="414"/>
      <c r="LQP196" s="414"/>
      <c r="LQQ196" s="413"/>
      <c r="LQR196" s="414"/>
      <c r="LQS196" s="414"/>
      <c r="LQT196" s="414"/>
      <c r="LQU196" s="414"/>
      <c r="LQV196" s="413"/>
      <c r="LQW196" s="322"/>
      <c r="LQX196" s="322"/>
      <c r="LQY196" s="322"/>
      <c r="LQZ196" s="323"/>
      <c r="LRA196" s="413"/>
      <c r="LRB196" s="413"/>
      <c r="LRC196" s="413"/>
      <c r="LRD196" s="414"/>
      <c r="LRE196" s="414"/>
      <c r="LRF196" s="414"/>
      <c r="LRG196" s="413"/>
      <c r="LRH196" s="414"/>
      <c r="LRI196" s="414"/>
      <c r="LRJ196" s="414"/>
      <c r="LRK196" s="414"/>
      <c r="LRL196" s="413"/>
      <c r="LRM196" s="322"/>
      <c r="LRN196" s="322"/>
      <c r="LRO196" s="322"/>
      <c r="LRP196" s="323"/>
      <c r="LRQ196" s="413"/>
      <c r="LRR196" s="413"/>
      <c r="LRS196" s="413"/>
      <c r="LRT196" s="414"/>
      <c r="LRU196" s="414"/>
      <c r="LRV196" s="414"/>
      <c r="LRW196" s="413"/>
      <c r="LRX196" s="414"/>
      <c r="LRY196" s="414"/>
      <c r="LRZ196" s="414"/>
      <c r="LSA196" s="414"/>
      <c r="LSB196" s="413"/>
      <c r="LSC196" s="322"/>
      <c r="LSD196" s="322"/>
      <c r="LSE196" s="322"/>
      <c r="LSF196" s="323"/>
      <c r="LSG196" s="413"/>
      <c r="LSH196" s="413"/>
      <c r="LSI196" s="413"/>
      <c r="LSJ196" s="414"/>
      <c r="LSK196" s="414"/>
      <c r="LSL196" s="414"/>
      <c r="LSM196" s="413"/>
      <c r="LSN196" s="414"/>
      <c r="LSO196" s="414"/>
      <c r="LSP196" s="414"/>
      <c r="LSQ196" s="414"/>
      <c r="LSR196" s="413"/>
      <c r="LSS196" s="322"/>
      <c r="LST196" s="322"/>
      <c r="LSU196" s="322"/>
      <c r="LSV196" s="323"/>
      <c r="LSW196" s="413"/>
      <c r="LSX196" s="413"/>
      <c r="LSY196" s="413"/>
      <c r="LSZ196" s="414"/>
      <c r="LTA196" s="414"/>
      <c r="LTB196" s="414"/>
      <c r="LTC196" s="413"/>
      <c r="LTD196" s="414"/>
      <c r="LTE196" s="414"/>
      <c r="LTF196" s="414"/>
      <c r="LTG196" s="414"/>
      <c r="LTH196" s="413"/>
      <c r="LTI196" s="322"/>
      <c r="LTJ196" s="322"/>
      <c r="LTK196" s="322"/>
      <c r="LTL196" s="323"/>
      <c r="LTM196" s="413"/>
      <c r="LTN196" s="413"/>
      <c r="LTO196" s="413"/>
      <c r="LTP196" s="414"/>
      <c r="LTQ196" s="414"/>
      <c r="LTR196" s="414"/>
      <c r="LTS196" s="413"/>
      <c r="LTT196" s="414"/>
      <c r="LTU196" s="414"/>
      <c r="LTV196" s="414"/>
      <c r="LTW196" s="414"/>
      <c r="LTX196" s="413"/>
      <c r="LTY196" s="322"/>
      <c r="LTZ196" s="322"/>
      <c r="LUA196" s="322"/>
      <c r="LUB196" s="323"/>
      <c r="LUC196" s="413"/>
      <c r="LUD196" s="413"/>
      <c r="LUE196" s="413"/>
      <c r="LUF196" s="414"/>
      <c r="LUG196" s="414"/>
      <c r="LUH196" s="414"/>
      <c r="LUI196" s="413"/>
      <c r="LUJ196" s="414"/>
      <c r="LUK196" s="414"/>
      <c r="LUL196" s="414"/>
      <c r="LUM196" s="414"/>
      <c r="LUN196" s="413"/>
      <c r="LUO196" s="322"/>
      <c r="LUP196" s="322"/>
      <c r="LUQ196" s="322"/>
      <c r="LUR196" s="323"/>
      <c r="LUS196" s="413"/>
      <c r="LUT196" s="413"/>
      <c r="LUU196" s="413"/>
      <c r="LUV196" s="414"/>
      <c r="LUW196" s="414"/>
      <c r="LUX196" s="414"/>
      <c r="LUY196" s="413"/>
      <c r="LUZ196" s="414"/>
      <c r="LVA196" s="414"/>
      <c r="LVB196" s="414"/>
      <c r="LVC196" s="414"/>
      <c r="LVD196" s="413"/>
      <c r="LVE196" s="322"/>
      <c r="LVF196" s="322"/>
      <c r="LVG196" s="322"/>
      <c r="LVH196" s="323"/>
      <c r="LVI196" s="413"/>
      <c r="LVJ196" s="413"/>
      <c r="LVK196" s="413"/>
      <c r="LVL196" s="414"/>
      <c r="LVM196" s="414"/>
      <c r="LVN196" s="414"/>
      <c r="LVO196" s="413"/>
      <c r="LVP196" s="414"/>
      <c r="LVQ196" s="414"/>
      <c r="LVR196" s="414"/>
      <c r="LVS196" s="414"/>
      <c r="LVT196" s="413"/>
      <c r="LVU196" s="322"/>
      <c r="LVV196" s="322"/>
      <c r="LVW196" s="322"/>
      <c r="LVX196" s="323"/>
      <c r="LVY196" s="413"/>
      <c r="LVZ196" s="413"/>
      <c r="LWA196" s="413"/>
      <c r="LWB196" s="414"/>
      <c r="LWC196" s="414"/>
      <c r="LWD196" s="414"/>
      <c r="LWE196" s="413"/>
      <c r="LWF196" s="414"/>
      <c r="LWG196" s="414"/>
      <c r="LWH196" s="414"/>
      <c r="LWI196" s="414"/>
      <c r="LWJ196" s="413"/>
      <c r="LWK196" s="322"/>
      <c r="LWL196" s="322"/>
      <c r="LWM196" s="322"/>
      <c r="LWN196" s="323"/>
      <c r="LWO196" s="413"/>
      <c r="LWP196" s="413"/>
      <c r="LWQ196" s="413"/>
      <c r="LWR196" s="414"/>
      <c r="LWS196" s="414"/>
      <c r="LWT196" s="414"/>
      <c r="LWU196" s="413"/>
      <c r="LWV196" s="414"/>
      <c r="LWW196" s="414"/>
      <c r="LWX196" s="414"/>
      <c r="LWY196" s="414"/>
      <c r="LWZ196" s="413"/>
      <c r="LXA196" s="322"/>
      <c r="LXB196" s="322"/>
      <c r="LXC196" s="322"/>
      <c r="LXD196" s="323"/>
      <c r="LXE196" s="413"/>
      <c r="LXF196" s="413"/>
      <c r="LXG196" s="413"/>
      <c r="LXH196" s="414"/>
      <c r="LXI196" s="414"/>
      <c r="LXJ196" s="414"/>
      <c r="LXK196" s="413"/>
      <c r="LXL196" s="414"/>
      <c r="LXM196" s="414"/>
      <c r="LXN196" s="414"/>
      <c r="LXO196" s="414"/>
      <c r="LXP196" s="413"/>
      <c r="LXQ196" s="322"/>
      <c r="LXR196" s="322"/>
      <c r="LXS196" s="322"/>
      <c r="LXT196" s="323"/>
      <c r="LXU196" s="413"/>
      <c r="LXV196" s="413"/>
      <c r="LXW196" s="413"/>
      <c r="LXX196" s="414"/>
      <c r="LXY196" s="414"/>
      <c r="LXZ196" s="414"/>
      <c r="LYA196" s="413"/>
      <c r="LYB196" s="414"/>
      <c r="LYC196" s="414"/>
      <c r="LYD196" s="414"/>
      <c r="LYE196" s="414"/>
      <c r="LYF196" s="413"/>
      <c r="LYG196" s="322"/>
      <c r="LYH196" s="322"/>
      <c r="LYI196" s="322"/>
      <c r="LYJ196" s="323"/>
      <c r="LYK196" s="413"/>
      <c r="LYL196" s="413"/>
      <c r="LYM196" s="413"/>
      <c r="LYN196" s="414"/>
      <c r="LYO196" s="414"/>
      <c r="LYP196" s="414"/>
      <c r="LYQ196" s="413"/>
      <c r="LYR196" s="414"/>
      <c r="LYS196" s="414"/>
      <c r="LYT196" s="414"/>
      <c r="LYU196" s="414"/>
      <c r="LYV196" s="413"/>
      <c r="LYW196" s="322"/>
      <c r="LYX196" s="322"/>
      <c r="LYY196" s="322"/>
      <c r="LYZ196" s="323"/>
      <c r="LZA196" s="413"/>
      <c r="LZB196" s="413"/>
      <c r="LZC196" s="413"/>
      <c r="LZD196" s="414"/>
      <c r="LZE196" s="414"/>
      <c r="LZF196" s="414"/>
      <c r="LZG196" s="413"/>
      <c r="LZH196" s="414"/>
      <c r="LZI196" s="414"/>
      <c r="LZJ196" s="414"/>
      <c r="LZK196" s="414"/>
      <c r="LZL196" s="413"/>
      <c r="LZM196" s="322"/>
      <c r="LZN196" s="322"/>
      <c r="LZO196" s="322"/>
      <c r="LZP196" s="323"/>
      <c r="LZQ196" s="413"/>
      <c r="LZR196" s="413"/>
      <c r="LZS196" s="413"/>
      <c r="LZT196" s="414"/>
      <c r="LZU196" s="414"/>
      <c r="LZV196" s="414"/>
      <c r="LZW196" s="413"/>
      <c r="LZX196" s="414"/>
      <c r="LZY196" s="414"/>
      <c r="LZZ196" s="414"/>
      <c r="MAA196" s="414"/>
      <c r="MAB196" s="413"/>
      <c r="MAC196" s="322"/>
      <c r="MAD196" s="322"/>
      <c r="MAE196" s="322"/>
      <c r="MAF196" s="323"/>
      <c r="MAG196" s="413"/>
      <c r="MAH196" s="413"/>
      <c r="MAI196" s="413"/>
      <c r="MAJ196" s="414"/>
      <c r="MAK196" s="414"/>
      <c r="MAL196" s="414"/>
      <c r="MAM196" s="413"/>
      <c r="MAN196" s="414"/>
      <c r="MAO196" s="414"/>
      <c r="MAP196" s="414"/>
      <c r="MAQ196" s="414"/>
      <c r="MAR196" s="413"/>
      <c r="MAS196" s="322"/>
      <c r="MAT196" s="322"/>
      <c r="MAU196" s="322"/>
      <c r="MAV196" s="323"/>
      <c r="MAW196" s="413"/>
      <c r="MAX196" s="413"/>
      <c r="MAY196" s="413"/>
      <c r="MAZ196" s="414"/>
      <c r="MBA196" s="414"/>
      <c r="MBB196" s="414"/>
      <c r="MBC196" s="413"/>
      <c r="MBD196" s="414"/>
      <c r="MBE196" s="414"/>
      <c r="MBF196" s="414"/>
      <c r="MBG196" s="414"/>
      <c r="MBH196" s="413"/>
      <c r="MBI196" s="322"/>
      <c r="MBJ196" s="322"/>
      <c r="MBK196" s="322"/>
      <c r="MBL196" s="323"/>
      <c r="MBM196" s="413"/>
      <c r="MBN196" s="413"/>
      <c r="MBO196" s="413"/>
      <c r="MBP196" s="414"/>
      <c r="MBQ196" s="414"/>
      <c r="MBR196" s="414"/>
      <c r="MBS196" s="413"/>
      <c r="MBT196" s="414"/>
      <c r="MBU196" s="414"/>
      <c r="MBV196" s="414"/>
      <c r="MBW196" s="414"/>
      <c r="MBX196" s="413"/>
      <c r="MBY196" s="322"/>
      <c r="MBZ196" s="322"/>
      <c r="MCA196" s="322"/>
      <c r="MCB196" s="323"/>
      <c r="MCC196" s="413"/>
      <c r="MCD196" s="413"/>
      <c r="MCE196" s="413"/>
      <c r="MCF196" s="414"/>
      <c r="MCG196" s="414"/>
      <c r="MCH196" s="414"/>
      <c r="MCI196" s="413"/>
      <c r="MCJ196" s="414"/>
      <c r="MCK196" s="414"/>
      <c r="MCL196" s="414"/>
      <c r="MCM196" s="414"/>
      <c r="MCN196" s="413"/>
      <c r="MCO196" s="322"/>
      <c r="MCP196" s="322"/>
      <c r="MCQ196" s="322"/>
      <c r="MCR196" s="323"/>
      <c r="MCS196" s="413"/>
      <c r="MCT196" s="413"/>
      <c r="MCU196" s="413"/>
      <c r="MCV196" s="414"/>
      <c r="MCW196" s="414"/>
      <c r="MCX196" s="414"/>
      <c r="MCY196" s="413"/>
      <c r="MCZ196" s="414"/>
      <c r="MDA196" s="414"/>
      <c r="MDB196" s="414"/>
      <c r="MDC196" s="414"/>
      <c r="MDD196" s="413"/>
      <c r="MDE196" s="322"/>
      <c r="MDF196" s="322"/>
      <c r="MDG196" s="322"/>
      <c r="MDH196" s="323"/>
      <c r="MDI196" s="413"/>
      <c r="MDJ196" s="413"/>
      <c r="MDK196" s="413"/>
      <c r="MDL196" s="414"/>
      <c r="MDM196" s="414"/>
      <c r="MDN196" s="414"/>
      <c r="MDO196" s="413"/>
      <c r="MDP196" s="414"/>
      <c r="MDQ196" s="414"/>
      <c r="MDR196" s="414"/>
      <c r="MDS196" s="414"/>
      <c r="MDT196" s="413"/>
      <c r="MDU196" s="322"/>
      <c r="MDV196" s="322"/>
      <c r="MDW196" s="322"/>
      <c r="MDX196" s="323"/>
      <c r="MDY196" s="413"/>
      <c r="MDZ196" s="413"/>
      <c r="MEA196" s="413"/>
      <c r="MEB196" s="414"/>
      <c r="MEC196" s="414"/>
      <c r="MED196" s="414"/>
      <c r="MEE196" s="413"/>
      <c r="MEF196" s="414"/>
      <c r="MEG196" s="414"/>
      <c r="MEH196" s="414"/>
      <c r="MEI196" s="414"/>
      <c r="MEJ196" s="413"/>
      <c r="MEK196" s="322"/>
      <c r="MEL196" s="322"/>
      <c r="MEM196" s="322"/>
      <c r="MEN196" s="323"/>
      <c r="MEO196" s="413"/>
      <c r="MEP196" s="413"/>
      <c r="MEQ196" s="413"/>
      <c r="MER196" s="414"/>
      <c r="MES196" s="414"/>
      <c r="MET196" s="414"/>
      <c r="MEU196" s="413"/>
      <c r="MEV196" s="414"/>
      <c r="MEW196" s="414"/>
      <c r="MEX196" s="414"/>
      <c r="MEY196" s="414"/>
      <c r="MEZ196" s="413"/>
      <c r="MFA196" s="322"/>
      <c r="MFB196" s="322"/>
      <c r="MFC196" s="322"/>
      <c r="MFD196" s="323"/>
      <c r="MFE196" s="413"/>
      <c r="MFF196" s="413"/>
      <c r="MFG196" s="413"/>
      <c r="MFH196" s="414"/>
      <c r="MFI196" s="414"/>
      <c r="MFJ196" s="414"/>
      <c r="MFK196" s="413"/>
      <c r="MFL196" s="414"/>
      <c r="MFM196" s="414"/>
      <c r="MFN196" s="414"/>
      <c r="MFO196" s="414"/>
      <c r="MFP196" s="413"/>
      <c r="MFQ196" s="322"/>
      <c r="MFR196" s="322"/>
      <c r="MFS196" s="322"/>
      <c r="MFT196" s="323"/>
      <c r="MFU196" s="413"/>
      <c r="MFV196" s="413"/>
      <c r="MFW196" s="413"/>
      <c r="MFX196" s="414"/>
      <c r="MFY196" s="414"/>
      <c r="MFZ196" s="414"/>
      <c r="MGA196" s="413"/>
      <c r="MGB196" s="414"/>
      <c r="MGC196" s="414"/>
      <c r="MGD196" s="414"/>
      <c r="MGE196" s="414"/>
      <c r="MGF196" s="413"/>
      <c r="MGG196" s="322"/>
      <c r="MGH196" s="322"/>
      <c r="MGI196" s="322"/>
      <c r="MGJ196" s="323"/>
      <c r="MGK196" s="413"/>
      <c r="MGL196" s="413"/>
      <c r="MGM196" s="413"/>
      <c r="MGN196" s="414"/>
      <c r="MGO196" s="414"/>
      <c r="MGP196" s="414"/>
      <c r="MGQ196" s="413"/>
      <c r="MGR196" s="414"/>
      <c r="MGS196" s="414"/>
      <c r="MGT196" s="414"/>
      <c r="MGU196" s="414"/>
      <c r="MGV196" s="413"/>
      <c r="MGW196" s="322"/>
      <c r="MGX196" s="322"/>
      <c r="MGY196" s="322"/>
      <c r="MGZ196" s="323"/>
      <c r="MHA196" s="413"/>
      <c r="MHB196" s="413"/>
      <c r="MHC196" s="413"/>
      <c r="MHD196" s="414"/>
      <c r="MHE196" s="414"/>
      <c r="MHF196" s="414"/>
      <c r="MHG196" s="413"/>
      <c r="MHH196" s="414"/>
      <c r="MHI196" s="414"/>
      <c r="MHJ196" s="414"/>
      <c r="MHK196" s="414"/>
      <c r="MHL196" s="413"/>
      <c r="MHM196" s="322"/>
      <c r="MHN196" s="322"/>
      <c r="MHO196" s="322"/>
      <c r="MHP196" s="323"/>
      <c r="MHQ196" s="413"/>
      <c r="MHR196" s="413"/>
      <c r="MHS196" s="413"/>
      <c r="MHT196" s="414"/>
      <c r="MHU196" s="414"/>
      <c r="MHV196" s="414"/>
      <c r="MHW196" s="413"/>
      <c r="MHX196" s="414"/>
      <c r="MHY196" s="414"/>
      <c r="MHZ196" s="414"/>
      <c r="MIA196" s="414"/>
      <c r="MIB196" s="413"/>
      <c r="MIC196" s="322"/>
      <c r="MID196" s="322"/>
      <c r="MIE196" s="322"/>
      <c r="MIF196" s="323"/>
      <c r="MIG196" s="413"/>
      <c r="MIH196" s="413"/>
      <c r="MII196" s="413"/>
      <c r="MIJ196" s="414"/>
      <c r="MIK196" s="414"/>
      <c r="MIL196" s="414"/>
      <c r="MIM196" s="413"/>
      <c r="MIN196" s="414"/>
      <c r="MIO196" s="414"/>
      <c r="MIP196" s="414"/>
      <c r="MIQ196" s="414"/>
      <c r="MIR196" s="413"/>
      <c r="MIS196" s="322"/>
      <c r="MIT196" s="322"/>
      <c r="MIU196" s="322"/>
      <c r="MIV196" s="323"/>
      <c r="MIW196" s="413"/>
      <c r="MIX196" s="413"/>
      <c r="MIY196" s="413"/>
      <c r="MIZ196" s="414"/>
      <c r="MJA196" s="414"/>
      <c r="MJB196" s="414"/>
      <c r="MJC196" s="413"/>
      <c r="MJD196" s="414"/>
      <c r="MJE196" s="414"/>
      <c r="MJF196" s="414"/>
      <c r="MJG196" s="414"/>
      <c r="MJH196" s="413"/>
      <c r="MJI196" s="322"/>
      <c r="MJJ196" s="322"/>
      <c r="MJK196" s="322"/>
      <c r="MJL196" s="323"/>
      <c r="MJM196" s="413"/>
      <c r="MJN196" s="413"/>
      <c r="MJO196" s="413"/>
      <c r="MJP196" s="414"/>
      <c r="MJQ196" s="414"/>
      <c r="MJR196" s="414"/>
      <c r="MJS196" s="413"/>
      <c r="MJT196" s="414"/>
      <c r="MJU196" s="414"/>
      <c r="MJV196" s="414"/>
      <c r="MJW196" s="414"/>
      <c r="MJX196" s="413"/>
      <c r="MJY196" s="322"/>
      <c r="MJZ196" s="322"/>
      <c r="MKA196" s="322"/>
      <c r="MKB196" s="323"/>
      <c r="MKC196" s="413"/>
      <c r="MKD196" s="413"/>
      <c r="MKE196" s="413"/>
      <c r="MKF196" s="414"/>
      <c r="MKG196" s="414"/>
      <c r="MKH196" s="414"/>
      <c r="MKI196" s="413"/>
      <c r="MKJ196" s="414"/>
      <c r="MKK196" s="414"/>
      <c r="MKL196" s="414"/>
      <c r="MKM196" s="414"/>
      <c r="MKN196" s="413"/>
      <c r="MKO196" s="322"/>
      <c r="MKP196" s="322"/>
      <c r="MKQ196" s="322"/>
      <c r="MKR196" s="323"/>
      <c r="MKS196" s="413"/>
      <c r="MKT196" s="413"/>
      <c r="MKU196" s="413"/>
      <c r="MKV196" s="414"/>
      <c r="MKW196" s="414"/>
      <c r="MKX196" s="414"/>
      <c r="MKY196" s="413"/>
      <c r="MKZ196" s="414"/>
      <c r="MLA196" s="414"/>
      <c r="MLB196" s="414"/>
      <c r="MLC196" s="414"/>
      <c r="MLD196" s="413"/>
      <c r="MLE196" s="322"/>
      <c r="MLF196" s="322"/>
      <c r="MLG196" s="322"/>
      <c r="MLH196" s="323"/>
      <c r="MLI196" s="413"/>
      <c r="MLJ196" s="413"/>
      <c r="MLK196" s="413"/>
      <c r="MLL196" s="414"/>
      <c r="MLM196" s="414"/>
      <c r="MLN196" s="414"/>
      <c r="MLO196" s="413"/>
      <c r="MLP196" s="414"/>
      <c r="MLQ196" s="414"/>
      <c r="MLR196" s="414"/>
      <c r="MLS196" s="414"/>
      <c r="MLT196" s="413"/>
      <c r="MLU196" s="322"/>
      <c r="MLV196" s="322"/>
      <c r="MLW196" s="322"/>
      <c r="MLX196" s="323"/>
      <c r="MLY196" s="413"/>
      <c r="MLZ196" s="413"/>
      <c r="MMA196" s="413"/>
      <c r="MMB196" s="414"/>
      <c r="MMC196" s="414"/>
      <c r="MMD196" s="414"/>
      <c r="MME196" s="413"/>
      <c r="MMF196" s="414"/>
      <c r="MMG196" s="414"/>
      <c r="MMH196" s="414"/>
      <c r="MMI196" s="414"/>
      <c r="MMJ196" s="413"/>
      <c r="MMK196" s="322"/>
      <c r="MML196" s="322"/>
      <c r="MMM196" s="322"/>
      <c r="MMN196" s="323"/>
      <c r="MMO196" s="413"/>
      <c r="MMP196" s="413"/>
      <c r="MMQ196" s="413"/>
      <c r="MMR196" s="414"/>
      <c r="MMS196" s="414"/>
      <c r="MMT196" s="414"/>
      <c r="MMU196" s="413"/>
      <c r="MMV196" s="414"/>
      <c r="MMW196" s="414"/>
      <c r="MMX196" s="414"/>
      <c r="MMY196" s="414"/>
      <c r="MMZ196" s="413"/>
      <c r="MNA196" s="322"/>
      <c r="MNB196" s="322"/>
      <c r="MNC196" s="322"/>
      <c r="MND196" s="323"/>
      <c r="MNE196" s="413"/>
      <c r="MNF196" s="413"/>
      <c r="MNG196" s="413"/>
      <c r="MNH196" s="414"/>
      <c r="MNI196" s="414"/>
      <c r="MNJ196" s="414"/>
      <c r="MNK196" s="413"/>
      <c r="MNL196" s="414"/>
      <c r="MNM196" s="414"/>
      <c r="MNN196" s="414"/>
      <c r="MNO196" s="414"/>
      <c r="MNP196" s="413"/>
      <c r="MNQ196" s="322"/>
      <c r="MNR196" s="322"/>
      <c r="MNS196" s="322"/>
      <c r="MNT196" s="323"/>
      <c r="MNU196" s="413"/>
      <c r="MNV196" s="413"/>
      <c r="MNW196" s="413"/>
      <c r="MNX196" s="414"/>
      <c r="MNY196" s="414"/>
      <c r="MNZ196" s="414"/>
      <c r="MOA196" s="413"/>
      <c r="MOB196" s="414"/>
      <c r="MOC196" s="414"/>
      <c r="MOD196" s="414"/>
      <c r="MOE196" s="414"/>
      <c r="MOF196" s="413"/>
      <c r="MOG196" s="322"/>
      <c r="MOH196" s="322"/>
      <c r="MOI196" s="322"/>
      <c r="MOJ196" s="323"/>
      <c r="MOK196" s="413"/>
      <c r="MOL196" s="413"/>
      <c r="MOM196" s="413"/>
      <c r="MON196" s="414"/>
      <c r="MOO196" s="414"/>
      <c r="MOP196" s="414"/>
      <c r="MOQ196" s="413"/>
      <c r="MOR196" s="414"/>
      <c r="MOS196" s="414"/>
      <c r="MOT196" s="414"/>
      <c r="MOU196" s="414"/>
      <c r="MOV196" s="413"/>
      <c r="MOW196" s="322"/>
      <c r="MOX196" s="322"/>
      <c r="MOY196" s="322"/>
      <c r="MOZ196" s="323"/>
      <c r="MPA196" s="413"/>
      <c r="MPB196" s="413"/>
      <c r="MPC196" s="413"/>
      <c r="MPD196" s="414"/>
      <c r="MPE196" s="414"/>
      <c r="MPF196" s="414"/>
      <c r="MPG196" s="413"/>
      <c r="MPH196" s="414"/>
      <c r="MPI196" s="414"/>
      <c r="MPJ196" s="414"/>
      <c r="MPK196" s="414"/>
      <c r="MPL196" s="413"/>
      <c r="MPM196" s="322"/>
      <c r="MPN196" s="322"/>
      <c r="MPO196" s="322"/>
      <c r="MPP196" s="323"/>
      <c r="MPQ196" s="413"/>
      <c r="MPR196" s="413"/>
      <c r="MPS196" s="413"/>
      <c r="MPT196" s="414"/>
      <c r="MPU196" s="414"/>
      <c r="MPV196" s="414"/>
      <c r="MPW196" s="413"/>
      <c r="MPX196" s="414"/>
      <c r="MPY196" s="414"/>
      <c r="MPZ196" s="414"/>
      <c r="MQA196" s="414"/>
      <c r="MQB196" s="413"/>
      <c r="MQC196" s="322"/>
      <c r="MQD196" s="322"/>
      <c r="MQE196" s="322"/>
      <c r="MQF196" s="323"/>
      <c r="MQG196" s="413"/>
      <c r="MQH196" s="413"/>
      <c r="MQI196" s="413"/>
      <c r="MQJ196" s="414"/>
      <c r="MQK196" s="414"/>
      <c r="MQL196" s="414"/>
      <c r="MQM196" s="413"/>
      <c r="MQN196" s="414"/>
      <c r="MQO196" s="414"/>
      <c r="MQP196" s="414"/>
      <c r="MQQ196" s="414"/>
      <c r="MQR196" s="413"/>
      <c r="MQS196" s="322"/>
      <c r="MQT196" s="322"/>
      <c r="MQU196" s="322"/>
      <c r="MQV196" s="323"/>
      <c r="MQW196" s="413"/>
      <c r="MQX196" s="413"/>
      <c r="MQY196" s="413"/>
      <c r="MQZ196" s="414"/>
      <c r="MRA196" s="414"/>
      <c r="MRB196" s="414"/>
      <c r="MRC196" s="413"/>
      <c r="MRD196" s="414"/>
      <c r="MRE196" s="414"/>
      <c r="MRF196" s="414"/>
      <c r="MRG196" s="414"/>
      <c r="MRH196" s="413"/>
      <c r="MRI196" s="322"/>
      <c r="MRJ196" s="322"/>
      <c r="MRK196" s="322"/>
      <c r="MRL196" s="323"/>
      <c r="MRM196" s="413"/>
      <c r="MRN196" s="413"/>
      <c r="MRO196" s="413"/>
      <c r="MRP196" s="414"/>
      <c r="MRQ196" s="414"/>
      <c r="MRR196" s="414"/>
      <c r="MRS196" s="413"/>
      <c r="MRT196" s="414"/>
      <c r="MRU196" s="414"/>
      <c r="MRV196" s="414"/>
      <c r="MRW196" s="414"/>
      <c r="MRX196" s="413"/>
      <c r="MRY196" s="322"/>
      <c r="MRZ196" s="322"/>
      <c r="MSA196" s="322"/>
      <c r="MSB196" s="323"/>
      <c r="MSC196" s="413"/>
      <c r="MSD196" s="413"/>
      <c r="MSE196" s="413"/>
      <c r="MSF196" s="414"/>
      <c r="MSG196" s="414"/>
      <c r="MSH196" s="414"/>
      <c r="MSI196" s="413"/>
      <c r="MSJ196" s="414"/>
      <c r="MSK196" s="414"/>
      <c r="MSL196" s="414"/>
      <c r="MSM196" s="414"/>
      <c r="MSN196" s="413"/>
      <c r="MSO196" s="322"/>
      <c r="MSP196" s="322"/>
      <c r="MSQ196" s="322"/>
      <c r="MSR196" s="323"/>
      <c r="MSS196" s="413"/>
      <c r="MST196" s="413"/>
      <c r="MSU196" s="413"/>
      <c r="MSV196" s="414"/>
      <c r="MSW196" s="414"/>
      <c r="MSX196" s="414"/>
      <c r="MSY196" s="413"/>
      <c r="MSZ196" s="414"/>
      <c r="MTA196" s="414"/>
      <c r="MTB196" s="414"/>
      <c r="MTC196" s="414"/>
      <c r="MTD196" s="413"/>
      <c r="MTE196" s="322"/>
      <c r="MTF196" s="322"/>
      <c r="MTG196" s="322"/>
      <c r="MTH196" s="323"/>
      <c r="MTI196" s="413"/>
      <c r="MTJ196" s="413"/>
      <c r="MTK196" s="413"/>
      <c r="MTL196" s="414"/>
      <c r="MTM196" s="414"/>
      <c r="MTN196" s="414"/>
      <c r="MTO196" s="413"/>
      <c r="MTP196" s="414"/>
      <c r="MTQ196" s="414"/>
      <c r="MTR196" s="414"/>
      <c r="MTS196" s="414"/>
      <c r="MTT196" s="413"/>
      <c r="MTU196" s="322"/>
      <c r="MTV196" s="322"/>
      <c r="MTW196" s="322"/>
      <c r="MTX196" s="323"/>
      <c r="MTY196" s="413"/>
      <c r="MTZ196" s="413"/>
      <c r="MUA196" s="413"/>
      <c r="MUB196" s="414"/>
      <c r="MUC196" s="414"/>
      <c r="MUD196" s="414"/>
      <c r="MUE196" s="413"/>
      <c r="MUF196" s="414"/>
      <c r="MUG196" s="414"/>
      <c r="MUH196" s="414"/>
      <c r="MUI196" s="414"/>
      <c r="MUJ196" s="413"/>
      <c r="MUK196" s="322"/>
      <c r="MUL196" s="322"/>
      <c r="MUM196" s="322"/>
      <c r="MUN196" s="323"/>
      <c r="MUO196" s="413"/>
      <c r="MUP196" s="413"/>
      <c r="MUQ196" s="413"/>
      <c r="MUR196" s="414"/>
      <c r="MUS196" s="414"/>
      <c r="MUT196" s="414"/>
      <c r="MUU196" s="413"/>
      <c r="MUV196" s="414"/>
      <c r="MUW196" s="414"/>
      <c r="MUX196" s="414"/>
      <c r="MUY196" s="414"/>
      <c r="MUZ196" s="413"/>
      <c r="MVA196" s="322"/>
      <c r="MVB196" s="322"/>
      <c r="MVC196" s="322"/>
      <c r="MVD196" s="323"/>
      <c r="MVE196" s="413"/>
      <c r="MVF196" s="413"/>
      <c r="MVG196" s="413"/>
      <c r="MVH196" s="414"/>
      <c r="MVI196" s="414"/>
      <c r="MVJ196" s="414"/>
      <c r="MVK196" s="413"/>
      <c r="MVL196" s="414"/>
      <c r="MVM196" s="414"/>
      <c r="MVN196" s="414"/>
      <c r="MVO196" s="414"/>
      <c r="MVP196" s="413"/>
      <c r="MVQ196" s="322"/>
      <c r="MVR196" s="322"/>
      <c r="MVS196" s="322"/>
      <c r="MVT196" s="323"/>
      <c r="MVU196" s="413"/>
      <c r="MVV196" s="413"/>
      <c r="MVW196" s="413"/>
      <c r="MVX196" s="414"/>
      <c r="MVY196" s="414"/>
      <c r="MVZ196" s="414"/>
      <c r="MWA196" s="413"/>
      <c r="MWB196" s="414"/>
      <c r="MWC196" s="414"/>
      <c r="MWD196" s="414"/>
      <c r="MWE196" s="414"/>
      <c r="MWF196" s="413"/>
      <c r="MWG196" s="322"/>
      <c r="MWH196" s="322"/>
      <c r="MWI196" s="322"/>
      <c r="MWJ196" s="323"/>
      <c r="MWK196" s="413"/>
      <c r="MWL196" s="413"/>
      <c r="MWM196" s="413"/>
      <c r="MWN196" s="414"/>
      <c r="MWO196" s="414"/>
      <c r="MWP196" s="414"/>
      <c r="MWQ196" s="413"/>
      <c r="MWR196" s="414"/>
      <c r="MWS196" s="414"/>
      <c r="MWT196" s="414"/>
      <c r="MWU196" s="414"/>
      <c r="MWV196" s="413"/>
      <c r="MWW196" s="322"/>
      <c r="MWX196" s="322"/>
      <c r="MWY196" s="322"/>
      <c r="MWZ196" s="323"/>
      <c r="MXA196" s="413"/>
      <c r="MXB196" s="413"/>
      <c r="MXC196" s="413"/>
      <c r="MXD196" s="414"/>
      <c r="MXE196" s="414"/>
      <c r="MXF196" s="414"/>
      <c r="MXG196" s="413"/>
      <c r="MXH196" s="414"/>
      <c r="MXI196" s="414"/>
      <c r="MXJ196" s="414"/>
      <c r="MXK196" s="414"/>
      <c r="MXL196" s="413"/>
      <c r="MXM196" s="322"/>
      <c r="MXN196" s="322"/>
      <c r="MXO196" s="322"/>
      <c r="MXP196" s="323"/>
      <c r="MXQ196" s="413"/>
      <c r="MXR196" s="413"/>
      <c r="MXS196" s="413"/>
      <c r="MXT196" s="414"/>
      <c r="MXU196" s="414"/>
      <c r="MXV196" s="414"/>
      <c r="MXW196" s="413"/>
      <c r="MXX196" s="414"/>
      <c r="MXY196" s="414"/>
      <c r="MXZ196" s="414"/>
      <c r="MYA196" s="414"/>
      <c r="MYB196" s="413"/>
      <c r="MYC196" s="322"/>
      <c r="MYD196" s="322"/>
      <c r="MYE196" s="322"/>
      <c r="MYF196" s="323"/>
      <c r="MYG196" s="413"/>
      <c r="MYH196" s="413"/>
      <c r="MYI196" s="413"/>
      <c r="MYJ196" s="414"/>
      <c r="MYK196" s="414"/>
      <c r="MYL196" s="414"/>
      <c r="MYM196" s="413"/>
      <c r="MYN196" s="414"/>
      <c r="MYO196" s="414"/>
      <c r="MYP196" s="414"/>
      <c r="MYQ196" s="414"/>
      <c r="MYR196" s="413"/>
      <c r="MYS196" s="322"/>
      <c r="MYT196" s="322"/>
      <c r="MYU196" s="322"/>
      <c r="MYV196" s="323"/>
      <c r="MYW196" s="413"/>
      <c r="MYX196" s="413"/>
      <c r="MYY196" s="413"/>
      <c r="MYZ196" s="414"/>
      <c r="MZA196" s="414"/>
      <c r="MZB196" s="414"/>
      <c r="MZC196" s="413"/>
      <c r="MZD196" s="414"/>
      <c r="MZE196" s="414"/>
      <c r="MZF196" s="414"/>
      <c r="MZG196" s="414"/>
      <c r="MZH196" s="413"/>
      <c r="MZI196" s="322"/>
      <c r="MZJ196" s="322"/>
      <c r="MZK196" s="322"/>
      <c r="MZL196" s="323"/>
      <c r="MZM196" s="413"/>
      <c r="MZN196" s="413"/>
      <c r="MZO196" s="413"/>
      <c r="MZP196" s="414"/>
      <c r="MZQ196" s="414"/>
      <c r="MZR196" s="414"/>
      <c r="MZS196" s="413"/>
      <c r="MZT196" s="414"/>
      <c r="MZU196" s="414"/>
      <c r="MZV196" s="414"/>
      <c r="MZW196" s="414"/>
      <c r="MZX196" s="413"/>
      <c r="MZY196" s="322"/>
      <c r="MZZ196" s="322"/>
      <c r="NAA196" s="322"/>
      <c r="NAB196" s="323"/>
      <c r="NAC196" s="413"/>
      <c r="NAD196" s="413"/>
      <c r="NAE196" s="413"/>
      <c r="NAF196" s="414"/>
      <c r="NAG196" s="414"/>
      <c r="NAH196" s="414"/>
      <c r="NAI196" s="413"/>
      <c r="NAJ196" s="414"/>
      <c r="NAK196" s="414"/>
      <c r="NAL196" s="414"/>
      <c r="NAM196" s="414"/>
      <c r="NAN196" s="413"/>
      <c r="NAO196" s="322"/>
      <c r="NAP196" s="322"/>
      <c r="NAQ196" s="322"/>
      <c r="NAR196" s="323"/>
      <c r="NAS196" s="413"/>
      <c r="NAT196" s="413"/>
      <c r="NAU196" s="413"/>
      <c r="NAV196" s="414"/>
      <c r="NAW196" s="414"/>
      <c r="NAX196" s="414"/>
      <c r="NAY196" s="413"/>
      <c r="NAZ196" s="414"/>
      <c r="NBA196" s="414"/>
      <c r="NBB196" s="414"/>
      <c r="NBC196" s="414"/>
      <c r="NBD196" s="413"/>
      <c r="NBE196" s="322"/>
      <c r="NBF196" s="322"/>
      <c r="NBG196" s="322"/>
      <c r="NBH196" s="323"/>
      <c r="NBI196" s="413"/>
      <c r="NBJ196" s="413"/>
      <c r="NBK196" s="413"/>
      <c r="NBL196" s="414"/>
      <c r="NBM196" s="414"/>
      <c r="NBN196" s="414"/>
      <c r="NBO196" s="413"/>
      <c r="NBP196" s="414"/>
      <c r="NBQ196" s="414"/>
      <c r="NBR196" s="414"/>
      <c r="NBS196" s="414"/>
      <c r="NBT196" s="413"/>
      <c r="NBU196" s="322"/>
      <c r="NBV196" s="322"/>
      <c r="NBW196" s="322"/>
      <c r="NBX196" s="323"/>
      <c r="NBY196" s="413"/>
      <c r="NBZ196" s="413"/>
      <c r="NCA196" s="413"/>
      <c r="NCB196" s="414"/>
      <c r="NCC196" s="414"/>
      <c r="NCD196" s="414"/>
      <c r="NCE196" s="413"/>
      <c r="NCF196" s="414"/>
      <c r="NCG196" s="414"/>
      <c r="NCH196" s="414"/>
      <c r="NCI196" s="414"/>
      <c r="NCJ196" s="413"/>
      <c r="NCK196" s="322"/>
      <c r="NCL196" s="322"/>
      <c r="NCM196" s="322"/>
      <c r="NCN196" s="323"/>
      <c r="NCO196" s="413"/>
      <c r="NCP196" s="413"/>
      <c r="NCQ196" s="413"/>
      <c r="NCR196" s="414"/>
      <c r="NCS196" s="414"/>
      <c r="NCT196" s="414"/>
      <c r="NCU196" s="413"/>
      <c r="NCV196" s="414"/>
      <c r="NCW196" s="414"/>
      <c r="NCX196" s="414"/>
      <c r="NCY196" s="414"/>
      <c r="NCZ196" s="413"/>
      <c r="NDA196" s="322"/>
      <c r="NDB196" s="322"/>
      <c r="NDC196" s="322"/>
      <c r="NDD196" s="323"/>
      <c r="NDE196" s="413"/>
      <c r="NDF196" s="413"/>
      <c r="NDG196" s="413"/>
      <c r="NDH196" s="414"/>
      <c r="NDI196" s="414"/>
      <c r="NDJ196" s="414"/>
      <c r="NDK196" s="413"/>
      <c r="NDL196" s="414"/>
      <c r="NDM196" s="414"/>
      <c r="NDN196" s="414"/>
      <c r="NDO196" s="414"/>
      <c r="NDP196" s="413"/>
      <c r="NDQ196" s="322"/>
      <c r="NDR196" s="322"/>
      <c r="NDS196" s="322"/>
      <c r="NDT196" s="323"/>
      <c r="NDU196" s="413"/>
      <c r="NDV196" s="413"/>
      <c r="NDW196" s="413"/>
      <c r="NDX196" s="414"/>
      <c r="NDY196" s="414"/>
      <c r="NDZ196" s="414"/>
      <c r="NEA196" s="413"/>
      <c r="NEB196" s="414"/>
      <c r="NEC196" s="414"/>
      <c r="NED196" s="414"/>
      <c r="NEE196" s="414"/>
      <c r="NEF196" s="413"/>
      <c r="NEG196" s="322"/>
      <c r="NEH196" s="322"/>
      <c r="NEI196" s="322"/>
      <c r="NEJ196" s="323"/>
      <c r="NEK196" s="413"/>
      <c r="NEL196" s="413"/>
      <c r="NEM196" s="413"/>
      <c r="NEN196" s="414"/>
      <c r="NEO196" s="414"/>
      <c r="NEP196" s="414"/>
      <c r="NEQ196" s="413"/>
      <c r="NER196" s="414"/>
      <c r="NES196" s="414"/>
      <c r="NET196" s="414"/>
      <c r="NEU196" s="414"/>
      <c r="NEV196" s="413"/>
      <c r="NEW196" s="322"/>
      <c r="NEX196" s="322"/>
      <c r="NEY196" s="322"/>
      <c r="NEZ196" s="323"/>
      <c r="NFA196" s="413"/>
      <c r="NFB196" s="413"/>
      <c r="NFC196" s="413"/>
      <c r="NFD196" s="414"/>
      <c r="NFE196" s="414"/>
      <c r="NFF196" s="414"/>
      <c r="NFG196" s="413"/>
      <c r="NFH196" s="414"/>
      <c r="NFI196" s="414"/>
      <c r="NFJ196" s="414"/>
      <c r="NFK196" s="414"/>
      <c r="NFL196" s="413"/>
      <c r="NFM196" s="322"/>
      <c r="NFN196" s="322"/>
      <c r="NFO196" s="322"/>
      <c r="NFP196" s="323"/>
      <c r="NFQ196" s="413"/>
      <c r="NFR196" s="413"/>
      <c r="NFS196" s="413"/>
      <c r="NFT196" s="414"/>
      <c r="NFU196" s="414"/>
      <c r="NFV196" s="414"/>
      <c r="NFW196" s="413"/>
      <c r="NFX196" s="414"/>
      <c r="NFY196" s="414"/>
      <c r="NFZ196" s="414"/>
      <c r="NGA196" s="414"/>
      <c r="NGB196" s="413"/>
      <c r="NGC196" s="322"/>
      <c r="NGD196" s="322"/>
      <c r="NGE196" s="322"/>
      <c r="NGF196" s="323"/>
      <c r="NGG196" s="413"/>
      <c r="NGH196" s="413"/>
      <c r="NGI196" s="413"/>
      <c r="NGJ196" s="414"/>
      <c r="NGK196" s="414"/>
      <c r="NGL196" s="414"/>
      <c r="NGM196" s="413"/>
      <c r="NGN196" s="414"/>
      <c r="NGO196" s="414"/>
      <c r="NGP196" s="414"/>
      <c r="NGQ196" s="414"/>
      <c r="NGR196" s="413"/>
      <c r="NGS196" s="322"/>
      <c r="NGT196" s="322"/>
      <c r="NGU196" s="322"/>
      <c r="NGV196" s="323"/>
      <c r="NGW196" s="413"/>
      <c r="NGX196" s="413"/>
      <c r="NGY196" s="413"/>
      <c r="NGZ196" s="414"/>
      <c r="NHA196" s="414"/>
      <c r="NHB196" s="414"/>
      <c r="NHC196" s="413"/>
      <c r="NHD196" s="414"/>
      <c r="NHE196" s="414"/>
      <c r="NHF196" s="414"/>
      <c r="NHG196" s="414"/>
      <c r="NHH196" s="413"/>
      <c r="NHI196" s="322"/>
      <c r="NHJ196" s="322"/>
      <c r="NHK196" s="322"/>
      <c r="NHL196" s="323"/>
      <c r="NHM196" s="413"/>
      <c r="NHN196" s="413"/>
      <c r="NHO196" s="413"/>
      <c r="NHP196" s="414"/>
      <c r="NHQ196" s="414"/>
      <c r="NHR196" s="414"/>
      <c r="NHS196" s="413"/>
      <c r="NHT196" s="414"/>
      <c r="NHU196" s="414"/>
      <c r="NHV196" s="414"/>
      <c r="NHW196" s="414"/>
      <c r="NHX196" s="413"/>
      <c r="NHY196" s="322"/>
      <c r="NHZ196" s="322"/>
      <c r="NIA196" s="322"/>
      <c r="NIB196" s="323"/>
      <c r="NIC196" s="413"/>
      <c r="NID196" s="413"/>
      <c r="NIE196" s="413"/>
      <c r="NIF196" s="414"/>
      <c r="NIG196" s="414"/>
      <c r="NIH196" s="414"/>
      <c r="NII196" s="413"/>
      <c r="NIJ196" s="414"/>
      <c r="NIK196" s="414"/>
      <c r="NIL196" s="414"/>
      <c r="NIM196" s="414"/>
      <c r="NIN196" s="413"/>
      <c r="NIO196" s="322"/>
      <c r="NIP196" s="322"/>
      <c r="NIQ196" s="322"/>
      <c r="NIR196" s="323"/>
      <c r="NIS196" s="413"/>
      <c r="NIT196" s="413"/>
      <c r="NIU196" s="413"/>
      <c r="NIV196" s="414"/>
      <c r="NIW196" s="414"/>
      <c r="NIX196" s="414"/>
      <c r="NIY196" s="413"/>
      <c r="NIZ196" s="414"/>
      <c r="NJA196" s="414"/>
      <c r="NJB196" s="414"/>
      <c r="NJC196" s="414"/>
      <c r="NJD196" s="413"/>
      <c r="NJE196" s="322"/>
      <c r="NJF196" s="322"/>
      <c r="NJG196" s="322"/>
      <c r="NJH196" s="323"/>
      <c r="NJI196" s="413"/>
      <c r="NJJ196" s="413"/>
      <c r="NJK196" s="413"/>
      <c r="NJL196" s="414"/>
      <c r="NJM196" s="414"/>
      <c r="NJN196" s="414"/>
      <c r="NJO196" s="413"/>
      <c r="NJP196" s="414"/>
      <c r="NJQ196" s="414"/>
      <c r="NJR196" s="414"/>
      <c r="NJS196" s="414"/>
      <c r="NJT196" s="413"/>
      <c r="NJU196" s="322"/>
      <c r="NJV196" s="322"/>
      <c r="NJW196" s="322"/>
      <c r="NJX196" s="323"/>
      <c r="NJY196" s="413"/>
      <c r="NJZ196" s="413"/>
      <c r="NKA196" s="413"/>
      <c r="NKB196" s="414"/>
      <c r="NKC196" s="414"/>
      <c r="NKD196" s="414"/>
      <c r="NKE196" s="413"/>
      <c r="NKF196" s="414"/>
      <c r="NKG196" s="414"/>
      <c r="NKH196" s="414"/>
      <c r="NKI196" s="414"/>
      <c r="NKJ196" s="413"/>
      <c r="NKK196" s="322"/>
      <c r="NKL196" s="322"/>
      <c r="NKM196" s="322"/>
      <c r="NKN196" s="323"/>
      <c r="NKO196" s="413"/>
      <c r="NKP196" s="413"/>
      <c r="NKQ196" s="413"/>
      <c r="NKR196" s="414"/>
      <c r="NKS196" s="414"/>
      <c r="NKT196" s="414"/>
      <c r="NKU196" s="413"/>
      <c r="NKV196" s="414"/>
      <c r="NKW196" s="414"/>
      <c r="NKX196" s="414"/>
      <c r="NKY196" s="414"/>
      <c r="NKZ196" s="413"/>
      <c r="NLA196" s="322"/>
      <c r="NLB196" s="322"/>
      <c r="NLC196" s="322"/>
      <c r="NLD196" s="323"/>
      <c r="NLE196" s="413"/>
      <c r="NLF196" s="413"/>
      <c r="NLG196" s="413"/>
      <c r="NLH196" s="414"/>
      <c r="NLI196" s="414"/>
      <c r="NLJ196" s="414"/>
      <c r="NLK196" s="413"/>
      <c r="NLL196" s="414"/>
      <c r="NLM196" s="414"/>
      <c r="NLN196" s="414"/>
      <c r="NLO196" s="414"/>
      <c r="NLP196" s="413"/>
      <c r="NLQ196" s="322"/>
      <c r="NLR196" s="322"/>
      <c r="NLS196" s="322"/>
      <c r="NLT196" s="323"/>
      <c r="NLU196" s="413"/>
      <c r="NLV196" s="413"/>
      <c r="NLW196" s="413"/>
      <c r="NLX196" s="414"/>
      <c r="NLY196" s="414"/>
      <c r="NLZ196" s="414"/>
      <c r="NMA196" s="413"/>
      <c r="NMB196" s="414"/>
      <c r="NMC196" s="414"/>
      <c r="NMD196" s="414"/>
      <c r="NME196" s="414"/>
      <c r="NMF196" s="413"/>
      <c r="NMG196" s="322"/>
      <c r="NMH196" s="322"/>
      <c r="NMI196" s="322"/>
      <c r="NMJ196" s="323"/>
      <c r="NMK196" s="413"/>
      <c r="NML196" s="413"/>
      <c r="NMM196" s="413"/>
      <c r="NMN196" s="414"/>
      <c r="NMO196" s="414"/>
      <c r="NMP196" s="414"/>
      <c r="NMQ196" s="413"/>
      <c r="NMR196" s="414"/>
      <c r="NMS196" s="414"/>
      <c r="NMT196" s="414"/>
      <c r="NMU196" s="414"/>
      <c r="NMV196" s="413"/>
      <c r="NMW196" s="322"/>
      <c r="NMX196" s="322"/>
      <c r="NMY196" s="322"/>
      <c r="NMZ196" s="323"/>
      <c r="NNA196" s="413"/>
      <c r="NNB196" s="413"/>
      <c r="NNC196" s="413"/>
      <c r="NND196" s="414"/>
      <c r="NNE196" s="414"/>
      <c r="NNF196" s="414"/>
      <c r="NNG196" s="413"/>
      <c r="NNH196" s="414"/>
      <c r="NNI196" s="414"/>
      <c r="NNJ196" s="414"/>
      <c r="NNK196" s="414"/>
      <c r="NNL196" s="413"/>
      <c r="NNM196" s="322"/>
      <c r="NNN196" s="322"/>
      <c r="NNO196" s="322"/>
      <c r="NNP196" s="323"/>
      <c r="NNQ196" s="413"/>
      <c r="NNR196" s="413"/>
      <c r="NNS196" s="413"/>
      <c r="NNT196" s="414"/>
      <c r="NNU196" s="414"/>
      <c r="NNV196" s="414"/>
      <c r="NNW196" s="413"/>
      <c r="NNX196" s="414"/>
      <c r="NNY196" s="414"/>
      <c r="NNZ196" s="414"/>
      <c r="NOA196" s="414"/>
      <c r="NOB196" s="413"/>
      <c r="NOC196" s="322"/>
      <c r="NOD196" s="322"/>
      <c r="NOE196" s="322"/>
      <c r="NOF196" s="323"/>
      <c r="NOG196" s="413"/>
      <c r="NOH196" s="413"/>
      <c r="NOI196" s="413"/>
      <c r="NOJ196" s="414"/>
      <c r="NOK196" s="414"/>
      <c r="NOL196" s="414"/>
      <c r="NOM196" s="413"/>
      <c r="NON196" s="414"/>
      <c r="NOO196" s="414"/>
      <c r="NOP196" s="414"/>
      <c r="NOQ196" s="414"/>
      <c r="NOR196" s="413"/>
      <c r="NOS196" s="322"/>
      <c r="NOT196" s="322"/>
      <c r="NOU196" s="322"/>
      <c r="NOV196" s="323"/>
      <c r="NOW196" s="413"/>
      <c r="NOX196" s="413"/>
      <c r="NOY196" s="413"/>
      <c r="NOZ196" s="414"/>
      <c r="NPA196" s="414"/>
      <c r="NPB196" s="414"/>
      <c r="NPC196" s="413"/>
      <c r="NPD196" s="414"/>
      <c r="NPE196" s="414"/>
      <c r="NPF196" s="414"/>
      <c r="NPG196" s="414"/>
      <c r="NPH196" s="413"/>
      <c r="NPI196" s="322"/>
      <c r="NPJ196" s="322"/>
      <c r="NPK196" s="322"/>
      <c r="NPL196" s="323"/>
      <c r="NPM196" s="413"/>
      <c r="NPN196" s="413"/>
      <c r="NPO196" s="413"/>
      <c r="NPP196" s="414"/>
      <c r="NPQ196" s="414"/>
      <c r="NPR196" s="414"/>
      <c r="NPS196" s="413"/>
      <c r="NPT196" s="414"/>
      <c r="NPU196" s="414"/>
      <c r="NPV196" s="414"/>
      <c r="NPW196" s="414"/>
      <c r="NPX196" s="413"/>
      <c r="NPY196" s="322"/>
      <c r="NPZ196" s="322"/>
      <c r="NQA196" s="322"/>
      <c r="NQB196" s="323"/>
      <c r="NQC196" s="413"/>
      <c r="NQD196" s="413"/>
      <c r="NQE196" s="413"/>
      <c r="NQF196" s="414"/>
      <c r="NQG196" s="414"/>
      <c r="NQH196" s="414"/>
      <c r="NQI196" s="413"/>
      <c r="NQJ196" s="414"/>
      <c r="NQK196" s="414"/>
      <c r="NQL196" s="414"/>
      <c r="NQM196" s="414"/>
      <c r="NQN196" s="413"/>
      <c r="NQO196" s="322"/>
      <c r="NQP196" s="322"/>
      <c r="NQQ196" s="322"/>
      <c r="NQR196" s="323"/>
      <c r="NQS196" s="413"/>
      <c r="NQT196" s="413"/>
      <c r="NQU196" s="413"/>
      <c r="NQV196" s="414"/>
      <c r="NQW196" s="414"/>
      <c r="NQX196" s="414"/>
      <c r="NQY196" s="413"/>
      <c r="NQZ196" s="414"/>
      <c r="NRA196" s="414"/>
      <c r="NRB196" s="414"/>
      <c r="NRC196" s="414"/>
      <c r="NRD196" s="413"/>
      <c r="NRE196" s="322"/>
      <c r="NRF196" s="322"/>
      <c r="NRG196" s="322"/>
      <c r="NRH196" s="323"/>
      <c r="NRI196" s="413"/>
      <c r="NRJ196" s="413"/>
      <c r="NRK196" s="413"/>
      <c r="NRL196" s="414"/>
      <c r="NRM196" s="414"/>
      <c r="NRN196" s="414"/>
      <c r="NRO196" s="413"/>
      <c r="NRP196" s="414"/>
      <c r="NRQ196" s="414"/>
      <c r="NRR196" s="414"/>
      <c r="NRS196" s="414"/>
      <c r="NRT196" s="413"/>
      <c r="NRU196" s="322"/>
      <c r="NRV196" s="322"/>
      <c r="NRW196" s="322"/>
      <c r="NRX196" s="323"/>
      <c r="NRY196" s="413"/>
      <c r="NRZ196" s="413"/>
      <c r="NSA196" s="413"/>
      <c r="NSB196" s="414"/>
      <c r="NSC196" s="414"/>
      <c r="NSD196" s="414"/>
      <c r="NSE196" s="413"/>
      <c r="NSF196" s="414"/>
      <c r="NSG196" s="414"/>
      <c r="NSH196" s="414"/>
      <c r="NSI196" s="414"/>
      <c r="NSJ196" s="413"/>
      <c r="NSK196" s="322"/>
      <c r="NSL196" s="322"/>
      <c r="NSM196" s="322"/>
      <c r="NSN196" s="323"/>
      <c r="NSO196" s="413"/>
      <c r="NSP196" s="413"/>
      <c r="NSQ196" s="413"/>
      <c r="NSR196" s="414"/>
      <c r="NSS196" s="414"/>
      <c r="NST196" s="414"/>
      <c r="NSU196" s="413"/>
      <c r="NSV196" s="414"/>
      <c r="NSW196" s="414"/>
      <c r="NSX196" s="414"/>
      <c r="NSY196" s="414"/>
      <c r="NSZ196" s="413"/>
      <c r="NTA196" s="322"/>
      <c r="NTB196" s="322"/>
      <c r="NTC196" s="322"/>
      <c r="NTD196" s="323"/>
      <c r="NTE196" s="413"/>
      <c r="NTF196" s="413"/>
      <c r="NTG196" s="413"/>
      <c r="NTH196" s="414"/>
      <c r="NTI196" s="414"/>
      <c r="NTJ196" s="414"/>
      <c r="NTK196" s="413"/>
      <c r="NTL196" s="414"/>
      <c r="NTM196" s="414"/>
      <c r="NTN196" s="414"/>
      <c r="NTO196" s="414"/>
      <c r="NTP196" s="413"/>
      <c r="NTQ196" s="322"/>
      <c r="NTR196" s="322"/>
      <c r="NTS196" s="322"/>
      <c r="NTT196" s="323"/>
      <c r="NTU196" s="413"/>
      <c r="NTV196" s="413"/>
      <c r="NTW196" s="413"/>
      <c r="NTX196" s="414"/>
      <c r="NTY196" s="414"/>
      <c r="NTZ196" s="414"/>
      <c r="NUA196" s="413"/>
      <c r="NUB196" s="414"/>
      <c r="NUC196" s="414"/>
      <c r="NUD196" s="414"/>
      <c r="NUE196" s="414"/>
      <c r="NUF196" s="413"/>
      <c r="NUG196" s="322"/>
      <c r="NUH196" s="322"/>
      <c r="NUI196" s="322"/>
      <c r="NUJ196" s="323"/>
      <c r="NUK196" s="413"/>
      <c r="NUL196" s="413"/>
      <c r="NUM196" s="413"/>
      <c r="NUN196" s="414"/>
      <c r="NUO196" s="414"/>
      <c r="NUP196" s="414"/>
      <c r="NUQ196" s="413"/>
      <c r="NUR196" s="414"/>
      <c r="NUS196" s="414"/>
      <c r="NUT196" s="414"/>
      <c r="NUU196" s="414"/>
      <c r="NUV196" s="413"/>
      <c r="NUW196" s="322"/>
      <c r="NUX196" s="322"/>
      <c r="NUY196" s="322"/>
      <c r="NUZ196" s="323"/>
      <c r="NVA196" s="413"/>
      <c r="NVB196" s="413"/>
      <c r="NVC196" s="413"/>
      <c r="NVD196" s="414"/>
      <c r="NVE196" s="414"/>
      <c r="NVF196" s="414"/>
      <c r="NVG196" s="413"/>
      <c r="NVH196" s="414"/>
      <c r="NVI196" s="414"/>
      <c r="NVJ196" s="414"/>
      <c r="NVK196" s="414"/>
      <c r="NVL196" s="413"/>
      <c r="NVM196" s="322"/>
      <c r="NVN196" s="322"/>
      <c r="NVO196" s="322"/>
      <c r="NVP196" s="323"/>
      <c r="NVQ196" s="413"/>
      <c r="NVR196" s="413"/>
      <c r="NVS196" s="413"/>
      <c r="NVT196" s="414"/>
      <c r="NVU196" s="414"/>
      <c r="NVV196" s="414"/>
      <c r="NVW196" s="413"/>
      <c r="NVX196" s="414"/>
      <c r="NVY196" s="414"/>
      <c r="NVZ196" s="414"/>
      <c r="NWA196" s="414"/>
      <c r="NWB196" s="413"/>
      <c r="NWC196" s="322"/>
      <c r="NWD196" s="322"/>
      <c r="NWE196" s="322"/>
      <c r="NWF196" s="323"/>
      <c r="NWG196" s="413"/>
      <c r="NWH196" s="413"/>
      <c r="NWI196" s="413"/>
      <c r="NWJ196" s="414"/>
      <c r="NWK196" s="414"/>
      <c r="NWL196" s="414"/>
      <c r="NWM196" s="413"/>
      <c r="NWN196" s="414"/>
      <c r="NWO196" s="414"/>
      <c r="NWP196" s="414"/>
      <c r="NWQ196" s="414"/>
      <c r="NWR196" s="413"/>
      <c r="NWS196" s="322"/>
      <c r="NWT196" s="322"/>
      <c r="NWU196" s="322"/>
      <c r="NWV196" s="323"/>
      <c r="NWW196" s="413"/>
      <c r="NWX196" s="413"/>
      <c r="NWY196" s="413"/>
      <c r="NWZ196" s="414"/>
      <c r="NXA196" s="414"/>
      <c r="NXB196" s="414"/>
      <c r="NXC196" s="413"/>
      <c r="NXD196" s="414"/>
      <c r="NXE196" s="414"/>
      <c r="NXF196" s="414"/>
      <c r="NXG196" s="414"/>
      <c r="NXH196" s="413"/>
      <c r="NXI196" s="322"/>
      <c r="NXJ196" s="322"/>
      <c r="NXK196" s="322"/>
      <c r="NXL196" s="323"/>
      <c r="NXM196" s="413"/>
      <c r="NXN196" s="413"/>
      <c r="NXO196" s="413"/>
      <c r="NXP196" s="414"/>
      <c r="NXQ196" s="414"/>
      <c r="NXR196" s="414"/>
      <c r="NXS196" s="413"/>
      <c r="NXT196" s="414"/>
      <c r="NXU196" s="414"/>
      <c r="NXV196" s="414"/>
      <c r="NXW196" s="414"/>
      <c r="NXX196" s="413"/>
      <c r="NXY196" s="322"/>
      <c r="NXZ196" s="322"/>
      <c r="NYA196" s="322"/>
      <c r="NYB196" s="323"/>
      <c r="NYC196" s="413"/>
      <c r="NYD196" s="413"/>
      <c r="NYE196" s="413"/>
      <c r="NYF196" s="414"/>
      <c r="NYG196" s="414"/>
      <c r="NYH196" s="414"/>
      <c r="NYI196" s="413"/>
      <c r="NYJ196" s="414"/>
      <c r="NYK196" s="414"/>
      <c r="NYL196" s="414"/>
      <c r="NYM196" s="414"/>
      <c r="NYN196" s="413"/>
      <c r="NYO196" s="322"/>
      <c r="NYP196" s="322"/>
      <c r="NYQ196" s="322"/>
      <c r="NYR196" s="323"/>
      <c r="NYS196" s="413"/>
      <c r="NYT196" s="413"/>
      <c r="NYU196" s="413"/>
      <c r="NYV196" s="414"/>
      <c r="NYW196" s="414"/>
      <c r="NYX196" s="414"/>
      <c r="NYY196" s="413"/>
      <c r="NYZ196" s="414"/>
      <c r="NZA196" s="414"/>
      <c r="NZB196" s="414"/>
      <c r="NZC196" s="414"/>
      <c r="NZD196" s="413"/>
      <c r="NZE196" s="322"/>
      <c r="NZF196" s="322"/>
      <c r="NZG196" s="322"/>
      <c r="NZH196" s="323"/>
      <c r="NZI196" s="413"/>
      <c r="NZJ196" s="413"/>
      <c r="NZK196" s="413"/>
      <c r="NZL196" s="414"/>
      <c r="NZM196" s="414"/>
      <c r="NZN196" s="414"/>
      <c r="NZO196" s="413"/>
      <c r="NZP196" s="414"/>
      <c r="NZQ196" s="414"/>
      <c r="NZR196" s="414"/>
      <c r="NZS196" s="414"/>
      <c r="NZT196" s="413"/>
      <c r="NZU196" s="322"/>
      <c r="NZV196" s="322"/>
      <c r="NZW196" s="322"/>
      <c r="NZX196" s="323"/>
      <c r="NZY196" s="413"/>
      <c r="NZZ196" s="413"/>
      <c r="OAA196" s="413"/>
      <c r="OAB196" s="414"/>
      <c r="OAC196" s="414"/>
      <c r="OAD196" s="414"/>
      <c r="OAE196" s="413"/>
      <c r="OAF196" s="414"/>
      <c r="OAG196" s="414"/>
      <c r="OAH196" s="414"/>
      <c r="OAI196" s="414"/>
      <c r="OAJ196" s="413"/>
      <c r="OAK196" s="322"/>
      <c r="OAL196" s="322"/>
      <c r="OAM196" s="322"/>
      <c r="OAN196" s="323"/>
      <c r="OAO196" s="413"/>
      <c r="OAP196" s="413"/>
      <c r="OAQ196" s="413"/>
      <c r="OAR196" s="414"/>
      <c r="OAS196" s="414"/>
      <c r="OAT196" s="414"/>
      <c r="OAU196" s="413"/>
      <c r="OAV196" s="414"/>
      <c r="OAW196" s="414"/>
      <c r="OAX196" s="414"/>
      <c r="OAY196" s="414"/>
      <c r="OAZ196" s="413"/>
      <c r="OBA196" s="322"/>
      <c r="OBB196" s="322"/>
      <c r="OBC196" s="322"/>
      <c r="OBD196" s="323"/>
      <c r="OBE196" s="413"/>
      <c r="OBF196" s="413"/>
      <c r="OBG196" s="413"/>
      <c r="OBH196" s="414"/>
      <c r="OBI196" s="414"/>
      <c r="OBJ196" s="414"/>
      <c r="OBK196" s="413"/>
      <c r="OBL196" s="414"/>
      <c r="OBM196" s="414"/>
      <c r="OBN196" s="414"/>
      <c r="OBO196" s="414"/>
      <c r="OBP196" s="413"/>
      <c r="OBQ196" s="322"/>
      <c r="OBR196" s="322"/>
      <c r="OBS196" s="322"/>
      <c r="OBT196" s="323"/>
      <c r="OBU196" s="413"/>
      <c r="OBV196" s="413"/>
      <c r="OBW196" s="413"/>
      <c r="OBX196" s="414"/>
      <c r="OBY196" s="414"/>
      <c r="OBZ196" s="414"/>
      <c r="OCA196" s="413"/>
      <c r="OCB196" s="414"/>
      <c r="OCC196" s="414"/>
      <c r="OCD196" s="414"/>
      <c r="OCE196" s="414"/>
      <c r="OCF196" s="413"/>
      <c r="OCG196" s="322"/>
      <c r="OCH196" s="322"/>
      <c r="OCI196" s="322"/>
      <c r="OCJ196" s="323"/>
      <c r="OCK196" s="413"/>
      <c r="OCL196" s="413"/>
      <c r="OCM196" s="413"/>
      <c r="OCN196" s="414"/>
      <c r="OCO196" s="414"/>
      <c r="OCP196" s="414"/>
      <c r="OCQ196" s="413"/>
      <c r="OCR196" s="414"/>
      <c r="OCS196" s="414"/>
      <c r="OCT196" s="414"/>
      <c r="OCU196" s="414"/>
      <c r="OCV196" s="413"/>
      <c r="OCW196" s="322"/>
      <c r="OCX196" s="322"/>
      <c r="OCY196" s="322"/>
      <c r="OCZ196" s="323"/>
      <c r="ODA196" s="413"/>
      <c r="ODB196" s="413"/>
      <c r="ODC196" s="413"/>
      <c r="ODD196" s="414"/>
      <c r="ODE196" s="414"/>
      <c r="ODF196" s="414"/>
      <c r="ODG196" s="413"/>
      <c r="ODH196" s="414"/>
      <c r="ODI196" s="414"/>
      <c r="ODJ196" s="414"/>
      <c r="ODK196" s="414"/>
      <c r="ODL196" s="413"/>
      <c r="ODM196" s="322"/>
      <c r="ODN196" s="322"/>
      <c r="ODO196" s="322"/>
      <c r="ODP196" s="323"/>
      <c r="ODQ196" s="413"/>
      <c r="ODR196" s="413"/>
      <c r="ODS196" s="413"/>
      <c r="ODT196" s="414"/>
      <c r="ODU196" s="414"/>
      <c r="ODV196" s="414"/>
      <c r="ODW196" s="413"/>
      <c r="ODX196" s="414"/>
      <c r="ODY196" s="414"/>
      <c r="ODZ196" s="414"/>
      <c r="OEA196" s="414"/>
      <c r="OEB196" s="413"/>
      <c r="OEC196" s="322"/>
      <c r="OED196" s="322"/>
      <c r="OEE196" s="322"/>
      <c r="OEF196" s="323"/>
      <c r="OEG196" s="413"/>
      <c r="OEH196" s="413"/>
      <c r="OEI196" s="413"/>
      <c r="OEJ196" s="414"/>
      <c r="OEK196" s="414"/>
      <c r="OEL196" s="414"/>
      <c r="OEM196" s="413"/>
      <c r="OEN196" s="414"/>
      <c r="OEO196" s="414"/>
      <c r="OEP196" s="414"/>
      <c r="OEQ196" s="414"/>
      <c r="OER196" s="413"/>
      <c r="OES196" s="322"/>
      <c r="OET196" s="322"/>
      <c r="OEU196" s="322"/>
      <c r="OEV196" s="323"/>
      <c r="OEW196" s="413"/>
      <c r="OEX196" s="413"/>
      <c r="OEY196" s="413"/>
      <c r="OEZ196" s="414"/>
      <c r="OFA196" s="414"/>
      <c r="OFB196" s="414"/>
      <c r="OFC196" s="413"/>
      <c r="OFD196" s="414"/>
      <c r="OFE196" s="414"/>
      <c r="OFF196" s="414"/>
      <c r="OFG196" s="414"/>
      <c r="OFH196" s="413"/>
      <c r="OFI196" s="322"/>
      <c r="OFJ196" s="322"/>
      <c r="OFK196" s="322"/>
      <c r="OFL196" s="323"/>
      <c r="OFM196" s="413"/>
      <c r="OFN196" s="413"/>
      <c r="OFO196" s="413"/>
      <c r="OFP196" s="414"/>
      <c r="OFQ196" s="414"/>
      <c r="OFR196" s="414"/>
      <c r="OFS196" s="413"/>
      <c r="OFT196" s="414"/>
      <c r="OFU196" s="414"/>
      <c r="OFV196" s="414"/>
      <c r="OFW196" s="414"/>
      <c r="OFX196" s="413"/>
      <c r="OFY196" s="322"/>
      <c r="OFZ196" s="322"/>
      <c r="OGA196" s="322"/>
      <c r="OGB196" s="323"/>
      <c r="OGC196" s="413"/>
      <c r="OGD196" s="413"/>
      <c r="OGE196" s="413"/>
      <c r="OGF196" s="414"/>
      <c r="OGG196" s="414"/>
      <c r="OGH196" s="414"/>
      <c r="OGI196" s="413"/>
      <c r="OGJ196" s="414"/>
      <c r="OGK196" s="414"/>
      <c r="OGL196" s="414"/>
      <c r="OGM196" s="414"/>
      <c r="OGN196" s="413"/>
      <c r="OGO196" s="322"/>
      <c r="OGP196" s="322"/>
      <c r="OGQ196" s="322"/>
      <c r="OGR196" s="323"/>
      <c r="OGS196" s="413"/>
      <c r="OGT196" s="413"/>
      <c r="OGU196" s="413"/>
      <c r="OGV196" s="414"/>
      <c r="OGW196" s="414"/>
      <c r="OGX196" s="414"/>
      <c r="OGY196" s="413"/>
      <c r="OGZ196" s="414"/>
      <c r="OHA196" s="414"/>
      <c r="OHB196" s="414"/>
      <c r="OHC196" s="414"/>
      <c r="OHD196" s="413"/>
      <c r="OHE196" s="322"/>
      <c r="OHF196" s="322"/>
      <c r="OHG196" s="322"/>
      <c r="OHH196" s="323"/>
      <c r="OHI196" s="413"/>
      <c r="OHJ196" s="413"/>
      <c r="OHK196" s="413"/>
      <c r="OHL196" s="414"/>
      <c r="OHM196" s="414"/>
      <c r="OHN196" s="414"/>
      <c r="OHO196" s="413"/>
      <c r="OHP196" s="414"/>
      <c r="OHQ196" s="414"/>
      <c r="OHR196" s="414"/>
      <c r="OHS196" s="414"/>
      <c r="OHT196" s="413"/>
      <c r="OHU196" s="322"/>
      <c r="OHV196" s="322"/>
      <c r="OHW196" s="322"/>
      <c r="OHX196" s="323"/>
      <c r="OHY196" s="413"/>
      <c r="OHZ196" s="413"/>
      <c r="OIA196" s="413"/>
      <c r="OIB196" s="414"/>
      <c r="OIC196" s="414"/>
      <c r="OID196" s="414"/>
      <c r="OIE196" s="413"/>
      <c r="OIF196" s="414"/>
      <c r="OIG196" s="414"/>
      <c r="OIH196" s="414"/>
      <c r="OII196" s="414"/>
      <c r="OIJ196" s="413"/>
      <c r="OIK196" s="322"/>
      <c r="OIL196" s="322"/>
      <c r="OIM196" s="322"/>
      <c r="OIN196" s="323"/>
      <c r="OIO196" s="413"/>
      <c r="OIP196" s="413"/>
      <c r="OIQ196" s="413"/>
      <c r="OIR196" s="414"/>
      <c r="OIS196" s="414"/>
      <c r="OIT196" s="414"/>
      <c r="OIU196" s="413"/>
      <c r="OIV196" s="414"/>
      <c r="OIW196" s="414"/>
      <c r="OIX196" s="414"/>
      <c r="OIY196" s="414"/>
      <c r="OIZ196" s="413"/>
      <c r="OJA196" s="322"/>
      <c r="OJB196" s="322"/>
      <c r="OJC196" s="322"/>
      <c r="OJD196" s="323"/>
      <c r="OJE196" s="413"/>
      <c r="OJF196" s="413"/>
      <c r="OJG196" s="413"/>
      <c r="OJH196" s="414"/>
      <c r="OJI196" s="414"/>
      <c r="OJJ196" s="414"/>
      <c r="OJK196" s="413"/>
      <c r="OJL196" s="414"/>
      <c r="OJM196" s="414"/>
      <c r="OJN196" s="414"/>
      <c r="OJO196" s="414"/>
      <c r="OJP196" s="413"/>
      <c r="OJQ196" s="322"/>
      <c r="OJR196" s="322"/>
      <c r="OJS196" s="322"/>
      <c r="OJT196" s="323"/>
      <c r="OJU196" s="413"/>
      <c r="OJV196" s="413"/>
      <c r="OJW196" s="413"/>
      <c r="OJX196" s="414"/>
      <c r="OJY196" s="414"/>
      <c r="OJZ196" s="414"/>
      <c r="OKA196" s="413"/>
      <c r="OKB196" s="414"/>
      <c r="OKC196" s="414"/>
      <c r="OKD196" s="414"/>
      <c r="OKE196" s="414"/>
      <c r="OKF196" s="413"/>
      <c r="OKG196" s="322"/>
      <c r="OKH196" s="322"/>
      <c r="OKI196" s="322"/>
      <c r="OKJ196" s="323"/>
      <c r="OKK196" s="413"/>
      <c r="OKL196" s="413"/>
      <c r="OKM196" s="413"/>
      <c r="OKN196" s="414"/>
      <c r="OKO196" s="414"/>
      <c r="OKP196" s="414"/>
      <c r="OKQ196" s="413"/>
      <c r="OKR196" s="414"/>
      <c r="OKS196" s="414"/>
      <c r="OKT196" s="414"/>
      <c r="OKU196" s="414"/>
      <c r="OKV196" s="413"/>
      <c r="OKW196" s="322"/>
      <c r="OKX196" s="322"/>
      <c r="OKY196" s="322"/>
      <c r="OKZ196" s="323"/>
      <c r="OLA196" s="413"/>
      <c r="OLB196" s="413"/>
      <c r="OLC196" s="413"/>
      <c r="OLD196" s="414"/>
      <c r="OLE196" s="414"/>
      <c r="OLF196" s="414"/>
      <c r="OLG196" s="413"/>
      <c r="OLH196" s="414"/>
      <c r="OLI196" s="414"/>
      <c r="OLJ196" s="414"/>
      <c r="OLK196" s="414"/>
      <c r="OLL196" s="413"/>
      <c r="OLM196" s="322"/>
      <c r="OLN196" s="322"/>
      <c r="OLO196" s="322"/>
      <c r="OLP196" s="323"/>
      <c r="OLQ196" s="413"/>
      <c r="OLR196" s="413"/>
      <c r="OLS196" s="413"/>
      <c r="OLT196" s="414"/>
      <c r="OLU196" s="414"/>
      <c r="OLV196" s="414"/>
      <c r="OLW196" s="413"/>
      <c r="OLX196" s="414"/>
      <c r="OLY196" s="414"/>
      <c r="OLZ196" s="414"/>
      <c r="OMA196" s="414"/>
      <c r="OMB196" s="413"/>
      <c r="OMC196" s="322"/>
      <c r="OMD196" s="322"/>
      <c r="OME196" s="322"/>
      <c r="OMF196" s="323"/>
      <c r="OMG196" s="413"/>
      <c r="OMH196" s="413"/>
      <c r="OMI196" s="413"/>
      <c r="OMJ196" s="414"/>
      <c r="OMK196" s="414"/>
      <c r="OML196" s="414"/>
      <c r="OMM196" s="413"/>
      <c r="OMN196" s="414"/>
      <c r="OMO196" s="414"/>
      <c r="OMP196" s="414"/>
      <c r="OMQ196" s="414"/>
      <c r="OMR196" s="413"/>
      <c r="OMS196" s="322"/>
      <c r="OMT196" s="322"/>
      <c r="OMU196" s="322"/>
      <c r="OMV196" s="323"/>
      <c r="OMW196" s="413"/>
      <c r="OMX196" s="413"/>
      <c r="OMY196" s="413"/>
      <c r="OMZ196" s="414"/>
      <c r="ONA196" s="414"/>
      <c r="ONB196" s="414"/>
      <c r="ONC196" s="413"/>
      <c r="OND196" s="414"/>
      <c r="ONE196" s="414"/>
      <c r="ONF196" s="414"/>
      <c r="ONG196" s="414"/>
      <c r="ONH196" s="413"/>
      <c r="ONI196" s="322"/>
      <c r="ONJ196" s="322"/>
      <c r="ONK196" s="322"/>
      <c r="ONL196" s="323"/>
      <c r="ONM196" s="413"/>
      <c r="ONN196" s="413"/>
      <c r="ONO196" s="413"/>
      <c r="ONP196" s="414"/>
      <c r="ONQ196" s="414"/>
      <c r="ONR196" s="414"/>
      <c r="ONS196" s="413"/>
      <c r="ONT196" s="414"/>
      <c r="ONU196" s="414"/>
      <c r="ONV196" s="414"/>
      <c r="ONW196" s="414"/>
      <c r="ONX196" s="413"/>
      <c r="ONY196" s="322"/>
      <c r="ONZ196" s="322"/>
      <c r="OOA196" s="322"/>
      <c r="OOB196" s="323"/>
      <c r="OOC196" s="413"/>
      <c r="OOD196" s="413"/>
      <c r="OOE196" s="413"/>
      <c r="OOF196" s="414"/>
      <c r="OOG196" s="414"/>
      <c r="OOH196" s="414"/>
      <c r="OOI196" s="413"/>
      <c r="OOJ196" s="414"/>
      <c r="OOK196" s="414"/>
      <c r="OOL196" s="414"/>
      <c r="OOM196" s="414"/>
      <c r="OON196" s="413"/>
      <c r="OOO196" s="322"/>
      <c r="OOP196" s="322"/>
      <c r="OOQ196" s="322"/>
      <c r="OOR196" s="323"/>
      <c r="OOS196" s="413"/>
      <c r="OOT196" s="413"/>
      <c r="OOU196" s="413"/>
      <c r="OOV196" s="414"/>
      <c r="OOW196" s="414"/>
      <c r="OOX196" s="414"/>
      <c r="OOY196" s="413"/>
      <c r="OOZ196" s="414"/>
      <c r="OPA196" s="414"/>
      <c r="OPB196" s="414"/>
      <c r="OPC196" s="414"/>
      <c r="OPD196" s="413"/>
      <c r="OPE196" s="322"/>
      <c r="OPF196" s="322"/>
      <c r="OPG196" s="322"/>
      <c r="OPH196" s="323"/>
      <c r="OPI196" s="413"/>
      <c r="OPJ196" s="413"/>
      <c r="OPK196" s="413"/>
      <c r="OPL196" s="414"/>
      <c r="OPM196" s="414"/>
      <c r="OPN196" s="414"/>
      <c r="OPO196" s="413"/>
      <c r="OPP196" s="414"/>
      <c r="OPQ196" s="414"/>
      <c r="OPR196" s="414"/>
      <c r="OPS196" s="414"/>
      <c r="OPT196" s="413"/>
      <c r="OPU196" s="322"/>
      <c r="OPV196" s="322"/>
      <c r="OPW196" s="322"/>
      <c r="OPX196" s="323"/>
      <c r="OPY196" s="413"/>
      <c r="OPZ196" s="413"/>
      <c r="OQA196" s="413"/>
      <c r="OQB196" s="414"/>
      <c r="OQC196" s="414"/>
      <c r="OQD196" s="414"/>
      <c r="OQE196" s="413"/>
      <c r="OQF196" s="414"/>
      <c r="OQG196" s="414"/>
      <c r="OQH196" s="414"/>
      <c r="OQI196" s="414"/>
      <c r="OQJ196" s="413"/>
      <c r="OQK196" s="322"/>
      <c r="OQL196" s="322"/>
      <c r="OQM196" s="322"/>
      <c r="OQN196" s="323"/>
      <c r="OQO196" s="413"/>
      <c r="OQP196" s="413"/>
      <c r="OQQ196" s="413"/>
      <c r="OQR196" s="414"/>
      <c r="OQS196" s="414"/>
      <c r="OQT196" s="414"/>
      <c r="OQU196" s="413"/>
      <c r="OQV196" s="414"/>
      <c r="OQW196" s="414"/>
      <c r="OQX196" s="414"/>
      <c r="OQY196" s="414"/>
      <c r="OQZ196" s="413"/>
      <c r="ORA196" s="322"/>
      <c r="ORB196" s="322"/>
      <c r="ORC196" s="322"/>
      <c r="ORD196" s="323"/>
      <c r="ORE196" s="413"/>
      <c r="ORF196" s="413"/>
      <c r="ORG196" s="413"/>
      <c r="ORH196" s="414"/>
      <c r="ORI196" s="414"/>
      <c r="ORJ196" s="414"/>
      <c r="ORK196" s="413"/>
      <c r="ORL196" s="414"/>
      <c r="ORM196" s="414"/>
      <c r="ORN196" s="414"/>
      <c r="ORO196" s="414"/>
      <c r="ORP196" s="413"/>
      <c r="ORQ196" s="322"/>
      <c r="ORR196" s="322"/>
      <c r="ORS196" s="322"/>
      <c r="ORT196" s="323"/>
      <c r="ORU196" s="413"/>
      <c r="ORV196" s="413"/>
      <c r="ORW196" s="413"/>
      <c r="ORX196" s="414"/>
      <c r="ORY196" s="414"/>
      <c r="ORZ196" s="414"/>
      <c r="OSA196" s="413"/>
      <c r="OSB196" s="414"/>
      <c r="OSC196" s="414"/>
      <c r="OSD196" s="414"/>
      <c r="OSE196" s="414"/>
      <c r="OSF196" s="413"/>
      <c r="OSG196" s="322"/>
      <c r="OSH196" s="322"/>
      <c r="OSI196" s="322"/>
      <c r="OSJ196" s="323"/>
      <c r="OSK196" s="413"/>
      <c r="OSL196" s="413"/>
      <c r="OSM196" s="413"/>
      <c r="OSN196" s="414"/>
      <c r="OSO196" s="414"/>
      <c r="OSP196" s="414"/>
      <c r="OSQ196" s="413"/>
      <c r="OSR196" s="414"/>
      <c r="OSS196" s="414"/>
      <c r="OST196" s="414"/>
      <c r="OSU196" s="414"/>
      <c r="OSV196" s="413"/>
      <c r="OSW196" s="322"/>
      <c r="OSX196" s="322"/>
      <c r="OSY196" s="322"/>
      <c r="OSZ196" s="323"/>
      <c r="OTA196" s="413"/>
      <c r="OTB196" s="413"/>
      <c r="OTC196" s="413"/>
      <c r="OTD196" s="414"/>
      <c r="OTE196" s="414"/>
      <c r="OTF196" s="414"/>
      <c r="OTG196" s="413"/>
      <c r="OTH196" s="414"/>
      <c r="OTI196" s="414"/>
      <c r="OTJ196" s="414"/>
      <c r="OTK196" s="414"/>
      <c r="OTL196" s="413"/>
      <c r="OTM196" s="322"/>
      <c r="OTN196" s="322"/>
      <c r="OTO196" s="322"/>
      <c r="OTP196" s="323"/>
      <c r="OTQ196" s="413"/>
      <c r="OTR196" s="413"/>
      <c r="OTS196" s="413"/>
      <c r="OTT196" s="414"/>
      <c r="OTU196" s="414"/>
      <c r="OTV196" s="414"/>
      <c r="OTW196" s="413"/>
      <c r="OTX196" s="414"/>
      <c r="OTY196" s="414"/>
      <c r="OTZ196" s="414"/>
      <c r="OUA196" s="414"/>
      <c r="OUB196" s="413"/>
      <c r="OUC196" s="322"/>
      <c r="OUD196" s="322"/>
      <c r="OUE196" s="322"/>
      <c r="OUF196" s="323"/>
      <c r="OUG196" s="413"/>
      <c r="OUH196" s="413"/>
      <c r="OUI196" s="413"/>
      <c r="OUJ196" s="414"/>
      <c r="OUK196" s="414"/>
      <c r="OUL196" s="414"/>
      <c r="OUM196" s="413"/>
      <c r="OUN196" s="414"/>
      <c r="OUO196" s="414"/>
      <c r="OUP196" s="414"/>
      <c r="OUQ196" s="414"/>
      <c r="OUR196" s="413"/>
      <c r="OUS196" s="322"/>
      <c r="OUT196" s="322"/>
      <c r="OUU196" s="322"/>
      <c r="OUV196" s="323"/>
      <c r="OUW196" s="413"/>
      <c r="OUX196" s="413"/>
      <c r="OUY196" s="413"/>
      <c r="OUZ196" s="414"/>
      <c r="OVA196" s="414"/>
      <c r="OVB196" s="414"/>
      <c r="OVC196" s="413"/>
      <c r="OVD196" s="414"/>
      <c r="OVE196" s="414"/>
      <c r="OVF196" s="414"/>
      <c r="OVG196" s="414"/>
      <c r="OVH196" s="413"/>
      <c r="OVI196" s="322"/>
      <c r="OVJ196" s="322"/>
      <c r="OVK196" s="322"/>
      <c r="OVL196" s="323"/>
      <c r="OVM196" s="413"/>
      <c r="OVN196" s="413"/>
      <c r="OVO196" s="413"/>
      <c r="OVP196" s="414"/>
      <c r="OVQ196" s="414"/>
      <c r="OVR196" s="414"/>
      <c r="OVS196" s="413"/>
      <c r="OVT196" s="414"/>
      <c r="OVU196" s="414"/>
      <c r="OVV196" s="414"/>
      <c r="OVW196" s="414"/>
      <c r="OVX196" s="413"/>
      <c r="OVY196" s="322"/>
      <c r="OVZ196" s="322"/>
      <c r="OWA196" s="322"/>
      <c r="OWB196" s="323"/>
      <c r="OWC196" s="413"/>
      <c r="OWD196" s="413"/>
      <c r="OWE196" s="413"/>
      <c r="OWF196" s="414"/>
      <c r="OWG196" s="414"/>
      <c r="OWH196" s="414"/>
      <c r="OWI196" s="413"/>
      <c r="OWJ196" s="414"/>
      <c r="OWK196" s="414"/>
      <c r="OWL196" s="414"/>
      <c r="OWM196" s="414"/>
      <c r="OWN196" s="413"/>
      <c r="OWO196" s="322"/>
      <c r="OWP196" s="322"/>
      <c r="OWQ196" s="322"/>
      <c r="OWR196" s="323"/>
      <c r="OWS196" s="413"/>
      <c r="OWT196" s="413"/>
      <c r="OWU196" s="413"/>
      <c r="OWV196" s="414"/>
      <c r="OWW196" s="414"/>
      <c r="OWX196" s="414"/>
      <c r="OWY196" s="413"/>
      <c r="OWZ196" s="414"/>
      <c r="OXA196" s="414"/>
      <c r="OXB196" s="414"/>
      <c r="OXC196" s="414"/>
      <c r="OXD196" s="413"/>
      <c r="OXE196" s="322"/>
      <c r="OXF196" s="322"/>
      <c r="OXG196" s="322"/>
      <c r="OXH196" s="323"/>
      <c r="OXI196" s="413"/>
      <c r="OXJ196" s="413"/>
      <c r="OXK196" s="413"/>
      <c r="OXL196" s="414"/>
      <c r="OXM196" s="414"/>
      <c r="OXN196" s="414"/>
      <c r="OXO196" s="413"/>
      <c r="OXP196" s="414"/>
      <c r="OXQ196" s="414"/>
      <c r="OXR196" s="414"/>
      <c r="OXS196" s="414"/>
      <c r="OXT196" s="413"/>
      <c r="OXU196" s="322"/>
      <c r="OXV196" s="322"/>
      <c r="OXW196" s="322"/>
      <c r="OXX196" s="323"/>
      <c r="OXY196" s="413"/>
      <c r="OXZ196" s="413"/>
      <c r="OYA196" s="413"/>
      <c r="OYB196" s="414"/>
      <c r="OYC196" s="414"/>
      <c r="OYD196" s="414"/>
      <c r="OYE196" s="413"/>
      <c r="OYF196" s="414"/>
      <c r="OYG196" s="414"/>
      <c r="OYH196" s="414"/>
      <c r="OYI196" s="414"/>
      <c r="OYJ196" s="413"/>
      <c r="OYK196" s="322"/>
      <c r="OYL196" s="322"/>
      <c r="OYM196" s="322"/>
      <c r="OYN196" s="323"/>
      <c r="OYO196" s="413"/>
      <c r="OYP196" s="413"/>
      <c r="OYQ196" s="413"/>
      <c r="OYR196" s="414"/>
      <c r="OYS196" s="414"/>
      <c r="OYT196" s="414"/>
      <c r="OYU196" s="413"/>
      <c r="OYV196" s="414"/>
      <c r="OYW196" s="414"/>
      <c r="OYX196" s="414"/>
      <c r="OYY196" s="414"/>
      <c r="OYZ196" s="413"/>
      <c r="OZA196" s="322"/>
      <c r="OZB196" s="322"/>
      <c r="OZC196" s="322"/>
      <c r="OZD196" s="323"/>
      <c r="OZE196" s="413"/>
      <c r="OZF196" s="413"/>
      <c r="OZG196" s="413"/>
      <c r="OZH196" s="414"/>
      <c r="OZI196" s="414"/>
      <c r="OZJ196" s="414"/>
      <c r="OZK196" s="413"/>
      <c r="OZL196" s="414"/>
      <c r="OZM196" s="414"/>
      <c r="OZN196" s="414"/>
      <c r="OZO196" s="414"/>
      <c r="OZP196" s="413"/>
      <c r="OZQ196" s="322"/>
      <c r="OZR196" s="322"/>
      <c r="OZS196" s="322"/>
      <c r="OZT196" s="323"/>
      <c r="OZU196" s="413"/>
      <c r="OZV196" s="413"/>
      <c r="OZW196" s="413"/>
      <c r="OZX196" s="414"/>
      <c r="OZY196" s="414"/>
      <c r="OZZ196" s="414"/>
      <c r="PAA196" s="413"/>
      <c r="PAB196" s="414"/>
      <c r="PAC196" s="414"/>
      <c r="PAD196" s="414"/>
      <c r="PAE196" s="414"/>
      <c r="PAF196" s="413"/>
      <c r="PAG196" s="322"/>
      <c r="PAH196" s="322"/>
      <c r="PAI196" s="322"/>
      <c r="PAJ196" s="323"/>
      <c r="PAK196" s="413"/>
      <c r="PAL196" s="413"/>
      <c r="PAM196" s="413"/>
      <c r="PAN196" s="414"/>
      <c r="PAO196" s="414"/>
      <c r="PAP196" s="414"/>
      <c r="PAQ196" s="413"/>
      <c r="PAR196" s="414"/>
      <c r="PAS196" s="414"/>
      <c r="PAT196" s="414"/>
      <c r="PAU196" s="414"/>
      <c r="PAV196" s="413"/>
      <c r="PAW196" s="322"/>
      <c r="PAX196" s="322"/>
      <c r="PAY196" s="322"/>
      <c r="PAZ196" s="323"/>
      <c r="PBA196" s="413"/>
      <c r="PBB196" s="413"/>
      <c r="PBC196" s="413"/>
      <c r="PBD196" s="414"/>
      <c r="PBE196" s="414"/>
      <c r="PBF196" s="414"/>
      <c r="PBG196" s="413"/>
      <c r="PBH196" s="414"/>
      <c r="PBI196" s="414"/>
      <c r="PBJ196" s="414"/>
      <c r="PBK196" s="414"/>
      <c r="PBL196" s="413"/>
      <c r="PBM196" s="322"/>
      <c r="PBN196" s="322"/>
      <c r="PBO196" s="322"/>
      <c r="PBP196" s="323"/>
      <c r="PBQ196" s="413"/>
      <c r="PBR196" s="413"/>
      <c r="PBS196" s="413"/>
      <c r="PBT196" s="414"/>
      <c r="PBU196" s="414"/>
      <c r="PBV196" s="414"/>
      <c r="PBW196" s="413"/>
      <c r="PBX196" s="414"/>
      <c r="PBY196" s="414"/>
      <c r="PBZ196" s="414"/>
      <c r="PCA196" s="414"/>
      <c r="PCB196" s="413"/>
      <c r="PCC196" s="322"/>
      <c r="PCD196" s="322"/>
      <c r="PCE196" s="322"/>
      <c r="PCF196" s="323"/>
      <c r="PCG196" s="413"/>
      <c r="PCH196" s="413"/>
      <c r="PCI196" s="413"/>
      <c r="PCJ196" s="414"/>
      <c r="PCK196" s="414"/>
      <c r="PCL196" s="414"/>
      <c r="PCM196" s="413"/>
      <c r="PCN196" s="414"/>
      <c r="PCO196" s="414"/>
      <c r="PCP196" s="414"/>
      <c r="PCQ196" s="414"/>
      <c r="PCR196" s="413"/>
      <c r="PCS196" s="322"/>
      <c r="PCT196" s="322"/>
      <c r="PCU196" s="322"/>
      <c r="PCV196" s="323"/>
      <c r="PCW196" s="413"/>
      <c r="PCX196" s="413"/>
      <c r="PCY196" s="413"/>
      <c r="PCZ196" s="414"/>
      <c r="PDA196" s="414"/>
      <c r="PDB196" s="414"/>
      <c r="PDC196" s="413"/>
      <c r="PDD196" s="414"/>
      <c r="PDE196" s="414"/>
      <c r="PDF196" s="414"/>
      <c r="PDG196" s="414"/>
      <c r="PDH196" s="413"/>
      <c r="PDI196" s="322"/>
      <c r="PDJ196" s="322"/>
      <c r="PDK196" s="322"/>
      <c r="PDL196" s="323"/>
      <c r="PDM196" s="413"/>
      <c r="PDN196" s="413"/>
      <c r="PDO196" s="413"/>
      <c r="PDP196" s="414"/>
      <c r="PDQ196" s="414"/>
      <c r="PDR196" s="414"/>
      <c r="PDS196" s="413"/>
      <c r="PDT196" s="414"/>
      <c r="PDU196" s="414"/>
      <c r="PDV196" s="414"/>
      <c r="PDW196" s="414"/>
      <c r="PDX196" s="413"/>
      <c r="PDY196" s="322"/>
      <c r="PDZ196" s="322"/>
      <c r="PEA196" s="322"/>
      <c r="PEB196" s="323"/>
      <c r="PEC196" s="413"/>
      <c r="PED196" s="413"/>
      <c r="PEE196" s="413"/>
      <c r="PEF196" s="414"/>
      <c r="PEG196" s="414"/>
      <c r="PEH196" s="414"/>
      <c r="PEI196" s="413"/>
      <c r="PEJ196" s="414"/>
      <c r="PEK196" s="414"/>
      <c r="PEL196" s="414"/>
      <c r="PEM196" s="414"/>
      <c r="PEN196" s="413"/>
      <c r="PEO196" s="322"/>
      <c r="PEP196" s="322"/>
      <c r="PEQ196" s="322"/>
      <c r="PER196" s="323"/>
      <c r="PES196" s="413"/>
      <c r="PET196" s="413"/>
      <c r="PEU196" s="413"/>
      <c r="PEV196" s="414"/>
      <c r="PEW196" s="414"/>
      <c r="PEX196" s="414"/>
      <c r="PEY196" s="413"/>
      <c r="PEZ196" s="414"/>
      <c r="PFA196" s="414"/>
      <c r="PFB196" s="414"/>
      <c r="PFC196" s="414"/>
      <c r="PFD196" s="413"/>
      <c r="PFE196" s="322"/>
      <c r="PFF196" s="322"/>
      <c r="PFG196" s="322"/>
      <c r="PFH196" s="323"/>
      <c r="PFI196" s="413"/>
      <c r="PFJ196" s="413"/>
      <c r="PFK196" s="413"/>
      <c r="PFL196" s="414"/>
      <c r="PFM196" s="414"/>
      <c r="PFN196" s="414"/>
      <c r="PFO196" s="413"/>
      <c r="PFP196" s="414"/>
      <c r="PFQ196" s="414"/>
      <c r="PFR196" s="414"/>
      <c r="PFS196" s="414"/>
      <c r="PFT196" s="413"/>
      <c r="PFU196" s="322"/>
      <c r="PFV196" s="322"/>
      <c r="PFW196" s="322"/>
      <c r="PFX196" s="323"/>
      <c r="PFY196" s="413"/>
      <c r="PFZ196" s="413"/>
      <c r="PGA196" s="413"/>
      <c r="PGB196" s="414"/>
      <c r="PGC196" s="414"/>
      <c r="PGD196" s="414"/>
      <c r="PGE196" s="413"/>
      <c r="PGF196" s="414"/>
      <c r="PGG196" s="414"/>
      <c r="PGH196" s="414"/>
      <c r="PGI196" s="414"/>
      <c r="PGJ196" s="413"/>
      <c r="PGK196" s="322"/>
      <c r="PGL196" s="322"/>
      <c r="PGM196" s="322"/>
      <c r="PGN196" s="323"/>
      <c r="PGO196" s="413"/>
      <c r="PGP196" s="413"/>
      <c r="PGQ196" s="413"/>
      <c r="PGR196" s="414"/>
      <c r="PGS196" s="414"/>
      <c r="PGT196" s="414"/>
      <c r="PGU196" s="413"/>
      <c r="PGV196" s="414"/>
      <c r="PGW196" s="414"/>
      <c r="PGX196" s="414"/>
      <c r="PGY196" s="414"/>
      <c r="PGZ196" s="413"/>
      <c r="PHA196" s="322"/>
      <c r="PHB196" s="322"/>
      <c r="PHC196" s="322"/>
      <c r="PHD196" s="323"/>
      <c r="PHE196" s="413"/>
      <c r="PHF196" s="413"/>
      <c r="PHG196" s="413"/>
      <c r="PHH196" s="414"/>
      <c r="PHI196" s="414"/>
      <c r="PHJ196" s="414"/>
      <c r="PHK196" s="413"/>
      <c r="PHL196" s="414"/>
      <c r="PHM196" s="414"/>
      <c r="PHN196" s="414"/>
      <c r="PHO196" s="414"/>
      <c r="PHP196" s="413"/>
      <c r="PHQ196" s="322"/>
      <c r="PHR196" s="322"/>
      <c r="PHS196" s="322"/>
      <c r="PHT196" s="323"/>
      <c r="PHU196" s="413"/>
      <c r="PHV196" s="413"/>
      <c r="PHW196" s="413"/>
      <c r="PHX196" s="414"/>
      <c r="PHY196" s="414"/>
      <c r="PHZ196" s="414"/>
      <c r="PIA196" s="413"/>
      <c r="PIB196" s="414"/>
      <c r="PIC196" s="414"/>
      <c r="PID196" s="414"/>
      <c r="PIE196" s="414"/>
      <c r="PIF196" s="413"/>
      <c r="PIG196" s="322"/>
      <c r="PIH196" s="322"/>
      <c r="PII196" s="322"/>
      <c r="PIJ196" s="323"/>
      <c r="PIK196" s="413"/>
      <c r="PIL196" s="413"/>
      <c r="PIM196" s="413"/>
      <c r="PIN196" s="414"/>
      <c r="PIO196" s="414"/>
      <c r="PIP196" s="414"/>
      <c r="PIQ196" s="413"/>
      <c r="PIR196" s="414"/>
      <c r="PIS196" s="414"/>
      <c r="PIT196" s="414"/>
      <c r="PIU196" s="414"/>
      <c r="PIV196" s="413"/>
      <c r="PIW196" s="322"/>
      <c r="PIX196" s="322"/>
      <c r="PIY196" s="322"/>
      <c r="PIZ196" s="323"/>
      <c r="PJA196" s="413"/>
      <c r="PJB196" s="413"/>
      <c r="PJC196" s="413"/>
      <c r="PJD196" s="414"/>
      <c r="PJE196" s="414"/>
      <c r="PJF196" s="414"/>
      <c r="PJG196" s="413"/>
      <c r="PJH196" s="414"/>
      <c r="PJI196" s="414"/>
      <c r="PJJ196" s="414"/>
      <c r="PJK196" s="414"/>
      <c r="PJL196" s="413"/>
      <c r="PJM196" s="322"/>
      <c r="PJN196" s="322"/>
      <c r="PJO196" s="322"/>
      <c r="PJP196" s="323"/>
      <c r="PJQ196" s="413"/>
      <c r="PJR196" s="413"/>
      <c r="PJS196" s="413"/>
      <c r="PJT196" s="414"/>
      <c r="PJU196" s="414"/>
      <c r="PJV196" s="414"/>
      <c r="PJW196" s="413"/>
      <c r="PJX196" s="414"/>
      <c r="PJY196" s="414"/>
      <c r="PJZ196" s="414"/>
      <c r="PKA196" s="414"/>
      <c r="PKB196" s="413"/>
      <c r="PKC196" s="322"/>
      <c r="PKD196" s="322"/>
      <c r="PKE196" s="322"/>
      <c r="PKF196" s="323"/>
      <c r="PKG196" s="413"/>
      <c r="PKH196" s="413"/>
      <c r="PKI196" s="413"/>
      <c r="PKJ196" s="414"/>
      <c r="PKK196" s="414"/>
      <c r="PKL196" s="414"/>
      <c r="PKM196" s="413"/>
      <c r="PKN196" s="414"/>
      <c r="PKO196" s="414"/>
      <c r="PKP196" s="414"/>
      <c r="PKQ196" s="414"/>
      <c r="PKR196" s="413"/>
      <c r="PKS196" s="322"/>
      <c r="PKT196" s="322"/>
      <c r="PKU196" s="322"/>
      <c r="PKV196" s="323"/>
      <c r="PKW196" s="413"/>
      <c r="PKX196" s="413"/>
      <c r="PKY196" s="413"/>
      <c r="PKZ196" s="414"/>
      <c r="PLA196" s="414"/>
      <c r="PLB196" s="414"/>
      <c r="PLC196" s="413"/>
      <c r="PLD196" s="414"/>
      <c r="PLE196" s="414"/>
      <c r="PLF196" s="414"/>
      <c r="PLG196" s="414"/>
      <c r="PLH196" s="413"/>
      <c r="PLI196" s="322"/>
      <c r="PLJ196" s="322"/>
      <c r="PLK196" s="322"/>
      <c r="PLL196" s="323"/>
      <c r="PLM196" s="413"/>
      <c r="PLN196" s="413"/>
      <c r="PLO196" s="413"/>
      <c r="PLP196" s="414"/>
      <c r="PLQ196" s="414"/>
      <c r="PLR196" s="414"/>
      <c r="PLS196" s="413"/>
      <c r="PLT196" s="414"/>
      <c r="PLU196" s="414"/>
      <c r="PLV196" s="414"/>
      <c r="PLW196" s="414"/>
      <c r="PLX196" s="413"/>
      <c r="PLY196" s="322"/>
      <c r="PLZ196" s="322"/>
      <c r="PMA196" s="322"/>
      <c r="PMB196" s="323"/>
      <c r="PMC196" s="413"/>
      <c r="PMD196" s="413"/>
      <c r="PME196" s="413"/>
      <c r="PMF196" s="414"/>
      <c r="PMG196" s="414"/>
      <c r="PMH196" s="414"/>
      <c r="PMI196" s="413"/>
      <c r="PMJ196" s="414"/>
      <c r="PMK196" s="414"/>
      <c r="PML196" s="414"/>
      <c r="PMM196" s="414"/>
      <c r="PMN196" s="413"/>
      <c r="PMO196" s="322"/>
      <c r="PMP196" s="322"/>
      <c r="PMQ196" s="322"/>
      <c r="PMR196" s="323"/>
      <c r="PMS196" s="413"/>
      <c r="PMT196" s="413"/>
      <c r="PMU196" s="413"/>
      <c r="PMV196" s="414"/>
      <c r="PMW196" s="414"/>
      <c r="PMX196" s="414"/>
      <c r="PMY196" s="413"/>
      <c r="PMZ196" s="414"/>
      <c r="PNA196" s="414"/>
      <c r="PNB196" s="414"/>
      <c r="PNC196" s="414"/>
      <c r="PND196" s="413"/>
      <c r="PNE196" s="322"/>
      <c r="PNF196" s="322"/>
      <c r="PNG196" s="322"/>
      <c r="PNH196" s="323"/>
      <c r="PNI196" s="413"/>
      <c r="PNJ196" s="413"/>
      <c r="PNK196" s="413"/>
      <c r="PNL196" s="414"/>
      <c r="PNM196" s="414"/>
      <c r="PNN196" s="414"/>
      <c r="PNO196" s="413"/>
      <c r="PNP196" s="414"/>
      <c r="PNQ196" s="414"/>
      <c r="PNR196" s="414"/>
      <c r="PNS196" s="414"/>
      <c r="PNT196" s="413"/>
      <c r="PNU196" s="322"/>
      <c r="PNV196" s="322"/>
      <c r="PNW196" s="322"/>
      <c r="PNX196" s="323"/>
      <c r="PNY196" s="413"/>
      <c r="PNZ196" s="413"/>
      <c r="POA196" s="413"/>
      <c r="POB196" s="414"/>
      <c r="POC196" s="414"/>
      <c r="POD196" s="414"/>
      <c r="POE196" s="413"/>
      <c r="POF196" s="414"/>
      <c r="POG196" s="414"/>
      <c r="POH196" s="414"/>
      <c r="POI196" s="414"/>
      <c r="POJ196" s="413"/>
      <c r="POK196" s="322"/>
      <c r="POL196" s="322"/>
      <c r="POM196" s="322"/>
      <c r="PON196" s="323"/>
      <c r="POO196" s="413"/>
      <c r="POP196" s="413"/>
      <c r="POQ196" s="413"/>
      <c r="POR196" s="414"/>
      <c r="POS196" s="414"/>
      <c r="POT196" s="414"/>
      <c r="POU196" s="413"/>
      <c r="POV196" s="414"/>
      <c r="POW196" s="414"/>
      <c r="POX196" s="414"/>
      <c r="POY196" s="414"/>
      <c r="POZ196" s="413"/>
      <c r="PPA196" s="322"/>
      <c r="PPB196" s="322"/>
      <c r="PPC196" s="322"/>
      <c r="PPD196" s="323"/>
      <c r="PPE196" s="413"/>
      <c r="PPF196" s="413"/>
      <c r="PPG196" s="413"/>
      <c r="PPH196" s="414"/>
      <c r="PPI196" s="414"/>
      <c r="PPJ196" s="414"/>
      <c r="PPK196" s="413"/>
      <c r="PPL196" s="414"/>
      <c r="PPM196" s="414"/>
      <c r="PPN196" s="414"/>
      <c r="PPO196" s="414"/>
      <c r="PPP196" s="413"/>
      <c r="PPQ196" s="322"/>
      <c r="PPR196" s="322"/>
      <c r="PPS196" s="322"/>
      <c r="PPT196" s="323"/>
      <c r="PPU196" s="413"/>
      <c r="PPV196" s="413"/>
      <c r="PPW196" s="413"/>
      <c r="PPX196" s="414"/>
      <c r="PPY196" s="414"/>
      <c r="PPZ196" s="414"/>
      <c r="PQA196" s="413"/>
      <c r="PQB196" s="414"/>
      <c r="PQC196" s="414"/>
      <c r="PQD196" s="414"/>
      <c r="PQE196" s="414"/>
      <c r="PQF196" s="413"/>
      <c r="PQG196" s="322"/>
      <c r="PQH196" s="322"/>
      <c r="PQI196" s="322"/>
      <c r="PQJ196" s="323"/>
      <c r="PQK196" s="413"/>
      <c r="PQL196" s="413"/>
      <c r="PQM196" s="413"/>
      <c r="PQN196" s="414"/>
      <c r="PQO196" s="414"/>
      <c r="PQP196" s="414"/>
      <c r="PQQ196" s="413"/>
      <c r="PQR196" s="414"/>
      <c r="PQS196" s="414"/>
      <c r="PQT196" s="414"/>
      <c r="PQU196" s="414"/>
      <c r="PQV196" s="413"/>
      <c r="PQW196" s="322"/>
      <c r="PQX196" s="322"/>
      <c r="PQY196" s="322"/>
      <c r="PQZ196" s="323"/>
      <c r="PRA196" s="413"/>
      <c r="PRB196" s="413"/>
      <c r="PRC196" s="413"/>
      <c r="PRD196" s="414"/>
      <c r="PRE196" s="414"/>
      <c r="PRF196" s="414"/>
      <c r="PRG196" s="413"/>
      <c r="PRH196" s="414"/>
      <c r="PRI196" s="414"/>
      <c r="PRJ196" s="414"/>
      <c r="PRK196" s="414"/>
      <c r="PRL196" s="413"/>
      <c r="PRM196" s="322"/>
      <c r="PRN196" s="322"/>
      <c r="PRO196" s="322"/>
      <c r="PRP196" s="323"/>
      <c r="PRQ196" s="413"/>
      <c r="PRR196" s="413"/>
      <c r="PRS196" s="413"/>
      <c r="PRT196" s="414"/>
      <c r="PRU196" s="414"/>
      <c r="PRV196" s="414"/>
      <c r="PRW196" s="413"/>
      <c r="PRX196" s="414"/>
      <c r="PRY196" s="414"/>
      <c r="PRZ196" s="414"/>
      <c r="PSA196" s="414"/>
      <c r="PSB196" s="413"/>
      <c r="PSC196" s="322"/>
      <c r="PSD196" s="322"/>
      <c r="PSE196" s="322"/>
      <c r="PSF196" s="323"/>
      <c r="PSG196" s="413"/>
      <c r="PSH196" s="413"/>
      <c r="PSI196" s="413"/>
      <c r="PSJ196" s="414"/>
      <c r="PSK196" s="414"/>
      <c r="PSL196" s="414"/>
      <c r="PSM196" s="413"/>
      <c r="PSN196" s="414"/>
      <c r="PSO196" s="414"/>
      <c r="PSP196" s="414"/>
      <c r="PSQ196" s="414"/>
      <c r="PSR196" s="413"/>
      <c r="PSS196" s="322"/>
      <c r="PST196" s="322"/>
      <c r="PSU196" s="322"/>
      <c r="PSV196" s="323"/>
      <c r="PSW196" s="413"/>
      <c r="PSX196" s="413"/>
      <c r="PSY196" s="413"/>
      <c r="PSZ196" s="414"/>
      <c r="PTA196" s="414"/>
      <c r="PTB196" s="414"/>
      <c r="PTC196" s="413"/>
      <c r="PTD196" s="414"/>
      <c r="PTE196" s="414"/>
      <c r="PTF196" s="414"/>
      <c r="PTG196" s="414"/>
      <c r="PTH196" s="413"/>
      <c r="PTI196" s="322"/>
      <c r="PTJ196" s="322"/>
      <c r="PTK196" s="322"/>
      <c r="PTL196" s="323"/>
      <c r="PTM196" s="413"/>
      <c r="PTN196" s="413"/>
      <c r="PTO196" s="413"/>
      <c r="PTP196" s="414"/>
      <c r="PTQ196" s="414"/>
      <c r="PTR196" s="414"/>
      <c r="PTS196" s="413"/>
      <c r="PTT196" s="414"/>
      <c r="PTU196" s="414"/>
      <c r="PTV196" s="414"/>
      <c r="PTW196" s="414"/>
      <c r="PTX196" s="413"/>
      <c r="PTY196" s="322"/>
      <c r="PTZ196" s="322"/>
      <c r="PUA196" s="322"/>
      <c r="PUB196" s="323"/>
      <c r="PUC196" s="413"/>
      <c r="PUD196" s="413"/>
      <c r="PUE196" s="413"/>
      <c r="PUF196" s="414"/>
      <c r="PUG196" s="414"/>
      <c r="PUH196" s="414"/>
      <c r="PUI196" s="413"/>
      <c r="PUJ196" s="414"/>
      <c r="PUK196" s="414"/>
      <c r="PUL196" s="414"/>
      <c r="PUM196" s="414"/>
      <c r="PUN196" s="413"/>
      <c r="PUO196" s="322"/>
      <c r="PUP196" s="322"/>
      <c r="PUQ196" s="322"/>
      <c r="PUR196" s="323"/>
      <c r="PUS196" s="413"/>
      <c r="PUT196" s="413"/>
      <c r="PUU196" s="413"/>
      <c r="PUV196" s="414"/>
      <c r="PUW196" s="414"/>
      <c r="PUX196" s="414"/>
      <c r="PUY196" s="413"/>
      <c r="PUZ196" s="414"/>
      <c r="PVA196" s="414"/>
      <c r="PVB196" s="414"/>
      <c r="PVC196" s="414"/>
      <c r="PVD196" s="413"/>
      <c r="PVE196" s="322"/>
      <c r="PVF196" s="322"/>
      <c r="PVG196" s="322"/>
      <c r="PVH196" s="323"/>
      <c r="PVI196" s="413"/>
      <c r="PVJ196" s="413"/>
      <c r="PVK196" s="413"/>
      <c r="PVL196" s="414"/>
      <c r="PVM196" s="414"/>
      <c r="PVN196" s="414"/>
      <c r="PVO196" s="413"/>
      <c r="PVP196" s="414"/>
      <c r="PVQ196" s="414"/>
      <c r="PVR196" s="414"/>
      <c r="PVS196" s="414"/>
      <c r="PVT196" s="413"/>
      <c r="PVU196" s="322"/>
      <c r="PVV196" s="322"/>
      <c r="PVW196" s="322"/>
      <c r="PVX196" s="323"/>
      <c r="PVY196" s="413"/>
      <c r="PVZ196" s="413"/>
      <c r="PWA196" s="413"/>
      <c r="PWB196" s="414"/>
      <c r="PWC196" s="414"/>
      <c r="PWD196" s="414"/>
      <c r="PWE196" s="413"/>
      <c r="PWF196" s="414"/>
      <c r="PWG196" s="414"/>
      <c r="PWH196" s="414"/>
      <c r="PWI196" s="414"/>
      <c r="PWJ196" s="413"/>
      <c r="PWK196" s="322"/>
      <c r="PWL196" s="322"/>
      <c r="PWM196" s="322"/>
      <c r="PWN196" s="323"/>
      <c r="PWO196" s="413"/>
      <c r="PWP196" s="413"/>
      <c r="PWQ196" s="413"/>
      <c r="PWR196" s="414"/>
      <c r="PWS196" s="414"/>
      <c r="PWT196" s="414"/>
      <c r="PWU196" s="413"/>
      <c r="PWV196" s="414"/>
      <c r="PWW196" s="414"/>
      <c r="PWX196" s="414"/>
      <c r="PWY196" s="414"/>
      <c r="PWZ196" s="413"/>
      <c r="PXA196" s="322"/>
      <c r="PXB196" s="322"/>
      <c r="PXC196" s="322"/>
      <c r="PXD196" s="323"/>
      <c r="PXE196" s="413"/>
      <c r="PXF196" s="413"/>
      <c r="PXG196" s="413"/>
      <c r="PXH196" s="414"/>
      <c r="PXI196" s="414"/>
      <c r="PXJ196" s="414"/>
      <c r="PXK196" s="413"/>
      <c r="PXL196" s="414"/>
      <c r="PXM196" s="414"/>
      <c r="PXN196" s="414"/>
      <c r="PXO196" s="414"/>
      <c r="PXP196" s="413"/>
      <c r="PXQ196" s="322"/>
      <c r="PXR196" s="322"/>
      <c r="PXS196" s="322"/>
      <c r="PXT196" s="323"/>
      <c r="PXU196" s="413"/>
      <c r="PXV196" s="413"/>
      <c r="PXW196" s="413"/>
      <c r="PXX196" s="414"/>
      <c r="PXY196" s="414"/>
      <c r="PXZ196" s="414"/>
      <c r="PYA196" s="413"/>
      <c r="PYB196" s="414"/>
      <c r="PYC196" s="414"/>
      <c r="PYD196" s="414"/>
      <c r="PYE196" s="414"/>
      <c r="PYF196" s="413"/>
      <c r="PYG196" s="322"/>
      <c r="PYH196" s="322"/>
      <c r="PYI196" s="322"/>
      <c r="PYJ196" s="323"/>
      <c r="PYK196" s="413"/>
      <c r="PYL196" s="413"/>
      <c r="PYM196" s="413"/>
      <c r="PYN196" s="414"/>
      <c r="PYO196" s="414"/>
      <c r="PYP196" s="414"/>
      <c r="PYQ196" s="413"/>
      <c r="PYR196" s="414"/>
      <c r="PYS196" s="414"/>
      <c r="PYT196" s="414"/>
      <c r="PYU196" s="414"/>
      <c r="PYV196" s="413"/>
      <c r="PYW196" s="322"/>
      <c r="PYX196" s="322"/>
      <c r="PYY196" s="322"/>
      <c r="PYZ196" s="323"/>
      <c r="PZA196" s="413"/>
      <c r="PZB196" s="413"/>
      <c r="PZC196" s="413"/>
      <c r="PZD196" s="414"/>
      <c r="PZE196" s="414"/>
      <c r="PZF196" s="414"/>
      <c r="PZG196" s="413"/>
      <c r="PZH196" s="414"/>
      <c r="PZI196" s="414"/>
      <c r="PZJ196" s="414"/>
      <c r="PZK196" s="414"/>
      <c r="PZL196" s="413"/>
      <c r="PZM196" s="322"/>
      <c r="PZN196" s="322"/>
      <c r="PZO196" s="322"/>
      <c r="PZP196" s="323"/>
      <c r="PZQ196" s="413"/>
      <c r="PZR196" s="413"/>
      <c r="PZS196" s="413"/>
      <c r="PZT196" s="414"/>
      <c r="PZU196" s="414"/>
      <c r="PZV196" s="414"/>
      <c r="PZW196" s="413"/>
      <c r="PZX196" s="414"/>
      <c r="PZY196" s="414"/>
      <c r="PZZ196" s="414"/>
      <c r="QAA196" s="414"/>
      <c r="QAB196" s="413"/>
      <c r="QAC196" s="322"/>
      <c r="QAD196" s="322"/>
      <c r="QAE196" s="322"/>
      <c r="QAF196" s="323"/>
      <c r="QAG196" s="413"/>
      <c r="QAH196" s="413"/>
      <c r="QAI196" s="413"/>
      <c r="QAJ196" s="414"/>
      <c r="QAK196" s="414"/>
      <c r="QAL196" s="414"/>
      <c r="QAM196" s="413"/>
      <c r="QAN196" s="414"/>
      <c r="QAO196" s="414"/>
      <c r="QAP196" s="414"/>
      <c r="QAQ196" s="414"/>
      <c r="QAR196" s="413"/>
      <c r="QAS196" s="322"/>
      <c r="QAT196" s="322"/>
      <c r="QAU196" s="322"/>
      <c r="QAV196" s="323"/>
      <c r="QAW196" s="413"/>
      <c r="QAX196" s="413"/>
      <c r="QAY196" s="413"/>
      <c r="QAZ196" s="414"/>
      <c r="QBA196" s="414"/>
      <c r="QBB196" s="414"/>
      <c r="QBC196" s="413"/>
      <c r="QBD196" s="414"/>
      <c r="QBE196" s="414"/>
      <c r="QBF196" s="414"/>
      <c r="QBG196" s="414"/>
      <c r="QBH196" s="413"/>
      <c r="QBI196" s="322"/>
      <c r="QBJ196" s="322"/>
      <c r="QBK196" s="322"/>
      <c r="QBL196" s="323"/>
      <c r="QBM196" s="413"/>
      <c r="QBN196" s="413"/>
      <c r="QBO196" s="413"/>
      <c r="QBP196" s="414"/>
      <c r="QBQ196" s="414"/>
      <c r="QBR196" s="414"/>
      <c r="QBS196" s="413"/>
      <c r="QBT196" s="414"/>
      <c r="QBU196" s="414"/>
      <c r="QBV196" s="414"/>
      <c r="QBW196" s="414"/>
      <c r="QBX196" s="413"/>
      <c r="QBY196" s="322"/>
      <c r="QBZ196" s="322"/>
      <c r="QCA196" s="322"/>
      <c r="QCB196" s="323"/>
      <c r="QCC196" s="413"/>
      <c r="QCD196" s="413"/>
      <c r="QCE196" s="413"/>
      <c r="QCF196" s="414"/>
      <c r="QCG196" s="414"/>
      <c r="QCH196" s="414"/>
      <c r="QCI196" s="413"/>
      <c r="QCJ196" s="414"/>
      <c r="QCK196" s="414"/>
      <c r="QCL196" s="414"/>
      <c r="QCM196" s="414"/>
      <c r="QCN196" s="413"/>
      <c r="QCO196" s="322"/>
      <c r="QCP196" s="322"/>
      <c r="QCQ196" s="322"/>
      <c r="QCR196" s="323"/>
      <c r="QCS196" s="413"/>
      <c r="QCT196" s="413"/>
      <c r="QCU196" s="413"/>
      <c r="QCV196" s="414"/>
      <c r="QCW196" s="414"/>
      <c r="QCX196" s="414"/>
      <c r="QCY196" s="413"/>
      <c r="QCZ196" s="414"/>
      <c r="QDA196" s="414"/>
      <c r="QDB196" s="414"/>
      <c r="QDC196" s="414"/>
      <c r="QDD196" s="413"/>
      <c r="QDE196" s="322"/>
      <c r="QDF196" s="322"/>
      <c r="QDG196" s="322"/>
      <c r="QDH196" s="323"/>
      <c r="QDI196" s="413"/>
      <c r="QDJ196" s="413"/>
      <c r="QDK196" s="413"/>
      <c r="QDL196" s="414"/>
      <c r="QDM196" s="414"/>
      <c r="QDN196" s="414"/>
      <c r="QDO196" s="413"/>
      <c r="QDP196" s="414"/>
      <c r="QDQ196" s="414"/>
      <c r="QDR196" s="414"/>
      <c r="QDS196" s="414"/>
      <c r="QDT196" s="413"/>
      <c r="QDU196" s="322"/>
      <c r="QDV196" s="322"/>
      <c r="QDW196" s="322"/>
      <c r="QDX196" s="323"/>
      <c r="QDY196" s="413"/>
      <c r="QDZ196" s="413"/>
      <c r="QEA196" s="413"/>
      <c r="QEB196" s="414"/>
      <c r="QEC196" s="414"/>
      <c r="QED196" s="414"/>
      <c r="QEE196" s="413"/>
      <c r="QEF196" s="414"/>
      <c r="QEG196" s="414"/>
      <c r="QEH196" s="414"/>
      <c r="QEI196" s="414"/>
      <c r="QEJ196" s="413"/>
      <c r="QEK196" s="322"/>
      <c r="QEL196" s="322"/>
      <c r="QEM196" s="322"/>
      <c r="QEN196" s="323"/>
      <c r="QEO196" s="413"/>
      <c r="QEP196" s="413"/>
      <c r="QEQ196" s="413"/>
      <c r="QER196" s="414"/>
      <c r="QES196" s="414"/>
      <c r="QET196" s="414"/>
      <c r="QEU196" s="413"/>
      <c r="QEV196" s="414"/>
      <c r="QEW196" s="414"/>
      <c r="QEX196" s="414"/>
      <c r="QEY196" s="414"/>
      <c r="QEZ196" s="413"/>
      <c r="QFA196" s="322"/>
      <c r="QFB196" s="322"/>
      <c r="QFC196" s="322"/>
      <c r="QFD196" s="323"/>
      <c r="QFE196" s="413"/>
      <c r="QFF196" s="413"/>
      <c r="QFG196" s="413"/>
      <c r="QFH196" s="414"/>
      <c r="QFI196" s="414"/>
      <c r="QFJ196" s="414"/>
      <c r="QFK196" s="413"/>
      <c r="QFL196" s="414"/>
      <c r="QFM196" s="414"/>
      <c r="QFN196" s="414"/>
      <c r="QFO196" s="414"/>
      <c r="QFP196" s="413"/>
      <c r="QFQ196" s="322"/>
      <c r="QFR196" s="322"/>
      <c r="QFS196" s="322"/>
      <c r="QFT196" s="323"/>
      <c r="QFU196" s="413"/>
      <c r="QFV196" s="413"/>
      <c r="QFW196" s="413"/>
      <c r="QFX196" s="414"/>
      <c r="QFY196" s="414"/>
      <c r="QFZ196" s="414"/>
      <c r="QGA196" s="413"/>
      <c r="QGB196" s="414"/>
      <c r="QGC196" s="414"/>
      <c r="QGD196" s="414"/>
      <c r="QGE196" s="414"/>
      <c r="QGF196" s="413"/>
      <c r="QGG196" s="322"/>
      <c r="QGH196" s="322"/>
      <c r="QGI196" s="322"/>
      <c r="QGJ196" s="323"/>
      <c r="QGK196" s="413"/>
      <c r="QGL196" s="413"/>
      <c r="QGM196" s="413"/>
      <c r="QGN196" s="414"/>
      <c r="QGO196" s="414"/>
      <c r="QGP196" s="414"/>
      <c r="QGQ196" s="413"/>
      <c r="QGR196" s="414"/>
      <c r="QGS196" s="414"/>
      <c r="QGT196" s="414"/>
      <c r="QGU196" s="414"/>
      <c r="QGV196" s="413"/>
      <c r="QGW196" s="322"/>
      <c r="QGX196" s="322"/>
      <c r="QGY196" s="322"/>
      <c r="QGZ196" s="323"/>
      <c r="QHA196" s="413"/>
      <c r="QHB196" s="413"/>
      <c r="QHC196" s="413"/>
      <c r="QHD196" s="414"/>
      <c r="QHE196" s="414"/>
      <c r="QHF196" s="414"/>
      <c r="QHG196" s="413"/>
      <c r="QHH196" s="414"/>
      <c r="QHI196" s="414"/>
      <c r="QHJ196" s="414"/>
      <c r="QHK196" s="414"/>
      <c r="QHL196" s="413"/>
      <c r="QHM196" s="322"/>
      <c r="QHN196" s="322"/>
      <c r="QHO196" s="322"/>
      <c r="QHP196" s="323"/>
      <c r="QHQ196" s="413"/>
      <c r="QHR196" s="413"/>
      <c r="QHS196" s="413"/>
      <c r="QHT196" s="414"/>
      <c r="QHU196" s="414"/>
      <c r="QHV196" s="414"/>
      <c r="QHW196" s="413"/>
      <c r="QHX196" s="414"/>
      <c r="QHY196" s="414"/>
      <c r="QHZ196" s="414"/>
      <c r="QIA196" s="414"/>
      <c r="QIB196" s="413"/>
      <c r="QIC196" s="322"/>
      <c r="QID196" s="322"/>
      <c r="QIE196" s="322"/>
      <c r="QIF196" s="323"/>
      <c r="QIG196" s="413"/>
      <c r="QIH196" s="413"/>
      <c r="QII196" s="413"/>
      <c r="QIJ196" s="414"/>
      <c r="QIK196" s="414"/>
      <c r="QIL196" s="414"/>
      <c r="QIM196" s="413"/>
      <c r="QIN196" s="414"/>
      <c r="QIO196" s="414"/>
      <c r="QIP196" s="414"/>
      <c r="QIQ196" s="414"/>
      <c r="QIR196" s="413"/>
      <c r="QIS196" s="322"/>
      <c r="QIT196" s="322"/>
      <c r="QIU196" s="322"/>
      <c r="QIV196" s="323"/>
      <c r="QIW196" s="413"/>
      <c r="QIX196" s="413"/>
      <c r="QIY196" s="413"/>
      <c r="QIZ196" s="414"/>
      <c r="QJA196" s="414"/>
      <c r="QJB196" s="414"/>
      <c r="QJC196" s="413"/>
      <c r="QJD196" s="414"/>
      <c r="QJE196" s="414"/>
      <c r="QJF196" s="414"/>
      <c r="QJG196" s="414"/>
      <c r="QJH196" s="413"/>
      <c r="QJI196" s="322"/>
      <c r="QJJ196" s="322"/>
      <c r="QJK196" s="322"/>
      <c r="QJL196" s="323"/>
      <c r="QJM196" s="413"/>
      <c r="QJN196" s="413"/>
      <c r="QJO196" s="413"/>
      <c r="QJP196" s="414"/>
      <c r="QJQ196" s="414"/>
      <c r="QJR196" s="414"/>
      <c r="QJS196" s="413"/>
      <c r="QJT196" s="414"/>
      <c r="QJU196" s="414"/>
      <c r="QJV196" s="414"/>
      <c r="QJW196" s="414"/>
      <c r="QJX196" s="413"/>
      <c r="QJY196" s="322"/>
      <c r="QJZ196" s="322"/>
      <c r="QKA196" s="322"/>
      <c r="QKB196" s="323"/>
      <c r="QKC196" s="413"/>
      <c r="QKD196" s="413"/>
      <c r="QKE196" s="413"/>
      <c r="QKF196" s="414"/>
      <c r="QKG196" s="414"/>
      <c r="QKH196" s="414"/>
      <c r="QKI196" s="413"/>
      <c r="QKJ196" s="414"/>
      <c r="QKK196" s="414"/>
      <c r="QKL196" s="414"/>
      <c r="QKM196" s="414"/>
      <c r="QKN196" s="413"/>
      <c r="QKO196" s="322"/>
      <c r="QKP196" s="322"/>
      <c r="QKQ196" s="322"/>
      <c r="QKR196" s="323"/>
      <c r="QKS196" s="413"/>
      <c r="QKT196" s="413"/>
      <c r="QKU196" s="413"/>
      <c r="QKV196" s="414"/>
      <c r="QKW196" s="414"/>
      <c r="QKX196" s="414"/>
      <c r="QKY196" s="413"/>
      <c r="QKZ196" s="414"/>
      <c r="QLA196" s="414"/>
      <c r="QLB196" s="414"/>
      <c r="QLC196" s="414"/>
      <c r="QLD196" s="413"/>
      <c r="QLE196" s="322"/>
      <c r="QLF196" s="322"/>
      <c r="QLG196" s="322"/>
      <c r="QLH196" s="323"/>
      <c r="QLI196" s="413"/>
      <c r="QLJ196" s="413"/>
      <c r="QLK196" s="413"/>
      <c r="QLL196" s="414"/>
      <c r="QLM196" s="414"/>
      <c r="QLN196" s="414"/>
      <c r="QLO196" s="413"/>
      <c r="QLP196" s="414"/>
      <c r="QLQ196" s="414"/>
      <c r="QLR196" s="414"/>
      <c r="QLS196" s="414"/>
      <c r="QLT196" s="413"/>
      <c r="QLU196" s="322"/>
      <c r="QLV196" s="322"/>
      <c r="QLW196" s="322"/>
      <c r="QLX196" s="323"/>
      <c r="QLY196" s="413"/>
      <c r="QLZ196" s="413"/>
      <c r="QMA196" s="413"/>
      <c r="QMB196" s="414"/>
      <c r="QMC196" s="414"/>
      <c r="QMD196" s="414"/>
      <c r="QME196" s="413"/>
      <c r="QMF196" s="414"/>
      <c r="QMG196" s="414"/>
      <c r="QMH196" s="414"/>
      <c r="QMI196" s="414"/>
      <c r="QMJ196" s="413"/>
      <c r="QMK196" s="322"/>
      <c r="QML196" s="322"/>
      <c r="QMM196" s="322"/>
      <c r="QMN196" s="323"/>
      <c r="QMO196" s="413"/>
      <c r="QMP196" s="413"/>
      <c r="QMQ196" s="413"/>
      <c r="QMR196" s="414"/>
      <c r="QMS196" s="414"/>
      <c r="QMT196" s="414"/>
      <c r="QMU196" s="413"/>
      <c r="QMV196" s="414"/>
      <c r="QMW196" s="414"/>
      <c r="QMX196" s="414"/>
      <c r="QMY196" s="414"/>
      <c r="QMZ196" s="413"/>
      <c r="QNA196" s="322"/>
      <c r="QNB196" s="322"/>
      <c r="QNC196" s="322"/>
      <c r="QND196" s="323"/>
      <c r="QNE196" s="413"/>
      <c r="QNF196" s="413"/>
      <c r="QNG196" s="413"/>
      <c r="QNH196" s="414"/>
      <c r="QNI196" s="414"/>
      <c r="QNJ196" s="414"/>
      <c r="QNK196" s="413"/>
      <c r="QNL196" s="414"/>
      <c r="QNM196" s="414"/>
      <c r="QNN196" s="414"/>
      <c r="QNO196" s="414"/>
      <c r="QNP196" s="413"/>
      <c r="QNQ196" s="322"/>
      <c r="QNR196" s="322"/>
      <c r="QNS196" s="322"/>
      <c r="QNT196" s="323"/>
      <c r="QNU196" s="413"/>
      <c r="QNV196" s="413"/>
      <c r="QNW196" s="413"/>
      <c r="QNX196" s="414"/>
      <c r="QNY196" s="414"/>
      <c r="QNZ196" s="414"/>
      <c r="QOA196" s="413"/>
      <c r="QOB196" s="414"/>
      <c r="QOC196" s="414"/>
      <c r="QOD196" s="414"/>
      <c r="QOE196" s="414"/>
      <c r="QOF196" s="413"/>
      <c r="QOG196" s="322"/>
      <c r="QOH196" s="322"/>
      <c r="QOI196" s="322"/>
      <c r="QOJ196" s="323"/>
      <c r="QOK196" s="413"/>
      <c r="QOL196" s="413"/>
      <c r="QOM196" s="413"/>
      <c r="QON196" s="414"/>
      <c r="QOO196" s="414"/>
      <c r="QOP196" s="414"/>
      <c r="QOQ196" s="413"/>
      <c r="QOR196" s="414"/>
      <c r="QOS196" s="414"/>
      <c r="QOT196" s="414"/>
      <c r="QOU196" s="414"/>
      <c r="QOV196" s="413"/>
      <c r="QOW196" s="322"/>
      <c r="QOX196" s="322"/>
      <c r="QOY196" s="322"/>
      <c r="QOZ196" s="323"/>
      <c r="QPA196" s="413"/>
      <c r="QPB196" s="413"/>
      <c r="QPC196" s="413"/>
      <c r="QPD196" s="414"/>
      <c r="QPE196" s="414"/>
      <c r="QPF196" s="414"/>
      <c r="QPG196" s="413"/>
      <c r="QPH196" s="414"/>
      <c r="QPI196" s="414"/>
      <c r="QPJ196" s="414"/>
      <c r="QPK196" s="414"/>
      <c r="QPL196" s="413"/>
      <c r="QPM196" s="322"/>
      <c r="QPN196" s="322"/>
      <c r="QPO196" s="322"/>
      <c r="QPP196" s="323"/>
      <c r="QPQ196" s="413"/>
      <c r="QPR196" s="413"/>
      <c r="QPS196" s="413"/>
      <c r="QPT196" s="414"/>
      <c r="QPU196" s="414"/>
      <c r="QPV196" s="414"/>
      <c r="QPW196" s="413"/>
      <c r="QPX196" s="414"/>
      <c r="QPY196" s="414"/>
      <c r="QPZ196" s="414"/>
      <c r="QQA196" s="414"/>
      <c r="QQB196" s="413"/>
      <c r="QQC196" s="322"/>
      <c r="QQD196" s="322"/>
      <c r="QQE196" s="322"/>
      <c r="QQF196" s="323"/>
      <c r="QQG196" s="413"/>
      <c r="QQH196" s="413"/>
      <c r="QQI196" s="413"/>
      <c r="QQJ196" s="414"/>
      <c r="QQK196" s="414"/>
      <c r="QQL196" s="414"/>
      <c r="QQM196" s="413"/>
      <c r="QQN196" s="414"/>
      <c r="QQO196" s="414"/>
      <c r="QQP196" s="414"/>
      <c r="QQQ196" s="414"/>
      <c r="QQR196" s="413"/>
      <c r="QQS196" s="322"/>
      <c r="QQT196" s="322"/>
      <c r="QQU196" s="322"/>
      <c r="QQV196" s="323"/>
      <c r="QQW196" s="413"/>
      <c r="QQX196" s="413"/>
      <c r="QQY196" s="413"/>
      <c r="QQZ196" s="414"/>
      <c r="QRA196" s="414"/>
      <c r="QRB196" s="414"/>
      <c r="QRC196" s="413"/>
      <c r="QRD196" s="414"/>
      <c r="QRE196" s="414"/>
      <c r="QRF196" s="414"/>
      <c r="QRG196" s="414"/>
      <c r="QRH196" s="413"/>
      <c r="QRI196" s="322"/>
      <c r="QRJ196" s="322"/>
      <c r="QRK196" s="322"/>
      <c r="QRL196" s="323"/>
      <c r="QRM196" s="413"/>
      <c r="QRN196" s="413"/>
      <c r="QRO196" s="413"/>
      <c r="QRP196" s="414"/>
      <c r="QRQ196" s="414"/>
      <c r="QRR196" s="414"/>
      <c r="QRS196" s="413"/>
      <c r="QRT196" s="414"/>
      <c r="QRU196" s="414"/>
      <c r="QRV196" s="414"/>
      <c r="QRW196" s="414"/>
      <c r="QRX196" s="413"/>
      <c r="QRY196" s="322"/>
      <c r="QRZ196" s="322"/>
      <c r="QSA196" s="322"/>
      <c r="QSB196" s="323"/>
      <c r="QSC196" s="413"/>
      <c r="QSD196" s="413"/>
      <c r="QSE196" s="413"/>
      <c r="QSF196" s="414"/>
      <c r="QSG196" s="414"/>
      <c r="QSH196" s="414"/>
      <c r="QSI196" s="413"/>
      <c r="QSJ196" s="414"/>
      <c r="QSK196" s="414"/>
      <c r="QSL196" s="414"/>
      <c r="QSM196" s="414"/>
      <c r="QSN196" s="413"/>
      <c r="QSO196" s="322"/>
      <c r="QSP196" s="322"/>
      <c r="QSQ196" s="322"/>
      <c r="QSR196" s="323"/>
      <c r="QSS196" s="413"/>
      <c r="QST196" s="413"/>
      <c r="QSU196" s="413"/>
      <c r="QSV196" s="414"/>
      <c r="QSW196" s="414"/>
      <c r="QSX196" s="414"/>
      <c r="QSY196" s="413"/>
      <c r="QSZ196" s="414"/>
      <c r="QTA196" s="414"/>
      <c r="QTB196" s="414"/>
      <c r="QTC196" s="414"/>
      <c r="QTD196" s="413"/>
      <c r="QTE196" s="322"/>
      <c r="QTF196" s="322"/>
      <c r="QTG196" s="322"/>
      <c r="QTH196" s="323"/>
      <c r="QTI196" s="413"/>
      <c r="QTJ196" s="413"/>
      <c r="QTK196" s="413"/>
      <c r="QTL196" s="414"/>
      <c r="QTM196" s="414"/>
      <c r="QTN196" s="414"/>
      <c r="QTO196" s="413"/>
      <c r="QTP196" s="414"/>
      <c r="QTQ196" s="414"/>
      <c r="QTR196" s="414"/>
      <c r="QTS196" s="414"/>
      <c r="QTT196" s="413"/>
      <c r="QTU196" s="322"/>
      <c r="QTV196" s="322"/>
      <c r="QTW196" s="322"/>
      <c r="QTX196" s="323"/>
      <c r="QTY196" s="413"/>
      <c r="QTZ196" s="413"/>
      <c r="QUA196" s="413"/>
      <c r="QUB196" s="414"/>
      <c r="QUC196" s="414"/>
      <c r="QUD196" s="414"/>
      <c r="QUE196" s="413"/>
      <c r="QUF196" s="414"/>
      <c r="QUG196" s="414"/>
      <c r="QUH196" s="414"/>
      <c r="QUI196" s="414"/>
      <c r="QUJ196" s="413"/>
      <c r="QUK196" s="322"/>
      <c r="QUL196" s="322"/>
      <c r="QUM196" s="322"/>
      <c r="QUN196" s="323"/>
      <c r="QUO196" s="413"/>
      <c r="QUP196" s="413"/>
      <c r="QUQ196" s="413"/>
      <c r="QUR196" s="414"/>
      <c r="QUS196" s="414"/>
      <c r="QUT196" s="414"/>
      <c r="QUU196" s="413"/>
      <c r="QUV196" s="414"/>
      <c r="QUW196" s="414"/>
      <c r="QUX196" s="414"/>
      <c r="QUY196" s="414"/>
      <c r="QUZ196" s="413"/>
      <c r="QVA196" s="322"/>
      <c r="QVB196" s="322"/>
      <c r="QVC196" s="322"/>
      <c r="QVD196" s="323"/>
      <c r="QVE196" s="413"/>
      <c r="QVF196" s="413"/>
      <c r="QVG196" s="413"/>
      <c r="QVH196" s="414"/>
      <c r="QVI196" s="414"/>
      <c r="QVJ196" s="414"/>
      <c r="QVK196" s="413"/>
      <c r="QVL196" s="414"/>
      <c r="QVM196" s="414"/>
      <c r="QVN196" s="414"/>
      <c r="QVO196" s="414"/>
      <c r="QVP196" s="413"/>
      <c r="QVQ196" s="322"/>
      <c r="QVR196" s="322"/>
      <c r="QVS196" s="322"/>
      <c r="QVT196" s="323"/>
      <c r="QVU196" s="413"/>
      <c r="QVV196" s="413"/>
      <c r="QVW196" s="413"/>
      <c r="QVX196" s="414"/>
      <c r="QVY196" s="414"/>
      <c r="QVZ196" s="414"/>
      <c r="QWA196" s="413"/>
      <c r="QWB196" s="414"/>
      <c r="QWC196" s="414"/>
      <c r="QWD196" s="414"/>
      <c r="QWE196" s="414"/>
      <c r="QWF196" s="413"/>
      <c r="QWG196" s="322"/>
      <c r="QWH196" s="322"/>
      <c r="QWI196" s="322"/>
      <c r="QWJ196" s="323"/>
      <c r="QWK196" s="413"/>
      <c r="QWL196" s="413"/>
      <c r="QWM196" s="413"/>
      <c r="QWN196" s="414"/>
      <c r="QWO196" s="414"/>
      <c r="QWP196" s="414"/>
      <c r="QWQ196" s="413"/>
      <c r="QWR196" s="414"/>
      <c r="QWS196" s="414"/>
      <c r="QWT196" s="414"/>
      <c r="QWU196" s="414"/>
      <c r="QWV196" s="413"/>
      <c r="QWW196" s="322"/>
      <c r="QWX196" s="322"/>
      <c r="QWY196" s="322"/>
      <c r="QWZ196" s="323"/>
      <c r="QXA196" s="413"/>
      <c r="QXB196" s="413"/>
      <c r="QXC196" s="413"/>
      <c r="QXD196" s="414"/>
      <c r="QXE196" s="414"/>
      <c r="QXF196" s="414"/>
      <c r="QXG196" s="413"/>
      <c r="QXH196" s="414"/>
      <c r="QXI196" s="414"/>
      <c r="QXJ196" s="414"/>
      <c r="QXK196" s="414"/>
      <c r="QXL196" s="413"/>
      <c r="QXM196" s="322"/>
      <c r="QXN196" s="322"/>
      <c r="QXO196" s="322"/>
      <c r="QXP196" s="323"/>
      <c r="QXQ196" s="413"/>
      <c r="QXR196" s="413"/>
      <c r="QXS196" s="413"/>
      <c r="QXT196" s="414"/>
      <c r="QXU196" s="414"/>
      <c r="QXV196" s="414"/>
      <c r="QXW196" s="413"/>
      <c r="QXX196" s="414"/>
      <c r="QXY196" s="414"/>
      <c r="QXZ196" s="414"/>
      <c r="QYA196" s="414"/>
      <c r="QYB196" s="413"/>
      <c r="QYC196" s="322"/>
      <c r="QYD196" s="322"/>
      <c r="QYE196" s="322"/>
      <c r="QYF196" s="323"/>
      <c r="QYG196" s="413"/>
      <c r="QYH196" s="413"/>
      <c r="QYI196" s="413"/>
      <c r="QYJ196" s="414"/>
      <c r="QYK196" s="414"/>
      <c r="QYL196" s="414"/>
      <c r="QYM196" s="413"/>
      <c r="QYN196" s="414"/>
      <c r="QYO196" s="414"/>
      <c r="QYP196" s="414"/>
      <c r="QYQ196" s="414"/>
      <c r="QYR196" s="413"/>
      <c r="QYS196" s="322"/>
      <c r="QYT196" s="322"/>
      <c r="QYU196" s="322"/>
      <c r="QYV196" s="323"/>
      <c r="QYW196" s="413"/>
      <c r="QYX196" s="413"/>
      <c r="QYY196" s="413"/>
      <c r="QYZ196" s="414"/>
      <c r="QZA196" s="414"/>
      <c r="QZB196" s="414"/>
      <c r="QZC196" s="413"/>
      <c r="QZD196" s="414"/>
      <c r="QZE196" s="414"/>
      <c r="QZF196" s="414"/>
      <c r="QZG196" s="414"/>
      <c r="QZH196" s="413"/>
      <c r="QZI196" s="322"/>
      <c r="QZJ196" s="322"/>
      <c r="QZK196" s="322"/>
      <c r="QZL196" s="323"/>
      <c r="QZM196" s="413"/>
      <c r="QZN196" s="413"/>
      <c r="QZO196" s="413"/>
      <c r="QZP196" s="414"/>
      <c r="QZQ196" s="414"/>
      <c r="QZR196" s="414"/>
      <c r="QZS196" s="413"/>
      <c r="QZT196" s="414"/>
      <c r="QZU196" s="414"/>
      <c r="QZV196" s="414"/>
      <c r="QZW196" s="414"/>
      <c r="QZX196" s="413"/>
      <c r="QZY196" s="322"/>
      <c r="QZZ196" s="322"/>
      <c r="RAA196" s="322"/>
      <c r="RAB196" s="323"/>
      <c r="RAC196" s="413"/>
      <c r="RAD196" s="413"/>
      <c r="RAE196" s="413"/>
      <c r="RAF196" s="414"/>
      <c r="RAG196" s="414"/>
      <c r="RAH196" s="414"/>
      <c r="RAI196" s="413"/>
      <c r="RAJ196" s="414"/>
      <c r="RAK196" s="414"/>
      <c r="RAL196" s="414"/>
      <c r="RAM196" s="414"/>
      <c r="RAN196" s="413"/>
      <c r="RAO196" s="322"/>
      <c r="RAP196" s="322"/>
      <c r="RAQ196" s="322"/>
      <c r="RAR196" s="323"/>
      <c r="RAS196" s="413"/>
      <c r="RAT196" s="413"/>
      <c r="RAU196" s="413"/>
      <c r="RAV196" s="414"/>
      <c r="RAW196" s="414"/>
      <c r="RAX196" s="414"/>
      <c r="RAY196" s="413"/>
      <c r="RAZ196" s="414"/>
      <c r="RBA196" s="414"/>
      <c r="RBB196" s="414"/>
      <c r="RBC196" s="414"/>
      <c r="RBD196" s="413"/>
      <c r="RBE196" s="322"/>
      <c r="RBF196" s="322"/>
      <c r="RBG196" s="322"/>
      <c r="RBH196" s="323"/>
      <c r="RBI196" s="413"/>
      <c r="RBJ196" s="413"/>
      <c r="RBK196" s="413"/>
      <c r="RBL196" s="414"/>
      <c r="RBM196" s="414"/>
      <c r="RBN196" s="414"/>
      <c r="RBO196" s="413"/>
      <c r="RBP196" s="414"/>
      <c r="RBQ196" s="414"/>
      <c r="RBR196" s="414"/>
      <c r="RBS196" s="414"/>
      <c r="RBT196" s="413"/>
      <c r="RBU196" s="322"/>
      <c r="RBV196" s="322"/>
      <c r="RBW196" s="322"/>
      <c r="RBX196" s="323"/>
      <c r="RBY196" s="413"/>
      <c r="RBZ196" s="413"/>
      <c r="RCA196" s="413"/>
      <c r="RCB196" s="414"/>
      <c r="RCC196" s="414"/>
      <c r="RCD196" s="414"/>
      <c r="RCE196" s="413"/>
      <c r="RCF196" s="414"/>
      <c r="RCG196" s="414"/>
      <c r="RCH196" s="414"/>
      <c r="RCI196" s="414"/>
      <c r="RCJ196" s="413"/>
      <c r="RCK196" s="322"/>
      <c r="RCL196" s="322"/>
      <c r="RCM196" s="322"/>
      <c r="RCN196" s="323"/>
      <c r="RCO196" s="413"/>
      <c r="RCP196" s="413"/>
      <c r="RCQ196" s="413"/>
      <c r="RCR196" s="414"/>
      <c r="RCS196" s="414"/>
      <c r="RCT196" s="414"/>
      <c r="RCU196" s="413"/>
      <c r="RCV196" s="414"/>
      <c r="RCW196" s="414"/>
      <c r="RCX196" s="414"/>
      <c r="RCY196" s="414"/>
      <c r="RCZ196" s="413"/>
      <c r="RDA196" s="322"/>
      <c r="RDB196" s="322"/>
      <c r="RDC196" s="322"/>
      <c r="RDD196" s="323"/>
      <c r="RDE196" s="413"/>
      <c r="RDF196" s="413"/>
      <c r="RDG196" s="413"/>
      <c r="RDH196" s="414"/>
      <c r="RDI196" s="414"/>
      <c r="RDJ196" s="414"/>
      <c r="RDK196" s="413"/>
      <c r="RDL196" s="414"/>
      <c r="RDM196" s="414"/>
      <c r="RDN196" s="414"/>
      <c r="RDO196" s="414"/>
      <c r="RDP196" s="413"/>
      <c r="RDQ196" s="322"/>
      <c r="RDR196" s="322"/>
      <c r="RDS196" s="322"/>
      <c r="RDT196" s="323"/>
      <c r="RDU196" s="413"/>
      <c r="RDV196" s="413"/>
      <c r="RDW196" s="413"/>
      <c r="RDX196" s="414"/>
      <c r="RDY196" s="414"/>
      <c r="RDZ196" s="414"/>
      <c r="REA196" s="413"/>
      <c r="REB196" s="414"/>
      <c r="REC196" s="414"/>
      <c r="RED196" s="414"/>
      <c r="REE196" s="414"/>
      <c r="REF196" s="413"/>
      <c r="REG196" s="322"/>
      <c r="REH196" s="322"/>
      <c r="REI196" s="322"/>
      <c r="REJ196" s="323"/>
      <c r="REK196" s="413"/>
      <c r="REL196" s="413"/>
      <c r="REM196" s="413"/>
      <c r="REN196" s="414"/>
      <c r="REO196" s="414"/>
      <c r="REP196" s="414"/>
      <c r="REQ196" s="413"/>
      <c r="RER196" s="414"/>
      <c r="RES196" s="414"/>
      <c r="RET196" s="414"/>
      <c r="REU196" s="414"/>
      <c r="REV196" s="413"/>
      <c r="REW196" s="322"/>
      <c r="REX196" s="322"/>
      <c r="REY196" s="322"/>
      <c r="REZ196" s="323"/>
      <c r="RFA196" s="413"/>
      <c r="RFB196" s="413"/>
      <c r="RFC196" s="413"/>
      <c r="RFD196" s="414"/>
      <c r="RFE196" s="414"/>
      <c r="RFF196" s="414"/>
      <c r="RFG196" s="413"/>
      <c r="RFH196" s="414"/>
      <c r="RFI196" s="414"/>
      <c r="RFJ196" s="414"/>
      <c r="RFK196" s="414"/>
      <c r="RFL196" s="413"/>
      <c r="RFM196" s="322"/>
      <c r="RFN196" s="322"/>
      <c r="RFO196" s="322"/>
      <c r="RFP196" s="323"/>
      <c r="RFQ196" s="413"/>
      <c r="RFR196" s="413"/>
      <c r="RFS196" s="413"/>
      <c r="RFT196" s="414"/>
      <c r="RFU196" s="414"/>
      <c r="RFV196" s="414"/>
      <c r="RFW196" s="413"/>
      <c r="RFX196" s="414"/>
      <c r="RFY196" s="414"/>
      <c r="RFZ196" s="414"/>
      <c r="RGA196" s="414"/>
      <c r="RGB196" s="413"/>
      <c r="RGC196" s="322"/>
      <c r="RGD196" s="322"/>
      <c r="RGE196" s="322"/>
      <c r="RGF196" s="323"/>
      <c r="RGG196" s="413"/>
      <c r="RGH196" s="413"/>
      <c r="RGI196" s="413"/>
      <c r="RGJ196" s="414"/>
      <c r="RGK196" s="414"/>
      <c r="RGL196" s="414"/>
      <c r="RGM196" s="413"/>
      <c r="RGN196" s="414"/>
      <c r="RGO196" s="414"/>
      <c r="RGP196" s="414"/>
      <c r="RGQ196" s="414"/>
      <c r="RGR196" s="413"/>
      <c r="RGS196" s="322"/>
      <c r="RGT196" s="322"/>
      <c r="RGU196" s="322"/>
      <c r="RGV196" s="323"/>
      <c r="RGW196" s="413"/>
      <c r="RGX196" s="413"/>
      <c r="RGY196" s="413"/>
      <c r="RGZ196" s="414"/>
      <c r="RHA196" s="414"/>
      <c r="RHB196" s="414"/>
      <c r="RHC196" s="413"/>
      <c r="RHD196" s="414"/>
      <c r="RHE196" s="414"/>
      <c r="RHF196" s="414"/>
      <c r="RHG196" s="414"/>
      <c r="RHH196" s="413"/>
      <c r="RHI196" s="322"/>
      <c r="RHJ196" s="322"/>
      <c r="RHK196" s="322"/>
      <c r="RHL196" s="323"/>
      <c r="RHM196" s="413"/>
      <c r="RHN196" s="413"/>
      <c r="RHO196" s="413"/>
      <c r="RHP196" s="414"/>
      <c r="RHQ196" s="414"/>
      <c r="RHR196" s="414"/>
      <c r="RHS196" s="413"/>
      <c r="RHT196" s="414"/>
      <c r="RHU196" s="414"/>
      <c r="RHV196" s="414"/>
      <c r="RHW196" s="414"/>
      <c r="RHX196" s="413"/>
      <c r="RHY196" s="322"/>
      <c r="RHZ196" s="322"/>
      <c r="RIA196" s="322"/>
      <c r="RIB196" s="323"/>
      <c r="RIC196" s="413"/>
      <c r="RID196" s="413"/>
      <c r="RIE196" s="413"/>
      <c r="RIF196" s="414"/>
      <c r="RIG196" s="414"/>
      <c r="RIH196" s="414"/>
      <c r="RII196" s="413"/>
      <c r="RIJ196" s="414"/>
      <c r="RIK196" s="414"/>
      <c r="RIL196" s="414"/>
      <c r="RIM196" s="414"/>
      <c r="RIN196" s="413"/>
      <c r="RIO196" s="322"/>
      <c r="RIP196" s="322"/>
      <c r="RIQ196" s="322"/>
      <c r="RIR196" s="323"/>
      <c r="RIS196" s="413"/>
      <c r="RIT196" s="413"/>
      <c r="RIU196" s="413"/>
      <c r="RIV196" s="414"/>
      <c r="RIW196" s="414"/>
      <c r="RIX196" s="414"/>
      <c r="RIY196" s="413"/>
      <c r="RIZ196" s="414"/>
      <c r="RJA196" s="414"/>
      <c r="RJB196" s="414"/>
      <c r="RJC196" s="414"/>
      <c r="RJD196" s="413"/>
      <c r="RJE196" s="322"/>
      <c r="RJF196" s="322"/>
      <c r="RJG196" s="322"/>
      <c r="RJH196" s="323"/>
      <c r="RJI196" s="413"/>
      <c r="RJJ196" s="413"/>
      <c r="RJK196" s="413"/>
      <c r="RJL196" s="414"/>
      <c r="RJM196" s="414"/>
      <c r="RJN196" s="414"/>
      <c r="RJO196" s="413"/>
      <c r="RJP196" s="414"/>
      <c r="RJQ196" s="414"/>
      <c r="RJR196" s="414"/>
      <c r="RJS196" s="414"/>
      <c r="RJT196" s="413"/>
      <c r="RJU196" s="322"/>
      <c r="RJV196" s="322"/>
      <c r="RJW196" s="322"/>
      <c r="RJX196" s="323"/>
      <c r="RJY196" s="413"/>
      <c r="RJZ196" s="413"/>
      <c r="RKA196" s="413"/>
      <c r="RKB196" s="414"/>
      <c r="RKC196" s="414"/>
      <c r="RKD196" s="414"/>
      <c r="RKE196" s="413"/>
      <c r="RKF196" s="414"/>
      <c r="RKG196" s="414"/>
      <c r="RKH196" s="414"/>
      <c r="RKI196" s="414"/>
      <c r="RKJ196" s="413"/>
      <c r="RKK196" s="322"/>
      <c r="RKL196" s="322"/>
      <c r="RKM196" s="322"/>
      <c r="RKN196" s="323"/>
      <c r="RKO196" s="413"/>
      <c r="RKP196" s="413"/>
      <c r="RKQ196" s="413"/>
      <c r="RKR196" s="414"/>
      <c r="RKS196" s="414"/>
      <c r="RKT196" s="414"/>
      <c r="RKU196" s="413"/>
      <c r="RKV196" s="414"/>
      <c r="RKW196" s="414"/>
      <c r="RKX196" s="414"/>
      <c r="RKY196" s="414"/>
      <c r="RKZ196" s="413"/>
      <c r="RLA196" s="322"/>
      <c r="RLB196" s="322"/>
      <c r="RLC196" s="322"/>
      <c r="RLD196" s="323"/>
      <c r="RLE196" s="413"/>
      <c r="RLF196" s="413"/>
      <c r="RLG196" s="413"/>
      <c r="RLH196" s="414"/>
      <c r="RLI196" s="414"/>
      <c r="RLJ196" s="414"/>
      <c r="RLK196" s="413"/>
      <c r="RLL196" s="414"/>
      <c r="RLM196" s="414"/>
      <c r="RLN196" s="414"/>
      <c r="RLO196" s="414"/>
      <c r="RLP196" s="413"/>
      <c r="RLQ196" s="322"/>
      <c r="RLR196" s="322"/>
      <c r="RLS196" s="322"/>
      <c r="RLT196" s="323"/>
      <c r="RLU196" s="413"/>
      <c r="RLV196" s="413"/>
      <c r="RLW196" s="413"/>
      <c r="RLX196" s="414"/>
      <c r="RLY196" s="414"/>
      <c r="RLZ196" s="414"/>
      <c r="RMA196" s="413"/>
      <c r="RMB196" s="414"/>
      <c r="RMC196" s="414"/>
      <c r="RMD196" s="414"/>
      <c r="RME196" s="414"/>
      <c r="RMF196" s="413"/>
      <c r="RMG196" s="322"/>
      <c r="RMH196" s="322"/>
      <c r="RMI196" s="322"/>
      <c r="RMJ196" s="323"/>
      <c r="RMK196" s="413"/>
      <c r="RML196" s="413"/>
      <c r="RMM196" s="413"/>
      <c r="RMN196" s="414"/>
      <c r="RMO196" s="414"/>
      <c r="RMP196" s="414"/>
      <c r="RMQ196" s="413"/>
      <c r="RMR196" s="414"/>
      <c r="RMS196" s="414"/>
      <c r="RMT196" s="414"/>
      <c r="RMU196" s="414"/>
      <c r="RMV196" s="413"/>
      <c r="RMW196" s="322"/>
      <c r="RMX196" s="322"/>
      <c r="RMY196" s="322"/>
      <c r="RMZ196" s="323"/>
      <c r="RNA196" s="413"/>
      <c r="RNB196" s="413"/>
      <c r="RNC196" s="413"/>
      <c r="RND196" s="414"/>
      <c r="RNE196" s="414"/>
      <c r="RNF196" s="414"/>
      <c r="RNG196" s="413"/>
      <c r="RNH196" s="414"/>
      <c r="RNI196" s="414"/>
      <c r="RNJ196" s="414"/>
      <c r="RNK196" s="414"/>
      <c r="RNL196" s="413"/>
      <c r="RNM196" s="322"/>
      <c r="RNN196" s="322"/>
      <c r="RNO196" s="322"/>
      <c r="RNP196" s="323"/>
      <c r="RNQ196" s="413"/>
      <c r="RNR196" s="413"/>
      <c r="RNS196" s="413"/>
      <c r="RNT196" s="414"/>
      <c r="RNU196" s="414"/>
      <c r="RNV196" s="414"/>
      <c r="RNW196" s="413"/>
      <c r="RNX196" s="414"/>
      <c r="RNY196" s="414"/>
      <c r="RNZ196" s="414"/>
      <c r="ROA196" s="414"/>
      <c r="ROB196" s="413"/>
      <c r="ROC196" s="322"/>
      <c r="ROD196" s="322"/>
      <c r="ROE196" s="322"/>
      <c r="ROF196" s="323"/>
      <c r="ROG196" s="413"/>
      <c r="ROH196" s="413"/>
      <c r="ROI196" s="413"/>
      <c r="ROJ196" s="414"/>
      <c r="ROK196" s="414"/>
      <c r="ROL196" s="414"/>
      <c r="ROM196" s="413"/>
      <c r="RON196" s="414"/>
      <c r="ROO196" s="414"/>
      <c r="ROP196" s="414"/>
      <c r="ROQ196" s="414"/>
      <c r="ROR196" s="413"/>
      <c r="ROS196" s="322"/>
      <c r="ROT196" s="322"/>
      <c r="ROU196" s="322"/>
      <c r="ROV196" s="323"/>
      <c r="ROW196" s="413"/>
      <c r="ROX196" s="413"/>
      <c r="ROY196" s="413"/>
      <c r="ROZ196" s="414"/>
      <c r="RPA196" s="414"/>
      <c r="RPB196" s="414"/>
      <c r="RPC196" s="413"/>
      <c r="RPD196" s="414"/>
      <c r="RPE196" s="414"/>
      <c r="RPF196" s="414"/>
      <c r="RPG196" s="414"/>
      <c r="RPH196" s="413"/>
      <c r="RPI196" s="322"/>
      <c r="RPJ196" s="322"/>
      <c r="RPK196" s="322"/>
      <c r="RPL196" s="323"/>
      <c r="RPM196" s="413"/>
      <c r="RPN196" s="413"/>
      <c r="RPO196" s="413"/>
      <c r="RPP196" s="414"/>
      <c r="RPQ196" s="414"/>
      <c r="RPR196" s="414"/>
      <c r="RPS196" s="413"/>
      <c r="RPT196" s="414"/>
      <c r="RPU196" s="414"/>
      <c r="RPV196" s="414"/>
      <c r="RPW196" s="414"/>
      <c r="RPX196" s="413"/>
      <c r="RPY196" s="322"/>
      <c r="RPZ196" s="322"/>
      <c r="RQA196" s="322"/>
      <c r="RQB196" s="323"/>
      <c r="RQC196" s="413"/>
      <c r="RQD196" s="413"/>
      <c r="RQE196" s="413"/>
      <c r="RQF196" s="414"/>
      <c r="RQG196" s="414"/>
      <c r="RQH196" s="414"/>
      <c r="RQI196" s="413"/>
      <c r="RQJ196" s="414"/>
      <c r="RQK196" s="414"/>
      <c r="RQL196" s="414"/>
      <c r="RQM196" s="414"/>
      <c r="RQN196" s="413"/>
      <c r="RQO196" s="322"/>
      <c r="RQP196" s="322"/>
      <c r="RQQ196" s="322"/>
      <c r="RQR196" s="323"/>
      <c r="RQS196" s="413"/>
      <c r="RQT196" s="413"/>
      <c r="RQU196" s="413"/>
      <c r="RQV196" s="414"/>
      <c r="RQW196" s="414"/>
      <c r="RQX196" s="414"/>
      <c r="RQY196" s="413"/>
      <c r="RQZ196" s="414"/>
      <c r="RRA196" s="414"/>
      <c r="RRB196" s="414"/>
      <c r="RRC196" s="414"/>
      <c r="RRD196" s="413"/>
      <c r="RRE196" s="322"/>
      <c r="RRF196" s="322"/>
      <c r="RRG196" s="322"/>
      <c r="RRH196" s="323"/>
      <c r="RRI196" s="413"/>
      <c r="RRJ196" s="413"/>
      <c r="RRK196" s="413"/>
      <c r="RRL196" s="414"/>
      <c r="RRM196" s="414"/>
      <c r="RRN196" s="414"/>
      <c r="RRO196" s="413"/>
      <c r="RRP196" s="414"/>
      <c r="RRQ196" s="414"/>
      <c r="RRR196" s="414"/>
      <c r="RRS196" s="414"/>
      <c r="RRT196" s="413"/>
      <c r="RRU196" s="322"/>
      <c r="RRV196" s="322"/>
      <c r="RRW196" s="322"/>
      <c r="RRX196" s="323"/>
      <c r="RRY196" s="413"/>
      <c r="RRZ196" s="413"/>
      <c r="RSA196" s="413"/>
      <c r="RSB196" s="414"/>
      <c r="RSC196" s="414"/>
      <c r="RSD196" s="414"/>
      <c r="RSE196" s="413"/>
      <c r="RSF196" s="414"/>
      <c r="RSG196" s="414"/>
      <c r="RSH196" s="414"/>
      <c r="RSI196" s="414"/>
      <c r="RSJ196" s="413"/>
      <c r="RSK196" s="322"/>
      <c r="RSL196" s="322"/>
      <c r="RSM196" s="322"/>
      <c r="RSN196" s="323"/>
      <c r="RSO196" s="413"/>
      <c r="RSP196" s="413"/>
      <c r="RSQ196" s="413"/>
      <c r="RSR196" s="414"/>
      <c r="RSS196" s="414"/>
      <c r="RST196" s="414"/>
      <c r="RSU196" s="413"/>
      <c r="RSV196" s="414"/>
      <c r="RSW196" s="414"/>
      <c r="RSX196" s="414"/>
      <c r="RSY196" s="414"/>
      <c r="RSZ196" s="413"/>
      <c r="RTA196" s="322"/>
      <c r="RTB196" s="322"/>
      <c r="RTC196" s="322"/>
      <c r="RTD196" s="323"/>
      <c r="RTE196" s="413"/>
      <c r="RTF196" s="413"/>
      <c r="RTG196" s="413"/>
      <c r="RTH196" s="414"/>
      <c r="RTI196" s="414"/>
      <c r="RTJ196" s="414"/>
      <c r="RTK196" s="413"/>
      <c r="RTL196" s="414"/>
      <c r="RTM196" s="414"/>
      <c r="RTN196" s="414"/>
      <c r="RTO196" s="414"/>
      <c r="RTP196" s="413"/>
      <c r="RTQ196" s="322"/>
      <c r="RTR196" s="322"/>
      <c r="RTS196" s="322"/>
      <c r="RTT196" s="323"/>
      <c r="RTU196" s="413"/>
      <c r="RTV196" s="413"/>
      <c r="RTW196" s="413"/>
      <c r="RTX196" s="414"/>
      <c r="RTY196" s="414"/>
      <c r="RTZ196" s="414"/>
      <c r="RUA196" s="413"/>
      <c r="RUB196" s="414"/>
      <c r="RUC196" s="414"/>
      <c r="RUD196" s="414"/>
      <c r="RUE196" s="414"/>
      <c r="RUF196" s="413"/>
      <c r="RUG196" s="322"/>
      <c r="RUH196" s="322"/>
      <c r="RUI196" s="322"/>
      <c r="RUJ196" s="323"/>
      <c r="RUK196" s="413"/>
      <c r="RUL196" s="413"/>
      <c r="RUM196" s="413"/>
      <c r="RUN196" s="414"/>
      <c r="RUO196" s="414"/>
      <c r="RUP196" s="414"/>
      <c r="RUQ196" s="413"/>
      <c r="RUR196" s="414"/>
      <c r="RUS196" s="414"/>
      <c r="RUT196" s="414"/>
      <c r="RUU196" s="414"/>
      <c r="RUV196" s="413"/>
      <c r="RUW196" s="322"/>
      <c r="RUX196" s="322"/>
      <c r="RUY196" s="322"/>
      <c r="RUZ196" s="323"/>
      <c r="RVA196" s="413"/>
      <c r="RVB196" s="413"/>
      <c r="RVC196" s="413"/>
      <c r="RVD196" s="414"/>
      <c r="RVE196" s="414"/>
      <c r="RVF196" s="414"/>
      <c r="RVG196" s="413"/>
      <c r="RVH196" s="414"/>
      <c r="RVI196" s="414"/>
      <c r="RVJ196" s="414"/>
      <c r="RVK196" s="414"/>
      <c r="RVL196" s="413"/>
      <c r="RVM196" s="322"/>
      <c r="RVN196" s="322"/>
      <c r="RVO196" s="322"/>
      <c r="RVP196" s="323"/>
      <c r="RVQ196" s="413"/>
      <c r="RVR196" s="413"/>
      <c r="RVS196" s="413"/>
      <c r="RVT196" s="414"/>
      <c r="RVU196" s="414"/>
      <c r="RVV196" s="414"/>
      <c r="RVW196" s="413"/>
      <c r="RVX196" s="414"/>
      <c r="RVY196" s="414"/>
      <c r="RVZ196" s="414"/>
      <c r="RWA196" s="414"/>
      <c r="RWB196" s="413"/>
      <c r="RWC196" s="322"/>
      <c r="RWD196" s="322"/>
      <c r="RWE196" s="322"/>
      <c r="RWF196" s="323"/>
      <c r="RWG196" s="413"/>
      <c r="RWH196" s="413"/>
      <c r="RWI196" s="413"/>
      <c r="RWJ196" s="414"/>
      <c r="RWK196" s="414"/>
      <c r="RWL196" s="414"/>
      <c r="RWM196" s="413"/>
      <c r="RWN196" s="414"/>
      <c r="RWO196" s="414"/>
      <c r="RWP196" s="414"/>
      <c r="RWQ196" s="414"/>
      <c r="RWR196" s="413"/>
      <c r="RWS196" s="322"/>
      <c r="RWT196" s="322"/>
      <c r="RWU196" s="322"/>
      <c r="RWV196" s="323"/>
      <c r="RWW196" s="413"/>
      <c r="RWX196" s="413"/>
      <c r="RWY196" s="413"/>
      <c r="RWZ196" s="414"/>
      <c r="RXA196" s="414"/>
      <c r="RXB196" s="414"/>
      <c r="RXC196" s="413"/>
      <c r="RXD196" s="414"/>
      <c r="RXE196" s="414"/>
      <c r="RXF196" s="414"/>
      <c r="RXG196" s="414"/>
      <c r="RXH196" s="413"/>
      <c r="RXI196" s="322"/>
      <c r="RXJ196" s="322"/>
      <c r="RXK196" s="322"/>
      <c r="RXL196" s="323"/>
      <c r="RXM196" s="413"/>
      <c r="RXN196" s="413"/>
      <c r="RXO196" s="413"/>
      <c r="RXP196" s="414"/>
      <c r="RXQ196" s="414"/>
      <c r="RXR196" s="414"/>
      <c r="RXS196" s="413"/>
      <c r="RXT196" s="414"/>
      <c r="RXU196" s="414"/>
      <c r="RXV196" s="414"/>
      <c r="RXW196" s="414"/>
      <c r="RXX196" s="413"/>
      <c r="RXY196" s="322"/>
      <c r="RXZ196" s="322"/>
      <c r="RYA196" s="322"/>
      <c r="RYB196" s="323"/>
      <c r="RYC196" s="413"/>
      <c r="RYD196" s="413"/>
      <c r="RYE196" s="413"/>
      <c r="RYF196" s="414"/>
      <c r="RYG196" s="414"/>
      <c r="RYH196" s="414"/>
      <c r="RYI196" s="413"/>
      <c r="RYJ196" s="414"/>
      <c r="RYK196" s="414"/>
      <c r="RYL196" s="414"/>
      <c r="RYM196" s="414"/>
      <c r="RYN196" s="413"/>
      <c r="RYO196" s="322"/>
      <c r="RYP196" s="322"/>
      <c r="RYQ196" s="322"/>
      <c r="RYR196" s="323"/>
      <c r="RYS196" s="413"/>
      <c r="RYT196" s="413"/>
      <c r="RYU196" s="413"/>
      <c r="RYV196" s="414"/>
      <c r="RYW196" s="414"/>
      <c r="RYX196" s="414"/>
      <c r="RYY196" s="413"/>
      <c r="RYZ196" s="414"/>
      <c r="RZA196" s="414"/>
      <c r="RZB196" s="414"/>
      <c r="RZC196" s="414"/>
      <c r="RZD196" s="413"/>
      <c r="RZE196" s="322"/>
      <c r="RZF196" s="322"/>
      <c r="RZG196" s="322"/>
      <c r="RZH196" s="323"/>
      <c r="RZI196" s="413"/>
      <c r="RZJ196" s="413"/>
      <c r="RZK196" s="413"/>
      <c r="RZL196" s="414"/>
      <c r="RZM196" s="414"/>
      <c r="RZN196" s="414"/>
      <c r="RZO196" s="413"/>
      <c r="RZP196" s="414"/>
      <c r="RZQ196" s="414"/>
      <c r="RZR196" s="414"/>
      <c r="RZS196" s="414"/>
      <c r="RZT196" s="413"/>
      <c r="RZU196" s="322"/>
      <c r="RZV196" s="322"/>
      <c r="RZW196" s="322"/>
      <c r="RZX196" s="323"/>
      <c r="RZY196" s="413"/>
      <c r="RZZ196" s="413"/>
      <c r="SAA196" s="413"/>
      <c r="SAB196" s="414"/>
      <c r="SAC196" s="414"/>
      <c r="SAD196" s="414"/>
      <c r="SAE196" s="413"/>
      <c r="SAF196" s="414"/>
      <c r="SAG196" s="414"/>
      <c r="SAH196" s="414"/>
      <c r="SAI196" s="414"/>
      <c r="SAJ196" s="413"/>
      <c r="SAK196" s="322"/>
      <c r="SAL196" s="322"/>
      <c r="SAM196" s="322"/>
      <c r="SAN196" s="323"/>
      <c r="SAO196" s="413"/>
      <c r="SAP196" s="413"/>
      <c r="SAQ196" s="413"/>
      <c r="SAR196" s="414"/>
      <c r="SAS196" s="414"/>
      <c r="SAT196" s="414"/>
      <c r="SAU196" s="413"/>
      <c r="SAV196" s="414"/>
      <c r="SAW196" s="414"/>
      <c r="SAX196" s="414"/>
      <c r="SAY196" s="414"/>
      <c r="SAZ196" s="413"/>
      <c r="SBA196" s="322"/>
      <c r="SBB196" s="322"/>
      <c r="SBC196" s="322"/>
      <c r="SBD196" s="323"/>
      <c r="SBE196" s="413"/>
      <c r="SBF196" s="413"/>
      <c r="SBG196" s="413"/>
      <c r="SBH196" s="414"/>
      <c r="SBI196" s="414"/>
      <c r="SBJ196" s="414"/>
      <c r="SBK196" s="413"/>
      <c r="SBL196" s="414"/>
      <c r="SBM196" s="414"/>
      <c r="SBN196" s="414"/>
      <c r="SBO196" s="414"/>
      <c r="SBP196" s="413"/>
      <c r="SBQ196" s="322"/>
      <c r="SBR196" s="322"/>
      <c r="SBS196" s="322"/>
      <c r="SBT196" s="323"/>
      <c r="SBU196" s="413"/>
      <c r="SBV196" s="413"/>
      <c r="SBW196" s="413"/>
      <c r="SBX196" s="414"/>
      <c r="SBY196" s="414"/>
      <c r="SBZ196" s="414"/>
      <c r="SCA196" s="413"/>
      <c r="SCB196" s="414"/>
      <c r="SCC196" s="414"/>
      <c r="SCD196" s="414"/>
      <c r="SCE196" s="414"/>
      <c r="SCF196" s="413"/>
      <c r="SCG196" s="322"/>
      <c r="SCH196" s="322"/>
      <c r="SCI196" s="322"/>
      <c r="SCJ196" s="323"/>
      <c r="SCK196" s="413"/>
      <c r="SCL196" s="413"/>
      <c r="SCM196" s="413"/>
      <c r="SCN196" s="414"/>
      <c r="SCO196" s="414"/>
      <c r="SCP196" s="414"/>
      <c r="SCQ196" s="413"/>
      <c r="SCR196" s="414"/>
      <c r="SCS196" s="414"/>
      <c r="SCT196" s="414"/>
      <c r="SCU196" s="414"/>
      <c r="SCV196" s="413"/>
      <c r="SCW196" s="322"/>
      <c r="SCX196" s="322"/>
      <c r="SCY196" s="322"/>
      <c r="SCZ196" s="323"/>
      <c r="SDA196" s="413"/>
      <c r="SDB196" s="413"/>
      <c r="SDC196" s="413"/>
      <c r="SDD196" s="414"/>
      <c r="SDE196" s="414"/>
      <c r="SDF196" s="414"/>
      <c r="SDG196" s="413"/>
      <c r="SDH196" s="414"/>
      <c r="SDI196" s="414"/>
      <c r="SDJ196" s="414"/>
      <c r="SDK196" s="414"/>
      <c r="SDL196" s="413"/>
      <c r="SDM196" s="322"/>
      <c r="SDN196" s="322"/>
      <c r="SDO196" s="322"/>
      <c r="SDP196" s="323"/>
      <c r="SDQ196" s="413"/>
      <c r="SDR196" s="413"/>
      <c r="SDS196" s="413"/>
      <c r="SDT196" s="414"/>
      <c r="SDU196" s="414"/>
      <c r="SDV196" s="414"/>
      <c r="SDW196" s="413"/>
      <c r="SDX196" s="414"/>
      <c r="SDY196" s="414"/>
      <c r="SDZ196" s="414"/>
      <c r="SEA196" s="414"/>
      <c r="SEB196" s="413"/>
      <c r="SEC196" s="322"/>
      <c r="SED196" s="322"/>
      <c r="SEE196" s="322"/>
      <c r="SEF196" s="323"/>
      <c r="SEG196" s="413"/>
      <c r="SEH196" s="413"/>
      <c r="SEI196" s="413"/>
      <c r="SEJ196" s="414"/>
      <c r="SEK196" s="414"/>
      <c r="SEL196" s="414"/>
      <c r="SEM196" s="413"/>
      <c r="SEN196" s="414"/>
      <c r="SEO196" s="414"/>
      <c r="SEP196" s="414"/>
      <c r="SEQ196" s="414"/>
      <c r="SER196" s="413"/>
      <c r="SES196" s="322"/>
      <c r="SET196" s="322"/>
      <c r="SEU196" s="322"/>
      <c r="SEV196" s="323"/>
      <c r="SEW196" s="413"/>
      <c r="SEX196" s="413"/>
      <c r="SEY196" s="413"/>
      <c r="SEZ196" s="414"/>
      <c r="SFA196" s="414"/>
      <c r="SFB196" s="414"/>
      <c r="SFC196" s="413"/>
      <c r="SFD196" s="414"/>
      <c r="SFE196" s="414"/>
      <c r="SFF196" s="414"/>
      <c r="SFG196" s="414"/>
      <c r="SFH196" s="413"/>
      <c r="SFI196" s="322"/>
      <c r="SFJ196" s="322"/>
      <c r="SFK196" s="322"/>
      <c r="SFL196" s="323"/>
      <c r="SFM196" s="413"/>
      <c r="SFN196" s="413"/>
      <c r="SFO196" s="413"/>
      <c r="SFP196" s="414"/>
      <c r="SFQ196" s="414"/>
      <c r="SFR196" s="414"/>
      <c r="SFS196" s="413"/>
      <c r="SFT196" s="414"/>
      <c r="SFU196" s="414"/>
      <c r="SFV196" s="414"/>
      <c r="SFW196" s="414"/>
      <c r="SFX196" s="413"/>
      <c r="SFY196" s="322"/>
      <c r="SFZ196" s="322"/>
      <c r="SGA196" s="322"/>
      <c r="SGB196" s="323"/>
      <c r="SGC196" s="413"/>
      <c r="SGD196" s="413"/>
      <c r="SGE196" s="413"/>
      <c r="SGF196" s="414"/>
      <c r="SGG196" s="414"/>
      <c r="SGH196" s="414"/>
      <c r="SGI196" s="413"/>
      <c r="SGJ196" s="414"/>
      <c r="SGK196" s="414"/>
      <c r="SGL196" s="414"/>
      <c r="SGM196" s="414"/>
      <c r="SGN196" s="413"/>
      <c r="SGO196" s="322"/>
      <c r="SGP196" s="322"/>
      <c r="SGQ196" s="322"/>
      <c r="SGR196" s="323"/>
      <c r="SGS196" s="413"/>
      <c r="SGT196" s="413"/>
      <c r="SGU196" s="413"/>
      <c r="SGV196" s="414"/>
      <c r="SGW196" s="414"/>
      <c r="SGX196" s="414"/>
      <c r="SGY196" s="413"/>
      <c r="SGZ196" s="414"/>
      <c r="SHA196" s="414"/>
      <c r="SHB196" s="414"/>
      <c r="SHC196" s="414"/>
      <c r="SHD196" s="413"/>
      <c r="SHE196" s="322"/>
      <c r="SHF196" s="322"/>
      <c r="SHG196" s="322"/>
      <c r="SHH196" s="323"/>
      <c r="SHI196" s="413"/>
      <c r="SHJ196" s="413"/>
      <c r="SHK196" s="413"/>
      <c r="SHL196" s="414"/>
      <c r="SHM196" s="414"/>
      <c r="SHN196" s="414"/>
      <c r="SHO196" s="413"/>
      <c r="SHP196" s="414"/>
      <c r="SHQ196" s="414"/>
      <c r="SHR196" s="414"/>
      <c r="SHS196" s="414"/>
      <c r="SHT196" s="413"/>
      <c r="SHU196" s="322"/>
      <c r="SHV196" s="322"/>
      <c r="SHW196" s="322"/>
      <c r="SHX196" s="323"/>
      <c r="SHY196" s="413"/>
      <c r="SHZ196" s="413"/>
      <c r="SIA196" s="413"/>
      <c r="SIB196" s="414"/>
      <c r="SIC196" s="414"/>
      <c r="SID196" s="414"/>
      <c r="SIE196" s="413"/>
      <c r="SIF196" s="414"/>
      <c r="SIG196" s="414"/>
      <c r="SIH196" s="414"/>
      <c r="SII196" s="414"/>
      <c r="SIJ196" s="413"/>
      <c r="SIK196" s="322"/>
      <c r="SIL196" s="322"/>
      <c r="SIM196" s="322"/>
      <c r="SIN196" s="323"/>
      <c r="SIO196" s="413"/>
      <c r="SIP196" s="413"/>
      <c r="SIQ196" s="413"/>
      <c r="SIR196" s="414"/>
      <c r="SIS196" s="414"/>
      <c r="SIT196" s="414"/>
      <c r="SIU196" s="413"/>
      <c r="SIV196" s="414"/>
      <c r="SIW196" s="414"/>
      <c r="SIX196" s="414"/>
      <c r="SIY196" s="414"/>
      <c r="SIZ196" s="413"/>
      <c r="SJA196" s="322"/>
      <c r="SJB196" s="322"/>
      <c r="SJC196" s="322"/>
      <c r="SJD196" s="323"/>
      <c r="SJE196" s="413"/>
      <c r="SJF196" s="413"/>
      <c r="SJG196" s="413"/>
      <c r="SJH196" s="414"/>
      <c r="SJI196" s="414"/>
      <c r="SJJ196" s="414"/>
      <c r="SJK196" s="413"/>
      <c r="SJL196" s="414"/>
      <c r="SJM196" s="414"/>
      <c r="SJN196" s="414"/>
      <c r="SJO196" s="414"/>
      <c r="SJP196" s="413"/>
      <c r="SJQ196" s="322"/>
      <c r="SJR196" s="322"/>
      <c r="SJS196" s="322"/>
      <c r="SJT196" s="323"/>
      <c r="SJU196" s="413"/>
      <c r="SJV196" s="413"/>
      <c r="SJW196" s="413"/>
      <c r="SJX196" s="414"/>
      <c r="SJY196" s="414"/>
      <c r="SJZ196" s="414"/>
      <c r="SKA196" s="413"/>
      <c r="SKB196" s="414"/>
      <c r="SKC196" s="414"/>
      <c r="SKD196" s="414"/>
      <c r="SKE196" s="414"/>
      <c r="SKF196" s="413"/>
      <c r="SKG196" s="322"/>
      <c r="SKH196" s="322"/>
      <c r="SKI196" s="322"/>
      <c r="SKJ196" s="323"/>
      <c r="SKK196" s="413"/>
      <c r="SKL196" s="413"/>
      <c r="SKM196" s="413"/>
      <c r="SKN196" s="414"/>
      <c r="SKO196" s="414"/>
      <c r="SKP196" s="414"/>
      <c r="SKQ196" s="413"/>
      <c r="SKR196" s="414"/>
      <c r="SKS196" s="414"/>
      <c r="SKT196" s="414"/>
      <c r="SKU196" s="414"/>
      <c r="SKV196" s="413"/>
      <c r="SKW196" s="322"/>
      <c r="SKX196" s="322"/>
      <c r="SKY196" s="322"/>
      <c r="SKZ196" s="323"/>
      <c r="SLA196" s="413"/>
      <c r="SLB196" s="413"/>
      <c r="SLC196" s="413"/>
      <c r="SLD196" s="414"/>
      <c r="SLE196" s="414"/>
      <c r="SLF196" s="414"/>
      <c r="SLG196" s="413"/>
      <c r="SLH196" s="414"/>
      <c r="SLI196" s="414"/>
      <c r="SLJ196" s="414"/>
      <c r="SLK196" s="414"/>
      <c r="SLL196" s="413"/>
      <c r="SLM196" s="322"/>
      <c r="SLN196" s="322"/>
      <c r="SLO196" s="322"/>
      <c r="SLP196" s="323"/>
      <c r="SLQ196" s="413"/>
      <c r="SLR196" s="413"/>
      <c r="SLS196" s="413"/>
      <c r="SLT196" s="414"/>
      <c r="SLU196" s="414"/>
      <c r="SLV196" s="414"/>
      <c r="SLW196" s="413"/>
      <c r="SLX196" s="414"/>
      <c r="SLY196" s="414"/>
      <c r="SLZ196" s="414"/>
      <c r="SMA196" s="414"/>
      <c r="SMB196" s="413"/>
      <c r="SMC196" s="322"/>
      <c r="SMD196" s="322"/>
      <c r="SME196" s="322"/>
      <c r="SMF196" s="323"/>
      <c r="SMG196" s="413"/>
      <c r="SMH196" s="413"/>
      <c r="SMI196" s="413"/>
      <c r="SMJ196" s="414"/>
      <c r="SMK196" s="414"/>
      <c r="SML196" s="414"/>
      <c r="SMM196" s="413"/>
      <c r="SMN196" s="414"/>
      <c r="SMO196" s="414"/>
      <c r="SMP196" s="414"/>
      <c r="SMQ196" s="414"/>
      <c r="SMR196" s="413"/>
      <c r="SMS196" s="322"/>
      <c r="SMT196" s="322"/>
      <c r="SMU196" s="322"/>
      <c r="SMV196" s="323"/>
      <c r="SMW196" s="413"/>
      <c r="SMX196" s="413"/>
      <c r="SMY196" s="413"/>
      <c r="SMZ196" s="414"/>
      <c r="SNA196" s="414"/>
      <c r="SNB196" s="414"/>
      <c r="SNC196" s="413"/>
      <c r="SND196" s="414"/>
      <c r="SNE196" s="414"/>
      <c r="SNF196" s="414"/>
      <c r="SNG196" s="414"/>
      <c r="SNH196" s="413"/>
      <c r="SNI196" s="322"/>
      <c r="SNJ196" s="322"/>
      <c r="SNK196" s="322"/>
      <c r="SNL196" s="323"/>
      <c r="SNM196" s="413"/>
      <c r="SNN196" s="413"/>
      <c r="SNO196" s="413"/>
      <c r="SNP196" s="414"/>
      <c r="SNQ196" s="414"/>
      <c r="SNR196" s="414"/>
      <c r="SNS196" s="413"/>
      <c r="SNT196" s="414"/>
      <c r="SNU196" s="414"/>
      <c r="SNV196" s="414"/>
      <c r="SNW196" s="414"/>
      <c r="SNX196" s="413"/>
      <c r="SNY196" s="322"/>
      <c r="SNZ196" s="322"/>
      <c r="SOA196" s="322"/>
      <c r="SOB196" s="323"/>
      <c r="SOC196" s="413"/>
      <c r="SOD196" s="413"/>
      <c r="SOE196" s="413"/>
      <c r="SOF196" s="414"/>
      <c r="SOG196" s="414"/>
      <c r="SOH196" s="414"/>
      <c r="SOI196" s="413"/>
      <c r="SOJ196" s="414"/>
      <c r="SOK196" s="414"/>
      <c r="SOL196" s="414"/>
      <c r="SOM196" s="414"/>
      <c r="SON196" s="413"/>
      <c r="SOO196" s="322"/>
      <c r="SOP196" s="322"/>
      <c r="SOQ196" s="322"/>
      <c r="SOR196" s="323"/>
      <c r="SOS196" s="413"/>
      <c r="SOT196" s="413"/>
      <c r="SOU196" s="413"/>
      <c r="SOV196" s="414"/>
      <c r="SOW196" s="414"/>
      <c r="SOX196" s="414"/>
      <c r="SOY196" s="413"/>
      <c r="SOZ196" s="414"/>
      <c r="SPA196" s="414"/>
      <c r="SPB196" s="414"/>
      <c r="SPC196" s="414"/>
      <c r="SPD196" s="413"/>
      <c r="SPE196" s="322"/>
      <c r="SPF196" s="322"/>
      <c r="SPG196" s="322"/>
      <c r="SPH196" s="323"/>
      <c r="SPI196" s="413"/>
      <c r="SPJ196" s="413"/>
      <c r="SPK196" s="413"/>
      <c r="SPL196" s="414"/>
      <c r="SPM196" s="414"/>
      <c r="SPN196" s="414"/>
      <c r="SPO196" s="413"/>
      <c r="SPP196" s="414"/>
      <c r="SPQ196" s="414"/>
      <c r="SPR196" s="414"/>
      <c r="SPS196" s="414"/>
      <c r="SPT196" s="413"/>
      <c r="SPU196" s="322"/>
      <c r="SPV196" s="322"/>
      <c r="SPW196" s="322"/>
      <c r="SPX196" s="323"/>
      <c r="SPY196" s="413"/>
      <c r="SPZ196" s="413"/>
      <c r="SQA196" s="413"/>
      <c r="SQB196" s="414"/>
      <c r="SQC196" s="414"/>
      <c r="SQD196" s="414"/>
      <c r="SQE196" s="413"/>
      <c r="SQF196" s="414"/>
      <c r="SQG196" s="414"/>
      <c r="SQH196" s="414"/>
      <c r="SQI196" s="414"/>
      <c r="SQJ196" s="413"/>
      <c r="SQK196" s="322"/>
      <c r="SQL196" s="322"/>
      <c r="SQM196" s="322"/>
      <c r="SQN196" s="323"/>
      <c r="SQO196" s="413"/>
      <c r="SQP196" s="413"/>
      <c r="SQQ196" s="413"/>
      <c r="SQR196" s="414"/>
      <c r="SQS196" s="414"/>
      <c r="SQT196" s="414"/>
      <c r="SQU196" s="413"/>
      <c r="SQV196" s="414"/>
      <c r="SQW196" s="414"/>
      <c r="SQX196" s="414"/>
      <c r="SQY196" s="414"/>
      <c r="SQZ196" s="413"/>
      <c r="SRA196" s="322"/>
      <c r="SRB196" s="322"/>
      <c r="SRC196" s="322"/>
      <c r="SRD196" s="323"/>
      <c r="SRE196" s="413"/>
      <c r="SRF196" s="413"/>
      <c r="SRG196" s="413"/>
      <c r="SRH196" s="414"/>
      <c r="SRI196" s="414"/>
      <c r="SRJ196" s="414"/>
      <c r="SRK196" s="413"/>
      <c r="SRL196" s="414"/>
      <c r="SRM196" s="414"/>
      <c r="SRN196" s="414"/>
      <c r="SRO196" s="414"/>
      <c r="SRP196" s="413"/>
      <c r="SRQ196" s="322"/>
      <c r="SRR196" s="322"/>
      <c r="SRS196" s="322"/>
      <c r="SRT196" s="323"/>
      <c r="SRU196" s="413"/>
      <c r="SRV196" s="413"/>
      <c r="SRW196" s="413"/>
      <c r="SRX196" s="414"/>
      <c r="SRY196" s="414"/>
      <c r="SRZ196" s="414"/>
      <c r="SSA196" s="413"/>
      <c r="SSB196" s="414"/>
      <c r="SSC196" s="414"/>
      <c r="SSD196" s="414"/>
      <c r="SSE196" s="414"/>
      <c r="SSF196" s="413"/>
      <c r="SSG196" s="322"/>
      <c r="SSH196" s="322"/>
      <c r="SSI196" s="322"/>
      <c r="SSJ196" s="323"/>
      <c r="SSK196" s="413"/>
      <c r="SSL196" s="413"/>
      <c r="SSM196" s="413"/>
      <c r="SSN196" s="414"/>
      <c r="SSO196" s="414"/>
      <c r="SSP196" s="414"/>
      <c r="SSQ196" s="413"/>
      <c r="SSR196" s="414"/>
      <c r="SSS196" s="414"/>
      <c r="SST196" s="414"/>
      <c r="SSU196" s="414"/>
      <c r="SSV196" s="413"/>
      <c r="SSW196" s="322"/>
      <c r="SSX196" s="322"/>
      <c r="SSY196" s="322"/>
      <c r="SSZ196" s="323"/>
      <c r="STA196" s="413"/>
      <c r="STB196" s="413"/>
      <c r="STC196" s="413"/>
      <c r="STD196" s="414"/>
      <c r="STE196" s="414"/>
      <c r="STF196" s="414"/>
      <c r="STG196" s="413"/>
      <c r="STH196" s="414"/>
      <c r="STI196" s="414"/>
      <c r="STJ196" s="414"/>
      <c r="STK196" s="414"/>
      <c r="STL196" s="413"/>
      <c r="STM196" s="322"/>
      <c r="STN196" s="322"/>
      <c r="STO196" s="322"/>
      <c r="STP196" s="323"/>
      <c r="STQ196" s="413"/>
      <c r="STR196" s="413"/>
      <c r="STS196" s="413"/>
      <c r="STT196" s="414"/>
      <c r="STU196" s="414"/>
      <c r="STV196" s="414"/>
      <c r="STW196" s="413"/>
      <c r="STX196" s="414"/>
      <c r="STY196" s="414"/>
      <c r="STZ196" s="414"/>
      <c r="SUA196" s="414"/>
      <c r="SUB196" s="413"/>
      <c r="SUC196" s="322"/>
      <c r="SUD196" s="322"/>
      <c r="SUE196" s="322"/>
      <c r="SUF196" s="323"/>
      <c r="SUG196" s="413"/>
      <c r="SUH196" s="413"/>
      <c r="SUI196" s="413"/>
      <c r="SUJ196" s="414"/>
      <c r="SUK196" s="414"/>
      <c r="SUL196" s="414"/>
      <c r="SUM196" s="413"/>
      <c r="SUN196" s="414"/>
      <c r="SUO196" s="414"/>
      <c r="SUP196" s="414"/>
      <c r="SUQ196" s="414"/>
      <c r="SUR196" s="413"/>
      <c r="SUS196" s="322"/>
      <c r="SUT196" s="322"/>
      <c r="SUU196" s="322"/>
      <c r="SUV196" s="323"/>
      <c r="SUW196" s="413"/>
      <c r="SUX196" s="413"/>
      <c r="SUY196" s="413"/>
      <c r="SUZ196" s="414"/>
      <c r="SVA196" s="414"/>
      <c r="SVB196" s="414"/>
      <c r="SVC196" s="413"/>
      <c r="SVD196" s="414"/>
      <c r="SVE196" s="414"/>
      <c r="SVF196" s="414"/>
      <c r="SVG196" s="414"/>
      <c r="SVH196" s="413"/>
      <c r="SVI196" s="322"/>
      <c r="SVJ196" s="322"/>
      <c r="SVK196" s="322"/>
      <c r="SVL196" s="323"/>
      <c r="SVM196" s="413"/>
      <c r="SVN196" s="413"/>
      <c r="SVO196" s="413"/>
      <c r="SVP196" s="414"/>
      <c r="SVQ196" s="414"/>
      <c r="SVR196" s="414"/>
      <c r="SVS196" s="413"/>
      <c r="SVT196" s="414"/>
      <c r="SVU196" s="414"/>
      <c r="SVV196" s="414"/>
      <c r="SVW196" s="414"/>
      <c r="SVX196" s="413"/>
      <c r="SVY196" s="322"/>
      <c r="SVZ196" s="322"/>
      <c r="SWA196" s="322"/>
      <c r="SWB196" s="323"/>
      <c r="SWC196" s="413"/>
      <c r="SWD196" s="413"/>
      <c r="SWE196" s="413"/>
      <c r="SWF196" s="414"/>
      <c r="SWG196" s="414"/>
      <c r="SWH196" s="414"/>
      <c r="SWI196" s="413"/>
      <c r="SWJ196" s="414"/>
      <c r="SWK196" s="414"/>
      <c r="SWL196" s="414"/>
      <c r="SWM196" s="414"/>
      <c r="SWN196" s="413"/>
      <c r="SWO196" s="322"/>
      <c r="SWP196" s="322"/>
      <c r="SWQ196" s="322"/>
      <c r="SWR196" s="323"/>
      <c r="SWS196" s="413"/>
      <c r="SWT196" s="413"/>
      <c r="SWU196" s="413"/>
      <c r="SWV196" s="414"/>
      <c r="SWW196" s="414"/>
      <c r="SWX196" s="414"/>
      <c r="SWY196" s="413"/>
      <c r="SWZ196" s="414"/>
      <c r="SXA196" s="414"/>
      <c r="SXB196" s="414"/>
      <c r="SXC196" s="414"/>
      <c r="SXD196" s="413"/>
      <c r="SXE196" s="322"/>
      <c r="SXF196" s="322"/>
      <c r="SXG196" s="322"/>
      <c r="SXH196" s="323"/>
      <c r="SXI196" s="413"/>
      <c r="SXJ196" s="413"/>
      <c r="SXK196" s="413"/>
      <c r="SXL196" s="414"/>
      <c r="SXM196" s="414"/>
      <c r="SXN196" s="414"/>
      <c r="SXO196" s="413"/>
      <c r="SXP196" s="414"/>
      <c r="SXQ196" s="414"/>
      <c r="SXR196" s="414"/>
      <c r="SXS196" s="414"/>
      <c r="SXT196" s="413"/>
      <c r="SXU196" s="322"/>
      <c r="SXV196" s="322"/>
      <c r="SXW196" s="322"/>
      <c r="SXX196" s="323"/>
      <c r="SXY196" s="413"/>
      <c r="SXZ196" s="413"/>
      <c r="SYA196" s="413"/>
      <c r="SYB196" s="414"/>
      <c r="SYC196" s="414"/>
      <c r="SYD196" s="414"/>
      <c r="SYE196" s="413"/>
      <c r="SYF196" s="414"/>
      <c r="SYG196" s="414"/>
      <c r="SYH196" s="414"/>
      <c r="SYI196" s="414"/>
      <c r="SYJ196" s="413"/>
      <c r="SYK196" s="322"/>
      <c r="SYL196" s="322"/>
      <c r="SYM196" s="322"/>
      <c r="SYN196" s="323"/>
      <c r="SYO196" s="413"/>
      <c r="SYP196" s="413"/>
      <c r="SYQ196" s="413"/>
      <c r="SYR196" s="414"/>
      <c r="SYS196" s="414"/>
      <c r="SYT196" s="414"/>
      <c r="SYU196" s="413"/>
      <c r="SYV196" s="414"/>
      <c r="SYW196" s="414"/>
      <c r="SYX196" s="414"/>
      <c r="SYY196" s="414"/>
      <c r="SYZ196" s="413"/>
      <c r="SZA196" s="322"/>
      <c r="SZB196" s="322"/>
      <c r="SZC196" s="322"/>
      <c r="SZD196" s="323"/>
      <c r="SZE196" s="413"/>
      <c r="SZF196" s="413"/>
      <c r="SZG196" s="413"/>
      <c r="SZH196" s="414"/>
      <c r="SZI196" s="414"/>
      <c r="SZJ196" s="414"/>
      <c r="SZK196" s="413"/>
      <c r="SZL196" s="414"/>
      <c r="SZM196" s="414"/>
      <c r="SZN196" s="414"/>
      <c r="SZO196" s="414"/>
      <c r="SZP196" s="413"/>
      <c r="SZQ196" s="322"/>
      <c r="SZR196" s="322"/>
      <c r="SZS196" s="322"/>
      <c r="SZT196" s="323"/>
      <c r="SZU196" s="413"/>
      <c r="SZV196" s="413"/>
      <c r="SZW196" s="413"/>
      <c r="SZX196" s="414"/>
      <c r="SZY196" s="414"/>
      <c r="SZZ196" s="414"/>
      <c r="TAA196" s="413"/>
      <c r="TAB196" s="414"/>
      <c r="TAC196" s="414"/>
      <c r="TAD196" s="414"/>
      <c r="TAE196" s="414"/>
      <c r="TAF196" s="413"/>
      <c r="TAG196" s="322"/>
      <c r="TAH196" s="322"/>
      <c r="TAI196" s="322"/>
      <c r="TAJ196" s="323"/>
      <c r="TAK196" s="413"/>
      <c r="TAL196" s="413"/>
      <c r="TAM196" s="413"/>
      <c r="TAN196" s="414"/>
      <c r="TAO196" s="414"/>
      <c r="TAP196" s="414"/>
      <c r="TAQ196" s="413"/>
      <c r="TAR196" s="414"/>
      <c r="TAS196" s="414"/>
      <c r="TAT196" s="414"/>
      <c r="TAU196" s="414"/>
      <c r="TAV196" s="413"/>
      <c r="TAW196" s="322"/>
      <c r="TAX196" s="322"/>
      <c r="TAY196" s="322"/>
      <c r="TAZ196" s="323"/>
      <c r="TBA196" s="413"/>
      <c r="TBB196" s="413"/>
      <c r="TBC196" s="413"/>
      <c r="TBD196" s="414"/>
      <c r="TBE196" s="414"/>
      <c r="TBF196" s="414"/>
      <c r="TBG196" s="413"/>
      <c r="TBH196" s="414"/>
      <c r="TBI196" s="414"/>
      <c r="TBJ196" s="414"/>
      <c r="TBK196" s="414"/>
      <c r="TBL196" s="413"/>
      <c r="TBM196" s="322"/>
      <c r="TBN196" s="322"/>
      <c r="TBO196" s="322"/>
      <c r="TBP196" s="323"/>
      <c r="TBQ196" s="413"/>
      <c r="TBR196" s="413"/>
      <c r="TBS196" s="413"/>
      <c r="TBT196" s="414"/>
      <c r="TBU196" s="414"/>
      <c r="TBV196" s="414"/>
      <c r="TBW196" s="413"/>
      <c r="TBX196" s="414"/>
      <c r="TBY196" s="414"/>
      <c r="TBZ196" s="414"/>
      <c r="TCA196" s="414"/>
      <c r="TCB196" s="413"/>
      <c r="TCC196" s="322"/>
      <c r="TCD196" s="322"/>
      <c r="TCE196" s="322"/>
      <c r="TCF196" s="323"/>
      <c r="TCG196" s="413"/>
      <c r="TCH196" s="413"/>
      <c r="TCI196" s="413"/>
      <c r="TCJ196" s="414"/>
      <c r="TCK196" s="414"/>
      <c r="TCL196" s="414"/>
      <c r="TCM196" s="413"/>
      <c r="TCN196" s="414"/>
      <c r="TCO196" s="414"/>
      <c r="TCP196" s="414"/>
      <c r="TCQ196" s="414"/>
      <c r="TCR196" s="413"/>
      <c r="TCS196" s="322"/>
      <c r="TCT196" s="322"/>
      <c r="TCU196" s="322"/>
      <c r="TCV196" s="323"/>
      <c r="TCW196" s="413"/>
      <c r="TCX196" s="413"/>
      <c r="TCY196" s="413"/>
      <c r="TCZ196" s="414"/>
      <c r="TDA196" s="414"/>
      <c r="TDB196" s="414"/>
      <c r="TDC196" s="413"/>
      <c r="TDD196" s="414"/>
      <c r="TDE196" s="414"/>
      <c r="TDF196" s="414"/>
      <c r="TDG196" s="414"/>
      <c r="TDH196" s="413"/>
      <c r="TDI196" s="322"/>
      <c r="TDJ196" s="322"/>
      <c r="TDK196" s="322"/>
      <c r="TDL196" s="323"/>
      <c r="TDM196" s="413"/>
      <c r="TDN196" s="413"/>
      <c r="TDO196" s="413"/>
      <c r="TDP196" s="414"/>
      <c r="TDQ196" s="414"/>
      <c r="TDR196" s="414"/>
      <c r="TDS196" s="413"/>
      <c r="TDT196" s="414"/>
      <c r="TDU196" s="414"/>
      <c r="TDV196" s="414"/>
      <c r="TDW196" s="414"/>
      <c r="TDX196" s="413"/>
      <c r="TDY196" s="322"/>
      <c r="TDZ196" s="322"/>
      <c r="TEA196" s="322"/>
      <c r="TEB196" s="323"/>
      <c r="TEC196" s="413"/>
      <c r="TED196" s="413"/>
      <c r="TEE196" s="413"/>
      <c r="TEF196" s="414"/>
      <c r="TEG196" s="414"/>
      <c r="TEH196" s="414"/>
      <c r="TEI196" s="413"/>
      <c r="TEJ196" s="414"/>
      <c r="TEK196" s="414"/>
      <c r="TEL196" s="414"/>
      <c r="TEM196" s="414"/>
      <c r="TEN196" s="413"/>
      <c r="TEO196" s="322"/>
      <c r="TEP196" s="322"/>
      <c r="TEQ196" s="322"/>
      <c r="TER196" s="323"/>
      <c r="TES196" s="413"/>
      <c r="TET196" s="413"/>
      <c r="TEU196" s="413"/>
      <c r="TEV196" s="414"/>
      <c r="TEW196" s="414"/>
      <c r="TEX196" s="414"/>
      <c r="TEY196" s="413"/>
      <c r="TEZ196" s="414"/>
      <c r="TFA196" s="414"/>
      <c r="TFB196" s="414"/>
      <c r="TFC196" s="414"/>
      <c r="TFD196" s="413"/>
      <c r="TFE196" s="322"/>
      <c r="TFF196" s="322"/>
      <c r="TFG196" s="322"/>
      <c r="TFH196" s="323"/>
      <c r="TFI196" s="413"/>
      <c r="TFJ196" s="413"/>
      <c r="TFK196" s="413"/>
      <c r="TFL196" s="414"/>
      <c r="TFM196" s="414"/>
      <c r="TFN196" s="414"/>
      <c r="TFO196" s="413"/>
      <c r="TFP196" s="414"/>
      <c r="TFQ196" s="414"/>
      <c r="TFR196" s="414"/>
      <c r="TFS196" s="414"/>
      <c r="TFT196" s="413"/>
      <c r="TFU196" s="322"/>
      <c r="TFV196" s="322"/>
      <c r="TFW196" s="322"/>
      <c r="TFX196" s="323"/>
      <c r="TFY196" s="413"/>
      <c r="TFZ196" s="413"/>
      <c r="TGA196" s="413"/>
      <c r="TGB196" s="414"/>
      <c r="TGC196" s="414"/>
      <c r="TGD196" s="414"/>
      <c r="TGE196" s="413"/>
      <c r="TGF196" s="414"/>
      <c r="TGG196" s="414"/>
      <c r="TGH196" s="414"/>
      <c r="TGI196" s="414"/>
      <c r="TGJ196" s="413"/>
      <c r="TGK196" s="322"/>
      <c r="TGL196" s="322"/>
      <c r="TGM196" s="322"/>
      <c r="TGN196" s="323"/>
      <c r="TGO196" s="413"/>
      <c r="TGP196" s="413"/>
      <c r="TGQ196" s="413"/>
      <c r="TGR196" s="414"/>
      <c r="TGS196" s="414"/>
      <c r="TGT196" s="414"/>
      <c r="TGU196" s="413"/>
      <c r="TGV196" s="414"/>
      <c r="TGW196" s="414"/>
      <c r="TGX196" s="414"/>
      <c r="TGY196" s="414"/>
      <c r="TGZ196" s="413"/>
      <c r="THA196" s="322"/>
      <c r="THB196" s="322"/>
      <c r="THC196" s="322"/>
      <c r="THD196" s="323"/>
      <c r="THE196" s="413"/>
      <c r="THF196" s="413"/>
      <c r="THG196" s="413"/>
      <c r="THH196" s="414"/>
      <c r="THI196" s="414"/>
      <c r="THJ196" s="414"/>
      <c r="THK196" s="413"/>
      <c r="THL196" s="414"/>
      <c r="THM196" s="414"/>
      <c r="THN196" s="414"/>
      <c r="THO196" s="414"/>
      <c r="THP196" s="413"/>
      <c r="THQ196" s="322"/>
      <c r="THR196" s="322"/>
      <c r="THS196" s="322"/>
      <c r="THT196" s="323"/>
      <c r="THU196" s="413"/>
      <c r="THV196" s="413"/>
      <c r="THW196" s="413"/>
      <c r="THX196" s="414"/>
      <c r="THY196" s="414"/>
      <c r="THZ196" s="414"/>
      <c r="TIA196" s="413"/>
      <c r="TIB196" s="414"/>
      <c r="TIC196" s="414"/>
      <c r="TID196" s="414"/>
      <c r="TIE196" s="414"/>
      <c r="TIF196" s="413"/>
      <c r="TIG196" s="322"/>
      <c r="TIH196" s="322"/>
      <c r="TII196" s="322"/>
      <c r="TIJ196" s="323"/>
      <c r="TIK196" s="413"/>
      <c r="TIL196" s="413"/>
      <c r="TIM196" s="413"/>
      <c r="TIN196" s="414"/>
      <c r="TIO196" s="414"/>
      <c r="TIP196" s="414"/>
      <c r="TIQ196" s="413"/>
      <c r="TIR196" s="414"/>
      <c r="TIS196" s="414"/>
      <c r="TIT196" s="414"/>
      <c r="TIU196" s="414"/>
      <c r="TIV196" s="413"/>
      <c r="TIW196" s="322"/>
      <c r="TIX196" s="322"/>
      <c r="TIY196" s="322"/>
      <c r="TIZ196" s="323"/>
      <c r="TJA196" s="413"/>
      <c r="TJB196" s="413"/>
      <c r="TJC196" s="413"/>
      <c r="TJD196" s="414"/>
      <c r="TJE196" s="414"/>
      <c r="TJF196" s="414"/>
      <c r="TJG196" s="413"/>
      <c r="TJH196" s="414"/>
      <c r="TJI196" s="414"/>
      <c r="TJJ196" s="414"/>
      <c r="TJK196" s="414"/>
      <c r="TJL196" s="413"/>
      <c r="TJM196" s="322"/>
      <c r="TJN196" s="322"/>
      <c r="TJO196" s="322"/>
      <c r="TJP196" s="323"/>
      <c r="TJQ196" s="413"/>
      <c r="TJR196" s="413"/>
      <c r="TJS196" s="413"/>
      <c r="TJT196" s="414"/>
      <c r="TJU196" s="414"/>
      <c r="TJV196" s="414"/>
      <c r="TJW196" s="413"/>
      <c r="TJX196" s="414"/>
      <c r="TJY196" s="414"/>
      <c r="TJZ196" s="414"/>
      <c r="TKA196" s="414"/>
      <c r="TKB196" s="413"/>
      <c r="TKC196" s="322"/>
      <c r="TKD196" s="322"/>
      <c r="TKE196" s="322"/>
      <c r="TKF196" s="323"/>
      <c r="TKG196" s="413"/>
      <c r="TKH196" s="413"/>
      <c r="TKI196" s="413"/>
      <c r="TKJ196" s="414"/>
      <c r="TKK196" s="414"/>
      <c r="TKL196" s="414"/>
      <c r="TKM196" s="413"/>
      <c r="TKN196" s="414"/>
      <c r="TKO196" s="414"/>
      <c r="TKP196" s="414"/>
      <c r="TKQ196" s="414"/>
      <c r="TKR196" s="413"/>
      <c r="TKS196" s="322"/>
      <c r="TKT196" s="322"/>
      <c r="TKU196" s="322"/>
      <c r="TKV196" s="323"/>
      <c r="TKW196" s="413"/>
      <c r="TKX196" s="413"/>
      <c r="TKY196" s="413"/>
      <c r="TKZ196" s="414"/>
      <c r="TLA196" s="414"/>
      <c r="TLB196" s="414"/>
      <c r="TLC196" s="413"/>
      <c r="TLD196" s="414"/>
      <c r="TLE196" s="414"/>
      <c r="TLF196" s="414"/>
      <c r="TLG196" s="414"/>
      <c r="TLH196" s="413"/>
      <c r="TLI196" s="322"/>
      <c r="TLJ196" s="322"/>
      <c r="TLK196" s="322"/>
      <c r="TLL196" s="323"/>
      <c r="TLM196" s="413"/>
      <c r="TLN196" s="413"/>
      <c r="TLO196" s="413"/>
      <c r="TLP196" s="414"/>
      <c r="TLQ196" s="414"/>
      <c r="TLR196" s="414"/>
      <c r="TLS196" s="413"/>
      <c r="TLT196" s="414"/>
      <c r="TLU196" s="414"/>
      <c r="TLV196" s="414"/>
      <c r="TLW196" s="414"/>
      <c r="TLX196" s="413"/>
      <c r="TLY196" s="322"/>
      <c r="TLZ196" s="322"/>
      <c r="TMA196" s="322"/>
      <c r="TMB196" s="323"/>
      <c r="TMC196" s="413"/>
      <c r="TMD196" s="413"/>
      <c r="TME196" s="413"/>
      <c r="TMF196" s="414"/>
      <c r="TMG196" s="414"/>
      <c r="TMH196" s="414"/>
      <c r="TMI196" s="413"/>
      <c r="TMJ196" s="414"/>
      <c r="TMK196" s="414"/>
      <c r="TML196" s="414"/>
      <c r="TMM196" s="414"/>
      <c r="TMN196" s="413"/>
      <c r="TMO196" s="322"/>
      <c r="TMP196" s="322"/>
      <c r="TMQ196" s="322"/>
      <c r="TMR196" s="323"/>
      <c r="TMS196" s="413"/>
      <c r="TMT196" s="413"/>
      <c r="TMU196" s="413"/>
      <c r="TMV196" s="414"/>
      <c r="TMW196" s="414"/>
      <c r="TMX196" s="414"/>
      <c r="TMY196" s="413"/>
      <c r="TMZ196" s="414"/>
      <c r="TNA196" s="414"/>
      <c r="TNB196" s="414"/>
      <c r="TNC196" s="414"/>
      <c r="TND196" s="413"/>
      <c r="TNE196" s="322"/>
      <c r="TNF196" s="322"/>
      <c r="TNG196" s="322"/>
      <c r="TNH196" s="323"/>
      <c r="TNI196" s="413"/>
      <c r="TNJ196" s="413"/>
      <c r="TNK196" s="413"/>
      <c r="TNL196" s="414"/>
      <c r="TNM196" s="414"/>
      <c r="TNN196" s="414"/>
      <c r="TNO196" s="413"/>
      <c r="TNP196" s="414"/>
      <c r="TNQ196" s="414"/>
      <c r="TNR196" s="414"/>
      <c r="TNS196" s="414"/>
      <c r="TNT196" s="413"/>
      <c r="TNU196" s="322"/>
      <c r="TNV196" s="322"/>
      <c r="TNW196" s="322"/>
      <c r="TNX196" s="323"/>
      <c r="TNY196" s="413"/>
      <c r="TNZ196" s="413"/>
      <c r="TOA196" s="413"/>
      <c r="TOB196" s="414"/>
      <c r="TOC196" s="414"/>
      <c r="TOD196" s="414"/>
      <c r="TOE196" s="413"/>
      <c r="TOF196" s="414"/>
      <c r="TOG196" s="414"/>
      <c r="TOH196" s="414"/>
      <c r="TOI196" s="414"/>
      <c r="TOJ196" s="413"/>
      <c r="TOK196" s="322"/>
      <c r="TOL196" s="322"/>
      <c r="TOM196" s="322"/>
      <c r="TON196" s="323"/>
      <c r="TOO196" s="413"/>
      <c r="TOP196" s="413"/>
      <c r="TOQ196" s="413"/>
      <c r="TOR196" s="414"/>
      <c r="TOS196" s="414"/>
      <c r="TOT196" s="414"/>
      <c r="TOU196" s="413"/>
      <c r="TOV196" s="414"/>
      <c r="TOW196" s="414"/>
      <c r="TOX196" s="414"/>
      <c r="TOY196" s="414"/>
      <c r="TOZ196" s="413"/>
      <c r="TPA196" s="322"/>
      <c r="TPB196" s="322"/>
      <c r="TPC196" s="322"/>
      <c r="TPD196" s="323"/>
      <c r="TPE196" s="413"/>
      <c r="TPF196" s="413"/>
      <c r="TPG196" s="413"/>
      <c r="TPH196" s="414"/>
      <c r="TPI196" s="414"/>
      <c r="TPJ196" s="414"/>
      <c r="TPK196" s="413"/>
      <c r="TPL196" s="414"/>
      <c r="TPM196" s="414"/>
      <c r="TPN196" s="414"/>
      <c r="TPO196" s="414"/>
      <c r="TPP196" s="413"/>
      <c r="TPQ196" s="322"/>
      <c r="TPR196" s="322"/>
      <c r="TPS196" s="322"/>
      <c r="TPT196" s="323"/>
      <c r="TPU196" s="413"/>
      <c r="TPV196" s="413"/>
      <c r="TPW196" s="413"/>
      <c r="TPX196" s="414"/>
      <c r="TPY196" s="414"/>
      <c r="TPZ196" s="414"/>
      <c r="TQA196" s="413"/>
      <c r="TQB196" s="414"/>
      <c r="TQC196" s="414"/>
      <c r="TQD196" s="414"/>
      <c r="TQE196" s="414"/>
      <c r="TQF196" s="413"/>
      <c r="TQG196" s="322"/>
      <c r="TQH196" s="322"/>
      <c r="TQI196" s="322"/>
      <c r="TQJ196" s="323"/>
      <c r="TQK196" s="413"/>
      <c r="TQL196" s="413"/>
      <c r="TQM196" s="413"/>
      <c r="TQN196" s="414"/>
      <c r="TQO196" s="414"/>
      <c r="TQP196" s="414"/>
      <c r="TQQ196" s="413"/>
      <c r="TQR196" s="414"/>
      <c r="TQS196" s="414"/>
      <c r="TQT196" s="414"/>
      <c r="TQU196" s="414"/>
      <c r="TQV196" s="413"/>
      <c r="TQW196" s="322"/>
      <c r="TQX196" s="322"/>
      <c r="TQY196" s="322"/>
      <c r="TQZ196" s="323"/>
      <c r="TRA196" s="413"/>
      <c r="TRB196" s="413"/>
      <c r="TRC196" s="413"/>
      <c r="TRD196" s="414"/>
      <c r="TRE196" s="414"/>
      <c r="TRF196" s="414"/>
      <c r="TRG196" s="413"/>
      <c r="TRH196" s="414"/>
      <c r="TRI196" s="414"/>
      <c r="TRJ196" s="414"/>
      <c r="TRK196" s="414"/>
      <c r="TRL196" s="413"/>
      <c r="TRM196" s="322"/>
      <c r="TRN196" s="322"/>
      <c r="TRO196" s="322"/>
      <c r="TRP196" s="323"/>
      <c r="TRQ196" s="413"/>
      <c r="TRR196" s="413"/>
      <c r="TRS196" s="413"/>
      <c r="TRT196" s="414"/>
      <c r="TRU196" s="414"/>
      <c r="TRV196" s="414"/>
      <c r="TRW196" s="413"/>
      <c r="TRX196" s="414"/>
      <c r="TRY196" s="414"/>
      <c r="TRZ196" s="414"/>
      <c r="TSA196" s="414"/>
      <c r="TSB196" s="413"/>
      <c r="TSC196" s="322"/>
      <c r="TSD196" s="322"/>
      <c r="TSE196" s="322"/>
      <c r="TSF196" s="323"/>
      <c r="TSG196" s="413"/>
      <c r="TSH196" s="413"/>
      <c r="TSI196" s="413"/>
      <c r="TSJ196" s="414"/>
      <c r="TSK196" s="414"/>
      <c r="TSL196" s="414"/>
      <c r="TSM196" s="413"/>
      <c r="TSN196" s="414"/>
      <c r="TSO196" s="414"/>
      <c r="TSP196" s="414"/>
      <c r="TSQ196" s="414"/>
      <c r="TSR196" s="413"/>
      <c r="TSS196" s="322"/>
      <c r="TST196" s="322"/>
      <c r="TSU196" s="322"/>
      <c r="TSV196" s="323"/>
      <c r="TSW196" s="413"/>
      <c r="TSX196" s="413"/>
      <c r="TSY196" s="413"/>
      <c r="TSZ196" s="414"/>
      <c r="TTA196" s="414"/>
      <c r="TTB196" s="414"/>
      <c r="TTC196" s="413"/>
      <c r="TTD196" s="414"/>
      <c r="TTE196" s="414"/>
      <c r="TTF196" s="414"/>
      <c r="TTG196" s="414"/>
      <c r="TTH196" s="413"/>
      <c r="TTI196" s="322"/>
      <c r="TTJ196" s="322"/>
      <c r="TTK196" s="322"/>
      <c r="TTL196" s="323"/>
      <c r="TTM196" s="413"/>
      <c r="TTN196" s="413"/>
      <c r="TTO196" s="413"/>
      <c r="TTP196" s="414"/>
      <c r="TTQ196" s="414"/>
      <c r="TTR196" s="414"/>
      <c r="TTS196" s="413"/>
      <c r="TTT196" s="414"/>
      <c r="TTU196" s="414"/>
      <c r="TTV196" s="414"/>
      <c r="TTW196" s="414"/>
      <c r="TTX196" s="413"/>
      <c r="TTY196" s="322"/>
      <c r="TTZ196" s="322"/>
      <c r="TUA196" s="322"/>
      <c r="TUB196" s="323"/>
      <c r="TUC196" s="413"/>
      <c r="TUD196" s="413"/>
      <c r="TUE196" s="413"/>
      <c r="TUF196" s="414"/>
      <c r="TUG196" s="414"/>
      <c r="TUH196" s="414"/>
      <c r="TUI196" s="413"/>
      <c r="TUJ196" s="414"/>
      <c r="TUK196" s="414"/>
      <c r="TUL196" s="414"/>
      <c r="TUM196" s="414"/>
      <c r="TUN196" s="413"/>
      <c r="TUO196" s="322"/>
      <c r="TUP196" s="322"/>
      <c r="TUQ196" s="322"/>
      <c r="TUR196" s="323"/>
      <c r="TUS196" s="413"/>
      <c r="TUT196" s="413"/>
      <c r="TUU196" s="413"/>
      <c r="TUV196" s="414"/>
      <c r="TUW196" s="414"/>
      <c r="TUX196" s="414"/>
      <c r="TUY196" s="413"/>
      <c r="TUZ196" s="414"/>
      <c r="TVA196" s="414"/>
      <c r="TVB196" s="414"/>
      <c r="TVC196" s="414"/>
      <c r="TVD196" s="413"/>
      <c r="TVE196" s="322"/>
      <c r="TVF196" s="322"/>
      <c r="TVG196" s="322"/>
      <c r="TVH196" s="323"/>
      <c r="TVI196" s="413"/>
      <c r="TVJ196" s="413"/>
      <c r="TVK196" s="413"/>
      <c r="TVL196" s="414"/>
      <c r="TVM196" s="414"/>
      <c r="TVN196" s="414"/>
      <c r="TVO196" s="413"/>
      <c r="TVP196" s="414"/>
      <c r="TVQ196" s="414"/>
      <c r="TVR196" s="414"/>
      <c r="TVS196" s="414"/>
      <c r="TVT196" s="413"/>
      <c r="TVU196" s="322"/>
      <c r="TVV196" s="322"/>
      <c r="TVW196" s="322"/>
      <c r="TVX196" s="323"/>
      <c r="TVY196" s="413"/>
      <c r="TVZ196" s="413"/>
      <c r="TWA196" s="413"/>
      <c r="TWB196" s="414"/>
      <c r="TWC196" s="414"/>
      <c r="TWD196" s="414"/>
      <c r="TWE196" s="413"/>
      <c r="TWF196" s="414"/>
      <c r="TWG196" s="414"/>
      <c r="TWH196" s="414"/>
      <c r="TWI196" s="414"/>
      <c r="TWJ196" s="413"/>
      <c r="TWK196" s="322"/>
      <c r="TWL196" s="322"/>
      <c r="TWM196" s="322"/>
      <c r="TWN196" s="323"/>
      <c r="TWO196" s="413"/>
      <c r="TWP196" s="413"/>
      <c r="TWQ196" s="413"/>
      <c r="TWR196" s="414"/>
      <c r="TWS196" s="414"/>
      <c r="TWT196" s="414"/>
      <c r="TWU196" s="413"/>
      <c r="TWV196" s="414"/>
      <c r="TWW196" s="414"/>
      <c r="TWX196" s="414"/>
      <c r="TWY196" s="414"/>
      <c r="TWZ196" s="413"/>
      <c r="TXA196" s="322"/>
      <c r="TXB196" s="322"/>
      <c r="TXC196" s="322"/>
      <c r="TXD196" s="323"/>
      <c r="TXE196" s="413"/>
      <c r="TXF196" s="413"/>
      <c r="TXG196" s="413"/>
      <c r="TXH196" s="414"/>
      <c r="TXI196" s="414"/>
      <c r="TXJ196" s="414"/>
      <c r="TXK196" s="413"/>
      <c r="TXL196" s="414"/>
      <c r="TXM196" s="414"/>
      <c r="TXN196" s="414"/>
      <c r="TXO196" s="414"/>
      <c r="TXP196" s="413"/>
      <c r="TXQ196" s="322"/>
      <c r="TXR196" s="322"/>
      <c r="TXS196" s="322"/>
      <c r="TXT196" s="323"/>
      <c r="TXU196" s="413"/>
      <c r="TXV196" s="413"/>
      <c r="TXW196" s="413"/>
      <c r="TXX196" s="414"/>
      <c r="TXY196" s="414"/>
      <c r="TXZ196" s="414"/>
      <c r="TYA196" s="413"/>
      <c r="TYB196" s="414"/>
      <c r="TYC196" s="414"/>
      <c r="TYD196" s="414"/>
      <c r="TYE196" s="414"/>
      <c r="TYF196" s="413"/>
      <c r="TYG196" s="322"/>
      <c r="TYH196" s="322"/>
      <c r="TYI196" s="322"/>
      <c r="TYJ196" s="323"/>
      <c r="TYK196" s="413"/>
      <c r="TYL196" s="413"/>
      <c r="TYM196" s="413"/>
      <c r="TYN196" s="414"/>
      <c r="TYO196" s="414"/>
      <c r="TYP196" s="414"/>
      <c r="TYQ196" s="413"/>
      <c r="TYR196" s="414"/>
      <c r="TYS196" s="414"/>
      <c r="TYT196" s="414"/>
      <c r="TYU196" s="414"/>
      <c r="TYV196" s="413"/>
      <c r="TYW196" s="322"/>
      <c r="TYX196" s="322"/>
      <c r="TYY196" s="322"/>
      <c r="TYZ196" s="323"/>
      <c r="TZA196" s="413"/>
      <c r="TZB196" s="413"/>
      <c r="TZC196" s="413"/>
      <c r="TZD196" s="414"/>
      <c r="TZE196" s="414"/>
      <c r="TZF196" s="414"/>
      <c r="TZG196" s="413"/>
      <c r="TZH196" s="414"/>
      <c r="TZI196" s="414"/>
      <c r="TZJ196" s="414"/>
      <c r="TZK196" s="414"/>
      <c r="TZL196" s="413"/>
      <c r="TZM196" s="322"/>
      <c r="TZN196" s="322"/>
      <c r="TZO196" s="322"/>
      <c r="TZP196" s="323"/>
      <c r="TZQ196" s="413"/>
      <c r="TZR196" s="413"/>
      <c r="TZS196" s="413"/>
      <c r="TZT196" s="414"/>
      <c r="TZU196" s="414"/>
      <c r="TZV196" s="414"/>
      <c r="TZW196" s="413"/>
      <c r="TZX196" s="414"/>
      <c r="TZY196" s="414"/>
      <c r="TZZ196" s="414"/>
      <c r="UAA196" s="414"/>
      <c r="UAB196" s="413"/>
      <c r="UAC196" s="322"/>
      <c r="UAD196" s="322"/>
      <c r="UAE196" s="322"/>
      <c r="UAF196" s="323"/>
      <c r="UAG196" s="413"/>
      <c r="UAH196" s="413"/>
      <c r="UAI196" s="413"/>
      <c r="UAJ196" s="414"/>
      <c r="UAK196" s="414"/>
      <c r="UAL196" s="414"/>
      <c r="UAM196" s="413"/>
      <c r="UAN196" s="414"/>
      <c r="UAO196" s="414"/>
      <c r="UAP196" s="414"/>
      <c r="UAQ196" s="414"/>
      <c r="UAR196" s="413"/>
      <c r="UAS196" s="322"/>
      <c r="UAT196" s="322"/>
      <c r="UAU196" s="322"/>
      <c r="UAV196" s="323"/>
      <c r="UAW196" s="413"/>
      <c r="UAX196" s="413"/>
      <c r="UAY196" s="413"/>
      <c r="UAZ196" s="414"/>
      <c r="UBA196" s="414"/>
      <c r="UBB196" s="414"/>
      <c r="UBC196" s="413"/>
      <c r="UBD196" s="414"/>
      <c r="UBE196" s="414"/>
      <c r="UBF196" s="414"/>
      <c r="UBG196" s="414"/>
      <c r="UBH196" s="413"/>
      <c r="UBI196" s="322"/>
      <c r="UBJ196" s="322"/>
      <c r="UBK196" s="322"/>
      <c r="UBL196" s="323"/>
      <c r="UBM196" s="413"/>
      <c r="UBN196" s="413"/>
      <c r="UBO196" s="413"/>
      <c r="UBP196" s="414"/>
      <c r="UBQ196" s="414"/>
      <c r="UBR196" s="414"/>
      <c r="UBS196" s="413"/>
      <c r="UBT196" s="414"/>
      <c r="UBU196" s="414"/>
      <c r="UBV196" s="414"/>
      <c r="UBW196" s="414"/>
      <c r="UBX196" s="413"/>
      <c r="UBY196" s="322"/>
      <c r="UBZ196" s="322"/>
      <c r="UCA196" s="322"/>
      <c r="UCB196" s="323"/>
      <c r="UCC196" s="413"/>
      <c r="UCD196" s="413"/>
      <c r="UCE196" s="413"/>
      <c r="UCF196" s="414"/>
      <c r="UCG196" s="414"/>
      <c r="UCH196" s="414"/>
      <c r="UCI196" s="413"/>
      <c r="UCJ196" s="414"/>
      <c r="UCK196" s="414"/>
      <c r="UCL196" s="414"/>
      <c r="UCM196" s="414"/>
      <c r="UCN196" s="413"/>
      <c r="UCO196" s="322"/>
      <c r="UCP196" s="322"/>
      <c r="UCQ196" s="322"/>
      <c r="UCR196" s="323"/>
      <c r="UCS196" s="413"/>
      <c r="UCT196" s="413"/>
      <c r="UCU196" s="413"/>
      <c r="UCV196" s="414"/>
      <c r="UCW196" s="414"/>
      <c r="UCX196" s="414"/>
      <c r="UCY196" s="413"/>
      <c r="UCZ196" s="414"/>
      <c r="UDA196" s="414"/>
      <c r="UDB196" s="414"/>
      <c r="UDC196" s="414"/>
      <c r="UDD196" s="413"/>
      <c r="UDE196" s="322"/>
      <c r="UDF196" s="322"/>
      <c r="UDG196" s="322"/>
      <c r="UDH196" s="323"/>
      <c r="UDI196" s="413"/>
      <c r="UDJ196" s="413"/>
      <c r="UDK196" s="413"/>
      <c r="UDL196" s="414"/>
      <c r="UDM196" s="414"/>
      <c r="UDN196" s="414"/>
      <c r="UDO196" s="413"/>
      <c r="UDP196" s="414"/>
      <c r="UDQ196" s="414"/>
      <c r="UDR196" s="414"/>
      <c r="UDS196" s="414"/>
      <c r="UDT196" s="413"/>
      <c r="UDU196" s="322"/>
      <c r="UDV196" s="322"/>
      <c r="UDW196" s="322"/>
      <c r="UDX196" s="323"/>
      <c r="UDY196" s="413"/>
      <c r="UDZ196" s="413"/>
      <c r="UEA196" s="413"/>
      <c r="UEB196" s="414"/>
      <c r="UEC196" s="414"/>
      <c r="UED196" s="414"/>
      <c r="UEE196" s="413"/>
      <c r="UEF196" s="414"/>
      <c r="UEG196" s="414"/>
      <c r="UEH196" s="414"/>
      <c r="UEI196" s="414"/>
      <c r="UEJ196" s="413"/>
      <c r="UEK196" s="322"/>
      <c r="UEL196" s="322"/>
      <c r="UEM196" s="322"/>
      <c r="UEN196" s="323"/>
      <c r="UEO196" s="413"/>
      <c r="UEP196" s="413"/>
      <c r="UEQ196" s="413"/>
      <c r="UER196" s="414"/>
      <c r="UES196" s="414"/>
      <c r="UET196" s="414"/>
      <c r="UEU196" s="413"/>
      <c r="UEV196" s="414"/>
      <c r="UEW196" s="414"/>
      <c r="UEX196" s="414"/>
      <c r="UEY196" s="414"/>
      <c r="UEZ196" s="413"/>
      <c r="UFA196" s="322"/>
      <c r="UFB196" s="322"/>
      <c r="UFC196" s="322"/>
      <c r="UFD196" s="323"/>
      <c r="UFE196" s="413"/>
      <c r="UFF196" s="413"/>
      <c r="UFG196" s="413"/>
      <c r="UFH196" s="414"/>
      <c r="UFI196" s="414"/>
      <c r="UFJ196" s="414"/>
      <c r="UFK196" s="413"/>
      <c r="UFL196" s="414"/>
      <c r="UFM196" s="414"/>
      <c r="UFN196" s="414"/>
      <c r="UFO196" s="414"/>
      <c r="UFP196" s="413"/>
      <c r="UFQ196" s="322"/>
      <c r="UFR196" s="322"/>
      <c r="UFS196" s="322"/>
      <c r="UFT196" s="323"/>
      <c r="UFU196" s="413"/>
      <c r="UFV196" s="413"/>
      <c r="UFW196" s="413"/>
      <c r="UFX196" s="414"/>
      <c r="UFY196" s="414"/>
      <c r="UFZ196" s="414"/>
      <c r="UGA196" s="413"/>
      <c r="UGB196" s="414"/>
      <c r="UGC196" s="414"/>
      <c r="UGD196" s="414"/>
      <c r="UGE196" s="414"/>
      <c r="UGF196" s="413"/>
      <c r="UGG196" s="322"/>
      <c r="UGH196" s="322"/>
      <c r="UGI196" s="322"/>
      <c r="UGJ196" s="323"/>
      <c r="UGK196" s="413"/>
      <c r="UGL196" s="413"/>
      <c r="UGM196" s="413"/>
      <c r="UGN196" s="414"/>
      <c r="UGO196" s="414"/>
      <c r="UGP196" s="414"/>
      <c r="UGQ196" s="413"/>
      <c r="UGR196" s="414"/>
      <c r="UGS196" s="414"/>
      <c r="UGT196" s="414"/>
      <c r="UGU196" s="414"/>
      <c r="UGV196" s="413"/>
      <c r="UGW196" s="322"/>
      <c r="UGX196" s="322"/>
      <c r="UGY196" s="322"/>
      <c r="UGZ196" s="323"/>
      <c r="UHA196" s="413"/>
      <c r="UHB196" s="413"/>
      <c r="UHC196" s="413"/>
      <c r="UHD196" s="414"/>
      <c r="UHE196" s="414"/>
      <c r="UHF196" s="414"/>
      <c r="UHG196" s="413"/>
      <c r="UHH196" s="414"/>
      <c r="UHI196" s="414"/>
      <c r="UHJ196" s="414"/>
      <c r="UHK196" s="414"/>
      <c r="UHL196" s="413"/>
      <c r="UHM196" s="322"/>
      <c r="UHN196" s="322"/>
      <c r="UHO196" s="322"/>
      <c r="UHP196" s="323"/>
      <c r="UHQ196" s="413"/>
      <c r="UHR196" s="413"/>
      <c r="UHS196" s="413"/>
      <c r="UHT196" s="414"/>
      <c r="UHU196" s="414"/>
      <c r="UHV196" s="414"/>
      <c r="UHW196" s="413"/>
      <c r="UHX196" s="414"/>
      <c r="UHY196" s="414"/>
      <c r="UHZ196" s="414"/>
      <c r="UIA196" s="414"/>
      <c r="UIB196" s="413"/>
      <c r="UIC196" s="322"/>
      <c r="UID196" s="322"/>
      <c r="UIE196" s="322"/>
      <c r="UIF196" s="323"/>
      <c r="UIG196" s="413"/>
      <c r="UIH196" s="413"/>
      <c r="UII196" s="413"/>
      <c r="UIJ196" s="414"/>
      <c r="UIK196" s="414"/>
      <c r="UIL196" s="414"/>
      <c r="UIM196" s="413"/>
      <c r="UIN196" s="414"/>
      <c r="UIO196" s="414"/>
      <c r="UIP196" s="414"/>
      <c r="UIQ196" s="414"/>
      <c r="UIR196" s="413"/>
      <c r="UIS196" s="322"/>
      <c r="UIT196" s="322"/>
      <c r="UIU196" s="322"/>
      <c r="UIV196" s="323"/>
      <c r="UIW196" s="413"/>
      <c r="UIX196" s="413"/>
      <c r="UIY196" s="413"/>
      <c r="UIZ196" s="414"/>
      <c r="UJA196" s="414"/>
      <c r="UJB196" s="414"/>
      <c r="UJC196" s="413"/>
      <c r="UJD196" s="414"/>
      <c r="UJE196" s="414"/>
      <c r="UJF196" s="414"/>
      <c r="UJG196" s="414"/>
      <c r="UJH196" s="413"/>
      <c r="UJI196" s="322"/>
      <c r="UJJ196" s="322"/>
      <c r="UJK196" s="322"/>
      <c r="UJL196" s="323"/>
      <c r="UJM196" s="413"/>
      <c r="UJN196" s="413"/>
      <c r="UJO196" s="413"/>
      <c r="UJP196" s="414"/>
      <c r="UJQ196" s="414"/>
      <c r="UJR196" s="414"/>
      <c r="UJS196" s="413"/>
      <c r="UJT196" s="414"/>
      <c r="UJU196" s="414"/>
      <c r="UJV196" s="414"/>
      <c r="UJW196" s="414"/>
      <c r="UJX196" s="413"/>
      <c r="UJY196" s="322"/>
      <c r="UJZ196" s="322"/>
      <c r="UKA196" s="322"/>
      <c r="UKB196" s="323"/>
      <c r="UKC196" s="413"/>
      <c r="UKD196" s="413"/>
      <c r="UKE196" s="413"/>
      <c r="UKF196" s="414"/>
      <c r="UKG196" s="414"/>
      <c r="UKH196" s="414"/>
      <c r="UKI196" s="413"/>
      <c r="UKJ196" s="414"/>
      <c r="UKK196" s="414"/>
      <c r="UKL196" s="414"/>
      <c r="UKM196" s="414"/>
      <c r="UKN196" s="413"/>
      <c r="UKO196" s="322"/>
      <c r="UKP196" s="322"/>
      <c r="UKQ196" s="322"/>
      <c r="UKR196" s="323"/>
      <c r="UKS196" s="413"/>
      <c r="UKT196" s="413"/>
      <c r="UKU196" s="413"/>
      <c r="UKV196" s="414"/>
      <c r="UKW196" s="414"/>
      <c r="UKX196" s="414"/>
      <c r="UKY196" s="413"/>
      <c r="UKZ196" s="414"/>
      <c r="ULA196" s="414"/>
      <c r="ULB196" s="414"/>
      <c r="ULC196" s="414"/>
      <c r="ULD196" s="413"/>
      <c r="ULE196" s="322"/>
      <c r="ULF196" s="322"/>
      <c r="ULG196" s="322"/>
      <c r="ULH196" s="323"/>
      <c r="ULI196" s="413"/>
      <c r="ULJ196" s="413"/>
      <c r="ULK196" s="413"/>
      <c r="ULL196" s="414"/>
      <c r="ULM196" s="414"/>
      <c r="ULN196" s="414"/>
      <c r="ULO196" s="413"/>
      <c r="ULP196" s="414"/>
      <c r="ULQ196" s="414"/>
      <c r="ULR196" s="414"/>
      <c r="ULS196" s="414"/>
      <c r="ULT196" s="413"/>
      <c r="ULU196" s="322"/>
      <c r="ULV196" s="322"/>
      <c r="ULW196" s="322"/>
      <c r="ULX196" s="323"/>
      <c r="ULY196" s="413"/>
      <c r="ULZ196" s="413"/>
      <c r="UMA196" s="413"/>
      <c r="UMB196" s="414"/>
      <c r="UMC196" s="414"/>
      <c r="UMD196" s="414"/>
      <c r="UME196" s="413"/>
      <c r="UMF196" s="414"/>
      <c r="UMG196" s="414"/>
      <c r="UMH196" s="414"/>
      <c r="UMI196" s="414"/>
      <c r="UMJ196" s="413"/>
      <c r="UMK196" s="322"/>
      <c r="UML196" s="322"/>
      <c r="UMM196" s="322"/>
      <c r="UMN196" s="323"/>
      <c r="UMO196" s="413"/>
      <c r="UMP196" s="413"/>
      <c r="UMQ196" s="413"/>
      <c r="UMR196" s="414"/>
      <c r="UMS196" s="414"/>
      <c r="UMT196" s="414"/>
      <c r="UMU196" s="413"/>
      <c r="UMV196" s="414"/>
      <c r="UMW196" s="414"/>
      <c r="UMX196" s="414"/>
      <c r="UMY196" s="414"/>
      <c r="UMZ196" s="413"/>
      <c r="UNA196" s="322"/>
      <c r="UNB196" s="322"/>
      <c r="UNC196" s="322"/>
      <c r="UND196" s="323"/>
      <c r="UNE196" s="413"/>
      <c r="UNF196" s="413"/>
      <c r="UNG196" s="413"/>
      <c r="UNH196" s="414"/>
      <c r="UNI196" s="414"/>
      <c r="UNJ196" s="414"/>
      <c r="UNK196" s="413"/>
      <c r="UNL196" s="414"/>
      <c r="UNM196" s="414"/>
      <c r="UNN196" s="414"/>
      <c r="UNO196" s="414"/>
      <c r="UNP196" s="413"/>
      <c r="UNQ196" s="322"/>
      <c r="UNR196" s="322"/>
      <c r="UNS196" s="322"/>
      <c r="UNT196" s="323"/>
      <c r="UNU196" s="413"/>
      <c r="UNV196" s="413"/>
      <c r="UNW196" s="413"/>
      <c r="UNX196" s="414"/>
      <c r="UNY196" s="414"/>
      <c r="UNZ196" s="414"/>
      <c r="UOA196" s="413"/>
      <c r="UOB196" s="414"/>
      <c r="UOC196" s="414"/>
      <c r="UOD196" s="414"/>
      <c r="UOE196" s="414"/>
      <c r="UOF196" s="413"/>
      <c r="UOG196" s="322"/>
      <c r="UOH196" s="322"/>
      <c r="UOI196" s="322"/>
      <c r="UOJ196" s="323"/>
      <c r="UOK196" s="413"/>
      <c r="UOL196" s="413"/>
      <c r="UOM196" s="413"/>
      <c r="UON196" s="414"/>
      <c r="UOO196" s="414"/>
      <c r="UOP196" s="414"/>
      <c r="UOQ196" s="413"/>
      <c r="UOR196" s="414"/>
      <c r="UOS196" s="414"/>
      <c r="UOT196" s="414"/>
      <c r="UOU196" s="414"/>
      <c r="UOV196" s="413"/>
      <c r="UOW196" s="322"/>
      <c r="UOX196" s="322"/>
      <c r="UOY196" s="322"/>
      <c r="UOZ196" s="323"/>
      <c r="UPA196" s="413"/>
      <c r="UPB196" s="413"/>
      <c r="UPC196" s="413"/>
      <c r="UPD196" s="414"/>
      <c r="UPE196" s="414"/>
      <c r="UPF196" s="414"/>
      <c r="UPG196" s="413"/>
      <c r="UPH196" s="414"/>
      <c r="UPI196" s="414"/>
      <c r="UPJ196" s="414"/>
      <c r="UPK196" s="414"/>
      <c r="UPL196" s="413"/>
      <c r="UPM196" s="322"/>
      <c r="UPN196" s="322"/>
      <c r="UPO196" s="322"/>
      <c r="UPP196" s="323"/>
      <c r="UPQ196" s="413"/>
      <c r="UPR196" s="413"/>
      <c r="UPS196" s="413"/>
      <c r="UPT196" s="414"/>
      <c r="UPU196" s="414"/>
      <c r="UPV196" s="414"/>
      <c r="UPW196" s="413"/>
      <c r="UPX196" s="414"/>
      <c r="UPY196" s="414"/>
      <c r="UPZ196" s="414"/>
      <c r="UQA196" s="414"/>
      <c r="UQB196" s="413"/>
      <c r="UQC196" s="322"/>
      <c r="UQD196" s="322"/>
      <c r="UQE196" s="322"/>
      <c r="UQF196" s="323"/>
      <c r="UQG196" s="413"/>
      <c r="UQH196" s="413"/>
      <c r="UQI196" s="413"/>
      <c r="UQJ196" s="414"/>
      <c r="UQK196" s="414"/>
      <c r="UQL196" s="414"/>
      <c r="UQM196" s="413"/>
      <c r="UQN196" s="414"/>
      <c r="UQO196" s="414"/>
      <c r="UQP196" s="414"/>
      <c r="UQQ196" s="414"/>
      <c r="UQR196" s="413"/>
      <c r="UQS196" s="322"/>
      <c r="UQT196" s="322"/>
      <c r="UQU196" s="322"/>
      <c r="UQV196" s="323"/>
      <c r="UQW196" s="413"/>
      <c r="UQX196" s="413"/>
      <c r="UQY196" s="413"/>
      <c r="UQZ196" s="414"/>
      <c r="URA196" s="414"/>
      <c r="URB196" s="414"/>
      <c r="URC196" s="413"/>
      <c r="URD196" s="414"/>
      <c r="URE196" s="414"/>
      <c r="URF196" s="414"/>
      <c r="URG196" s="414"/>
      <c r="URH196" s="413"/>
      <c r="URI196" s="322"/>
      <c r="URJ196" s="322"/>
      <c r="URK196" s="322"/>
      <c r="URL196" s="323"/>
      <c r="URM196" s="413"/>
      <c r="URN196" s="413"/>
      <c r="URO196" s="413"/>
      <c r="URP196" s="414"/>
      <c r="URQ196" s="414"/>
      <c r="URR196" s="414"/>
      <c r="URS196" s="413"/>
      <c r="URT196" s="414"/>
      <c r="URU196" s="414"/>
      <c r="URV196" s="414"/>
      <c r="URW196" s="414"/>
      <c r="URX196" s="413"/>
      <c r="URY196" s="322"/>
      <c r="URZ196" s="322"/>
      <c r="USA196" s="322"/>
      <c r="USB196" s="323"/>
      <c r="USC196" s="413"/>
      <c r="USD196" s="413"/>
      <c r="USE196" s="413"/>
      <c r="USF196" s="414"/>
      <c r="USG196" s="414"/>
      <c r="USH196" s="414"/>
      <c r="USI196" s="413"/>
      <c r="USJ196" s="414"/>
      <c r="USK196" s="414"/>
      <c r="USL196" s="414"/>
      <c r="USM196" s="414"/>
      <c r="USN196" s="413"/>
      <c r="USO196" s="322"/>
      <c r="USP196" s="322"/>
      <c r="USQ196" s="322"/>
      <c r="USR196" s="323"/>
      <c r="USS196" s="413"/>
      <c r="UST196" s="413"/>
      <c r="USU196" s="413"/>
      <c r="USV196" s="414"/>
      <c r="USW196" s="414"/>
      <c r="USX196" s="414"/>
      <c r="USY196" s="413"/>
      <c r="USZ196" s="414"/>
      <c r="UTA196" s="414"/>
      <c r="UTB196" s="414"/>
      <c r="UTC196" s="414"/>
      <c r="UTD196" s="413"/>
      <c r="UTE196" s="322"/>
      <c r="UTF196" s="322"/>
      <c r="UTG196" s="322"/>
      <c r="UTH196" s="323"/>
      <c r="UTI196" s="413"/>
      <c r="UTJ196" s="413"/>
      <c r="UTK196" s="413"/>
      <c r="UTL196" s="414"/>
      <c r="UTM196" s="414"/>
      <c r="UTN196" s="414"/>
      <c r="UTO196" s="413"/>
      <c r="UTP196" s="414"/>
      <c r="UTQ196" s="414"/>
      <c r="UTR196" s="414"/>
      <c r="UTS196" s="414"/>
      <c r="UTT196" s="413"/>
      <c r="UTU196" s="322"/>
      <c r="UTV196" s="322"/>
      <c r="UTW196" s="322"/>
      <c r="UTX196" s="323"/>
      <c r="UTY196" s="413"/>
      <c r="UTZ196" s="413"/>
      <c r="UUA196" s="413"/>
      <c r="UUB196" s="414"/>
      <c r="UUC196" s="414"/>
      <c r="UUD196" s="414"/>
      <c r="UUE196" s="413"/>
      <c r="UUF196" s="414"/>
      <c r="UUG196" s="414"/>
      <c r="UUH196" s="414"/>
      <c r="UUI196" s="414"/>
      <c r="UUJ196" s="413"/>
      <c r="UUK196" s="322"/>
      <c r="UUL196" s="322"/>
      <c r="UUM196" s="322"/>
      <c r="UUN196" s="323"/>
      <c r="UUO196" s="413"/>
      <c r="UUP196" s="413"/>
      <c r="UUQ196" s="413"/>
      <c r="UUR196" s="414"/>
      <c r="UUS196" s="414"/>
      <c r="UUT196" s="414"/>
      <c r="UUU196" s="413"/>
      <c r="UUV196" s="414"/>
      <c r="UUW196" s="414"/>
      <c r="UUX196" s="414"/>
      <c r="UUY196" s="414"/>
      <c r="UUZ196" s="413"/>
      <c r="UVA196" s="322"/>
      <c r="UVB196" s="322"/>
      <c r="UVC196" s="322"/>
      <c r="UVD196" s="323"/>
      <c r="UVE196" s="413"/>
      <c r="UVF196" s="413"/>
      <c r="UVG196" s="413"/>
      <c r="UVH196" s="414"/>
      <c r="UVI196" s="414"/>
      <c r="UVJ196" s="414"/>
      <c r="UVK196" s="413"/>
      <c r="UVL196" s="414"/>
      <c r="UVM196" s="414"/>
      <c r="UVN196" s="414"/>
      <c r="UVO196" s="414"/>
      <c r="UVP196" s="413"/>
      <c r="UVQ196" s="322"/>
      <c r="UVR196" s="322"/>
      <c r="UVS196" s="322"/>
      <c r="UVT196" s="323"/>
      <c r="UVU196" s="413"/>
      <c r="UVV196" s="413"/>
      <c r="UVW196" s="413"/>
      <c r="UVX196" s="414"/>
      <c r="UVY196" s="414"/>
      <c r="UVZ196" s="414"/>
      <c r="UWA196" s="413"/>
      <c r="UWB196" s="414"/>
      <c r="UWC196" s="414"/>
      <c r="UWD196" s="414"/>
      <c r="UWE196" s="414"/>
      <c r="UWF196" s="413"/>
      <c r="UWG196" s="322"/>
      <c r="UWH196" s="322"/>
      <c r="UWI196" s="322"/>
      <c r="UWJ196" s="323"/>
      <c r="UWK196" s="413"/>
      <c r="UWL196" s="413"/>
      <c r="UWM196" s="413"/>
      <c r="UWN196" s="414"/>
      <c r="UWO196" s="414"/>
      <c r="UWP196" s="414"/>
      <c r="UWQ196" s="413"/>
      <c r="UWR196" s="414"/>
      <c r="UWS196" s="414"/>
      <c r="UWT196" s="414"/>
      <c r="UWU196" s="414"/>
      <c r="UWV196" s="413"/>
      <c r="UWW196" s="322"/>
      <c r="UWX196" s="322"/>
      <c r="UWY196" s="322"/>
      <c r="UWZ196" s="323"/>
      <c r="UXA196" s="413"/>
      <c r="UXB196" s="413"/>
      <c r="UXC196" s="413"/>
      <c r="UXD196" s="414"/>
      <c r="UXE196" s="414"/>
      <c r="UXF196" s="414"/>
      <c r="UXG196" s="413"/>
      <c r="UXH196" s="414"/>
      <c r="UXI196" s="414"/>
      <c r="UXJ196" s="414"/>
      <c r="UXK196" s="414"/>
      <c r="UXL196" s="413"/>
      <c r="UXM196" s="322"/>
      <c r="UXN196" s="322"/>
      <c r="UXO196" s="322"/>
      <c r="UXP196" s="323"/>
      <c r="UXQ196" s="413"/>
      <c r="UXR196" s="413"/>
      <c r="UXS196" s="413"/>
      <c r="UXT196" s="414"/>
      <c r="UXU196" s="414"/>
      <c r="UXV196" s="414"/>
      <c r="UXW196" s="413"/>
      <c r="UXX196" s="414"/>
      <c r="UXY196" s="414"/>
      <c r="UXZ196" s="414"/>
      <c r="UYA196" s="414"/>
      <c r="UYB196" s="413"/>
      <c r="UYC196" s="322"/>
      <c r="UYD196" s="322"/>
      <c r="UYE196" s="322"/>
      <c r="UYF196" s="323"/>
      <c r="UYG196" s="413"/>
      <c r="UYH196" s="413"/>
      <c r="UYI196" s="413"/>
      <c r="UYJ196" s="414"/>
      <c r="UYK196" s="414"/>
      <c r="UYL196" s="414"/>
      <c r="UYM196" s="413"/>
      <c r="UYN196" s="414"/>
      <c r="UYO196" s="414"/>
      <c r="UYP196" s="414"/>
      <c r="UYQ196" s="414"/>
      <c r="UYR196" s="413"/>
      <c r="UYS196" s="322"/>
      <c r="UYT196" s="322"/>
      <c r="UYU196" s="322"/>
      <c r="UYV196" s="323"/>
      <c r="UYW196" s="413"/>
      <c r="UYX196" s="413"/>
      <c r="UYY196" s="413"/>
      <c r="UYZ196" s="414"/>
      <c r="UZA196" s="414"/>
      <c r="UZB196" s="414"/>
      <c r="UZC196" s="413"/>
      <c r="UZD196" s="414"/>
      <c r="UZE196" s="414"/>
      <c r="UZF196" s="414"/>
      <c r="UZG196" s="414"/>
      <c r="UZH196" s="413"/>
      <c r="UZI196" s="322"/>
      <c r="UZJ196" s="322"/>
      <c r="UZK196" s="322"/>
      <c r="UZL196" s="323"/>
      <c r="UZM196" s="413"/>
      <c r="UZN196" s="413"/>
      <c r="UZO196" s="413"/>
      <c r="UZP196" s="414"/>
      <c r="UZQ196" s="414"/>
      <c r="UZR196" s="414"/>
      <c r="UZS196" s="413"/>
      <c r="UZT196" s="414"/>
      <c r="UZU196" s="414"/>
      <c r="UZV196" s="414"/>
      <c r="UZW196" s="414"/>
      <c r="UZX196" s="413"/>
      <c r="UZY196" s="322"/>
      <c r="UZZ196" s="322"/>
      <c r="VAA196" s="322"/>
      <c r="VAB196" s="323"/>
      <c r="VAC196" s="413"/>
      <c r="VAD196" s="413"/>
      <c r="VAE196" s="413"/>
      <c r="VAF196" s="414"/>
      <c r="VAG196" s="414"/>
      <c r="VAH196" s="414"/>
      <c r="VAI196" s="413"/>
      <c r="VAJ196" s="414"/>
      <c r="VAK196" s="414"/>
      <c r="VAL196" s="414"/>
      <c r="VAM196" s="414"/>
      <c r="VAN196" s="413"/>
      <c r="VAO196" s="322"/>
      <c r="VAP196" s="322"/>
      <c r="VAQ196" s="322"/>
      <c r="VAR196" s="323"/>
      <c r="VAS196" s="413"/>
      <c r="VAT196" s="413"/>
      <c r="VAU196" s="413"/>
      <c r="VAV196" s="414"/>
      <c r="VAW196" s="414"/>
      <c r="VAX196" s="414"/>
      <c r="VAY196" s="413"/>
      <c r="VAZ196" s="414"/>
      <c r="VBA196" s="414"/>
      <c r="VBB196" s="414"/>
      <c r="VBC196" s="414"/>
      <c r="VBD196" s="413"/>
      <c r="VBE196" s="322"/>
      <c r="VBF196" s="322"/>
      <c r="VBG196" s="322"/>
      <c r="VBH196" s="323"/>
      <c r="VBI196" s="413"/>
      <c r="VBJ196" s="413"/>
      <c r="VBK196" s="413"/>
      <c r="VBL196" s="414"/>
      <c r="VBM196" s="414"/>
      <c r="VBN196" s="414"/>
      <c r="VBO196" s="413"/>
      <c r="VBP196" s="414"/>
      <c r="VBQ196" s="414"/>
      <c r="VBR196" s="414"/>
      <c r="VBS196" s="414"/>
      <c r="VBT196" s="413"/>
      <c r="VBU196" s="322"/>
      <c r="VBV196" s="322"/>
      <c r="VBW196" s="322"/>
      <c r="VBX196" s="323"/>
      <c r="VBY196" s="413"/>
      <c r="VBZ196" s="413"/>
      <c r="VCA196" s="413"/>
      <c r="VCB196" s="414"/>
      <c r="VCC196" s="414"/>
      <c r="VCD196" s="414"/>
      <c r="VCE196" s="413"/>
      <c r="VCF196" s="414"/>
      <c r="VCG196" s="414"/>
      <c r="VCH196" s="414"/>
      <c r="VCI196" s="414"/>
      <c r="VCJ196" s="413"/>
      <c r="VCK196" s="322"/>
      <c r="VCL196" s="322"/>
      <c r="VCM196" s="322"/>
      <c r="VCN196" s="323"/>
      <c r="VCO196" s="413"/>
      <c r="VCP196" s="413"/>
      <c r="VCQ196" s="413"/>
      <c r="VCR196" s="414"/>
      <c r="VCS196" s="414"/>
      <c r="VCT196" s="414"/>
      <c r="VCU196" s="413"/>
      <c r="VCV196" s="414"/>
      <c r="VCW196" s="414"/>
      <c r="VCX196" s="414"/>
      <c r="VCY196" s="414"/>
      <c r="VCZ196" s="413"/>
      <c r="VDA196" s="322"/>
      <c r="VDB196" s="322"/>
      <c r="VDC196" s="322"/>
      <c r="VDD196" s="323"/>
      <c r="VDE196" s="413"/>
      <c r="VDF196" s="413"/>
      <c r="VDG196" s="413"/>
      <c r="VDH196" s="414"/>
      <c r="VDI196" s="414"/>
      <c r="VDJ196" s="414"/>
      <c r="VDK196" s="413"/>
      <c r="VDL196" s="414"/>
      <c r="VDM196" s="414"/>
      <c r="VDN196" s="414"/>
      <c r="VDO196" s="414"/>
      <c r="VDP196" s="413"/>
      <c r="VDQ196" s="322"/>
      <c r="VDR196" s="322"/>
      <c r="VDS196" s="322"/>
      <c r="VDT196" s="323"/>
      <c r="VDU196" s="413"/>
      <c r="VDV196" s="413"/>
      <c r="VDW196" s="413"/>
      <c r="VDX196" s="414"/>
      <c r="VDY196" s="414"/>
      <c r="VDZ196" s="414"/>
      <c r="VEA196" s="413"/>
      <c r="VEB196" s="414"/>
      <c r="VEC196" s="414"/>
      <c r="VED196" s="414"/>
      <c r="VEE196" s="414"/>
      <c r="VEF196" s="413"/>
      <c r="VEG196" s="322"/>
      <c r="VEH196" s="322"/>
      <c r="VEI196" s="322"/>
      <c r="VEJ196" s="323"/>
      <c r="VEK196" s="413"/>
      <c r="VEL196" s="413"/>
      <c r="VEM196" s="413"/>
      <c r="VEN196" s="414"/>
      <c r="VEO196" s="414"/>
      <c r="VEP196" s="414"/>
      <c r="VEQ196" s="413"/>
      <c r="VER196" s="414"/>
      <c r="VES196" s="414"/>
      <c r="VET196" s="414"/>
      <c r="VEU196" s="414"/>
      <c r="VEV196" s="413"/>
      <c r="VEW196" s="322"/>
      <c r="VEX196" s="322"/>
      <c r="VEY196" s="322"/>
      <c r="VEZ196" s="323"/>
      <c r="VFA196" s="413"/>
      <c r="VFB196" s="413"/>
      <c r="VFC196" s="413"/>
      <c r="VFD196" s="414"/>
      <c r="VFE196" s="414"/>
      <c r="VFF196" s="414"/>
      <c r="VFG196" s="413"/>
      <c r="VFH196" s="414"/>
      <c r="VFI196" s="414"/>
      <c r="VFJ196" s="414"/>
      <c r="VFK196" s="414"/>
      <c r="VFL196" s="413"/>
      <c r="VFM196" s="322"/>
      <c r="VFN196" s="322"/>
      <c r="VFO196" s="322"/>
      <c r="VFP196" s="323"/>
      <c r="VFQ196" s="413"/>
      <c r="VFR196" s="413"/>
      <c r="VFS196" s="413"/>
      <c r="VFT196" s="414"/>
      <c r="VFU196" s="414"/>
      <c r="VFV196" s="414"/>
      <c r="VFW196" s="413"/>
      <c r="VFX196" s="414"/>
      <c r="VFY196" s="414"/>
      <c r="VFZ196" s="414"/>
      <c r="VGA196" s="414"/>
      <c r="VGB196" s="413"/>
      <c r="VGC196" s="322"/>
      <c r="VGD196" s="322"/>
      <c r="VGE196" s="322"/>
      <c r="VGF196" s="323"/>
      <c r="VGG196" s="413"/>
      <c r="VGH196" s="413"/>
      <c r="VGI196" s="413"/>
      <c r="VGJ196" s="414"/>
      <c r="VGK196" s="414"/>
      <c r="VGL196" s="414"/>
      <c r="VGM196" s="413"/>
      <c r="VGN196" s="414"/>
      <c r="VGO196" s="414"/>
      <c r="VGP196" s="414"/>
      <c r="VGQ196" s="414"/>
      <c r="VGR196" s="413"/>
      <c r="VGS196" s="322"/>
      <c r="VGT196" s="322"/>
      <c r="VGU196" s="322"/>
      <c r="VGV196" s="323"/>
      <c r="VGW196" s="413"/>
      <c r="VGX196" s="413"/>
      <c r="VGY196" s="413"/>
      <c r="VGZ196" s="414"/>
      <c r="VHA196" s="414"/>
      <c r="VHB196" s="414"/>
      <c r="VHC196" s="413"/>
      <c r="VHD196" s="414"/>
      <c r="VHE196" s="414"/>
      <c r="VHF196" s="414"/>
      <c r="VHG196" s="414"/>
      <c r="VHH196" s="413"/>
      <c r="VHI196" s="322"/>
      <c r="VHJ196" s="322"/>
      <c r="VHK196" s="322"/>
      <c r="VHL196" s="323"/>
      <c r="VHM196" s="413"/>
      <c r="VHN196" s="413"/>
      <c r="VHO196" s="413"/>
      <c r="VHP196" s="414"/>
      <c r="VHQ196" s="414"/>
      <c r="VHR196" s="414"/>
      <c r="VHS196" s="413"/>
      <c r="VHT196" s="414"/>
      <c r="VHU196" s="414"/>
      <c r="VHV196" s="414"/>
      <c r="VHW196" s="414"/>
      <c r="VHX196" s="413"/>
      <c r="VHY196" s="322"/>
      <c r="VHZ196" s="322"/>
      <c r="VIA196" s="322"/>
      <c r="VIB196" s="323"/>
      <c r="VIC196" s="413"/>
      <c r="VID196" s="413"/>
      <c r="VIE196" s="413"/>
      <c r="VIF196" s="414"/>
      <c r="VIG196" s="414"/>
      <c r="VIH196" s="414"/>
      <c r="VII196" s="413"/>
      <c r="VIJ196" s="414"/>
      <c r="VIK196" s="414"/>
      <c r="VIL196" s="414"/>
      <c r="VIM196" s="414"/>
      <c r="VIN196" s="413"/>
      <c r="VIO196" s="322"/>
      <c r="VIP196" s="322"/>
      <c r="VIQ196" s="322"/>
      <c r="VIR196" s="323"/>
      <c r="VIS196" s="413"/>
      <c r="VIT196" s="413"/>
      <c r="VIU196" s="413"/>
      <c r="VIV196" s="414"/>
      <c r="VIW196" s="414"/>
      <c r="VIX196" s="414"/>
      <c r="VIY196" s="413"/>
      <c r="VIZ196" s="414"/>
      <c r="VJA196" s="414"/>
      <c r="VJB196" s="414"/>
      <c r="VJC196" s="414"/>
      <c r="VJD196" s="413"/>
      <c r="VJE196" s="322"/>
      <c r="VJF196" s="322"/>
      <c r="VJG196" s="322"/>
      <c r="VJH196" s="323"/>
      <c r="VJI196" s="413"/>
      <c r="VJJ196" s="413"/>
      <c r="VJK196" s="413"/>
      <c r="VJL196" s="414"/>
      <c r="VJM196" s="414"/>
      <c r="VJN196" s="414"/>
      <c r="VJO196" s="413"/>
      <c r="VJP196" s="414"/>
      <c r="VJQ196" s="414"/>
      <c r="VJR196" s="414"/>
      <c r="VJS196" s="414"/>
      <c r="VJT196" s="413"/>
      <c r="VJU196" s="322"/>
      <c r="VJV196" s="322"/>
      <c r="VJW196" s="322"/>
      <c r="VJX196" s="323"/>
      <c r="VJY196" s="413"/>
      <c r="VJZ196" s="413"/>
      <c r="VKA196" s="413"/>
      <c r="VKB196" s="414"/>
      <c r="VKC196" s="414"/>
      <c r="VKD196" s="414"/>
      <c r="VKE196" s="413"/>
      <c r="VKF196" s="414"/>
      <c r="VKG196" s="414"/>
      <c r="VKH196" s="414"/>
      <c r="VKI196" s="414"/>
      <c r="VKJ196" s="413"/>
      <c r="VKK196" s="322"/>
      <c r="VKL196" s="322"/>
      <c r="VKM196" s="322"/>
      <c r="VKN196" s="323"/>
      <c r="VKO196" s="413"/>
      <c r="VKP196" s="413"/>
      <c r="VKQ196" s="413"/>
      <c r="VKR196" s="414"/>
      <c r="VKS196" s="414"/>
      <c r="VKT196" s="414"/>
      <c r="VKU196" s="413"/>
      <c r="VKV196" s="414"/>
      <c r="VKW196" s="414"/>
      <c r="VKX196" s="414"/>
      <c r="VKY196" s="414"/>
      <c r="VKZ196" s="413"/>
      <c r="VLA196" s="322"/>
      <c r="VLB196" s="322"/>
      <c r="VLC196" s="322"/>
      <c r="VLD196" s="323"/>
      <c r="VLE196" s="413"/>
      <c r="VLF196" s="413"/>
      <c r="VLG196" s="413"/>
      <c r="VLH196" s="414"/>
      <c r="VLI196" s="414"/>
      <c r="VLJ196" s="414"/>
      <c r="VLK196" s="413"/>
      <c r="VLL196" s="414"/>
      <c r="VLM196" s="414"/>
      <c r="VLN196" s="414"/>
      <c r="VLO196" s="414"/>
      <c r="VLP196" s="413"/>
      <c r="VLQ196" s="322"/>
      <c r="VLR196" s="322"/>
      <c r="VLS196" s="322"/>
      <c r="VLT196" s="323"/>
      <c r="VLU196" s="413"/>
      <c r="VLV196" s="413"/>
      <c r="VLW196" s="413"/>
      <c r="VLX196" s="414"/>
      <c r="VLY196" s="414"/>
      <c r="VLZ196" s="414"/>
      <c r="VMA196" s="413"/>
      <c r="VMB196" s="414"/>
      <c r="VMC196" s="414"/>
      <c r="VMD196" s="414"/>
      <c r="VME196" s="414"/>
      <c r="VMF196" s="413"/>
      <c r="VMG196" s="322"/>
      <c r="VMH196" s="322"/>
      <c r="VMI196" s="322"/>
      <c r="VMJ196" s="323"/>
      <c r="VMK196" s="413"/>
      <c r="VML196" s="413"/>
      <c r="VMM196" s="413"/>
      <c r="VMN196" s="414"/>
      <c r="VMO196" s="414"/>
      <c r="VMP196" s="414"/>
      <c r="VMQ196" s="413"/>
      <c r="VMR196" s="414"/>
      <c r="VMS196" s="414"/>
      <c r="VMT196" s="414"/>
      <c r="VMU196" s="414"/>
      <c r="VMV196" s="413"/>
      <c r="VMW196" s="322"/>
      <c r="VMX196" s="322"/>
      <c r="VMY196" s="322"/>
      <c r="VMZ196" s="323"/>
      <c r="VNA196" s="413"/>
      <c r="VNB196" s="413"/>
      <c r="VNC196" s="413"/>
      <c r="VND196" s="414"/>
      <c r="VNE196" s="414"/>
      <c r="VNF196" s="414"/>
      <c r="VNG196" s="413"/>
      <c r="VNH196" s="414"/>
      <c r="VNI196" s="414"/>
      <c r="VNJ196" s="414"/>
      <c r="VNK196" s="414"/>
      <c r="VNL196" s="413"/>
      <c r="VNM196" s="322"/>
      <c r="VNN196" s="322"/>
      <c r="VNO196" s="322"/>
      <c r="VNP196" s="323"/>
      <c r="VNQ196" s="413"/>
      <c r="VNR196" s="413"/>
      <c r="VNS196" s="413"/>
      <c r="VNT196" s="414"/>
      <c r="VNU196" s="414"/>
      <c r="VNV196" s="414"/>
      <c r="VNW196" s="413"/>
      <c r="VNX196" s="414"/>
      <c r="VNY196" s="414"/>
      <c r="VNZ196" s="414"/>
      <c r="VOA196" s="414"/>
      <c r="VOB196" s="413"/>
      <c r="VOC196" s="322"/>
      <c r="VOD196" s="322"/>
      <c r="VOE196" s="322"/>
      <c r="VOF196" s="323"/>
      <c r="VOG196" s="413"/>
      <c r="VOH196" s="413"/>
      <c r="VOI196" s="413"/>
      <c r="VOJ196" s="414"/>
      <c r="VOK196" s="414"/>
      <c r="VOL196" s="414"/>
      <c r="VOM196" s="413"/>
      <c r="VON196" s="414"/>
      <c r="VOO196" s="414"/>
      <c r="VOP196" s="414"/>
      <c r="VOQ196" s="414"/>
      <c r="VOR196" s="413"/>
      <c r="VOS196" s="322"/>
      <c r="VOT196" s="322"/>
      <c r="VOU196" s="322"/>
      <c r="VOV196" s="323"/>
      <c r="VOW196" s="413"/>
      <c r="VOX196" s="413"/>
      <c r="VOY196" s="413"/>
      <c r="VOZ196" s="414"/>
      <c r="VPA196" s="414"/>
      <c r="VPB196" s="414"/>
      <c r="VPC196" s="413"/>
      <c r="VPD196" s="414"/>
      <c r="VPE196" s="414"/>
      <c r="VPF196" s="414"/>
      <c r="VPG196" s="414"/>
      <c r="VPH196" s="413"/>
      <c r="VPI196" s="322"/>
      <c r="VPJ196" s="322"/>
      <c r="VPK196" s="322"/>
      <c r="VPL196" s="323"/>
      <c r="VPM196" s="413"/>
      <c r="VPN196" s="413"/>
      <c r="VPO196" s="413"/>
      <c r="VPP196" s="414"/>
      <c r="VPQ196" s="414"/>
      <c r="VPR196" s="414"/>
      <c r="VPS196" s="413"/>
      <c r="VPT196" s="414"/>
      <c r="VPU196" s="414"/>
      <c r="VPV196" s="414"/>
      <c r="VPW196" s="414"/>
      <c r="VPX196" s="413"/>
      <c r="VPY196" s="322"/>
      <c r="VPZ196" s="322"/>
      <c r="VQA196" s="322"/>
      <c r="VQB196" s="323"/>
      <c r="VQC196" s="413"/>
      <c r="VQD196" s="413"/>
      <c r="VQE196" s="413"/>
      <c r="VQF196" s="414"/>
      <c r="VQG196" s="414"/>
      <c r="VQH196" s="414"/>
      <c r="VQI196" s="413"/>
      <c r="VQJ196" s="414"/>
      <c r="VQK196" s="414"/>
      <c r="VQL196" s="414"/>
      <c r="VQM196" s="414"/>
      <c r="VQN196" s="413"/>
      <c r="VQO196" s="322"/>
      <c r="VQP196" s="322"/>
      <c r="VQQ196" s="322"/>
      <c r="VQR196" s="323"/>
      <c r="VQS196" s="413"/>
      <c r="VQT196" s="413"/>
      <c r="VQU196" s="413"/>
      <c r="VQV196" s="414"/>
      <c r="VQW196" s="414"/>
      <c r="VQX196" s="414"/>
      <c r="VQY196" s="413"/>
      <c r="VQZ196" s="414"/>
      <c r="VRA196" s="414"/>
      <c r="VRB196" s="414"/>
      <c r="VRC196" s="414"/>
      <c r="VRD196" s="413"/>
      <c r="VRE196" s="322"/>
      <c r="VRF196" s="322"/>
      <c r="VRG196" s="322"/>
      <c r="VRH196" s="323"/>
      <c r="VRI196" s="413"/>
      <c r="VRJ196" s="413"/>
      <c r="VRK196" s="413"/>
      <c r="VRL196" s="414"/>
      <c r="VRM196" s="414"/>
      <c r="VRN196" s="414"/>
      <c r="VRO196" s="413"/>
      <c r="VRP196" s="414"/>
      <c r="VRQ196" s="414"/>
      <c r="VRR196" s="414"/>
      <c r="VRS196" s="414"/>
      <c r="VRT196" s="413"/>
      <c r="VRU196" s="322"/>
      <c r="VRV196" s="322"/>
      <c r="VRW196" s="322"/>
      <c r="VRX196" s="323"/>
      <c r="VRY196" s="413"/>
      <c r="VRZ196" s="413"/>
      <c r="VSA196" s="413"/>
      <c r="VSB196" s="414"/>
      <c r="VSC196" s="414"/>
      <c r="VSD196" s="414"/>
      <c r="VSE196" s="413"/>
      <c r="VSF196" s="414"/>
      <c r="VSG196" s="414"/>
      <c r="VSH196" s="414"/>
      <c r="VSI196" s="414"/>
      <c r="VSJ196" s="413"/>
      <c r="VSK196" s="322"/>
      <c r="VSL196" s="322"/>
      <c r="VSM196" s="322"/>
      <c r="VSN196" s="323"/>
      <c r="VSO196" s="413"/>
      <c r="VSP196" s="413"/>
      <c r="VSQ196" s="413"/>
      <c r="VSR196" s="414"/>
      <c r="VSS196" s="414"/>
      <c r="VST196" s="414"/>
      <c r="VSU196" s="413"/>
      <c r="VSV196" s="414"/>
      <c r="VSW196" s="414"/>
      <c r="VSX196" s="414"/>
      <c r="VSY196" s="414"/>
      <c r="VSZ196" s="413"/>
      <c r="VTA196" s="322"/>
      <c r="VTB196" s="322"/>
      <c r="VTC196" s="322"/>
      <c r="VTD196" s="323"/>
      <c r="VTE196" s="413"/>
      <c r="VTF196" s="413"/>
      <c r="VTG196" s="413"/>
      <c r="VTH196" s="414"/>
      <c r="VTI196" s="414"/>
      <c r="VTJ196" s="414"/>
      <c r="VTK196" s="413"/>
      <c r="VTL196" s="414"/>
      <c r="VTM196" s="414"/>
      <c r="VTN196" s="414"/>
      <c r="VTO196" s="414"/>
      <c r="VTP196" s="413"/>
      <c r="VTQ196" s="322"/>
      <c r="VTR196" s="322"/>
      <c r="VTS196" s="322"/>
      <c r="VTT196" s="323"/>
      <c r="VTU196" s="413"/>
      <c r="VTV196" s="413"/>
      <c r="VTW196" s="413"/>
      <c r="VTX196" s="414"/>
      <c r="VTY196" s="414"/>
      <c r="VTZ196" s="414"/>
      <c r="VUA196" s="413"/>
      <c r="VUB196" s="414"/>
      <c r="VUC196" s="414"/>
      <c r="VUD196" s="414"/>
      <c r="VUE196" s="414"/>
      <c r="VUF196" s="413"/>
      <c r="VUG196" s="322"/>
      <c r="VUH196" s="322"/>
      <c r="VUI196" s="322"/>
      <c r="VUJ196" s="323"/>
      <c r="VUK196" s="413"/>
      <c r="VUL196" s="413"/>
      <c r="VUM196" s="413"/>
      <c r="VUN196" s="414"/>
      <c r="VUO196" s="414"/>
      <c r="VUP196" s="414"/>
      <c r="VUQ196" s="413"/>
      <c r="VUR196" s="414"/>
      <c r="VUS196" s="414"/>
      <c r="VUT196" s="414"/>
      <c r="VUU196" s="414"/>
      <c r="VUV196" s="413"/>
      <c r="VUW196" s="322"/>
      <c r="VUX196" s="322"/>
      <c r="VUY196" s="322"/>
      <c r="VUZ196" s="323"/>
      <c r="VVA196" s="413"/>
      <c r="VVB196" s="413"/>
      <c r="VVC196" s="413"/>
      <c r="VVD196" s="414"/>
      <c r="VVE196" s="414"/>
      <c r="VVF196" s="414"/>
      <c r="VVG196" s="413"/>
      <c r="VVH196" s="414"/>
      <c r="VVI196" s="414"/>
      <c r="VVJ196" s="414"/>
      <c r="VVK196" s="414"/>
      <c r="VVL196" s="413"/>
      <c r="VVM196" s="322"/>
      <c r="VVN196" s="322"/>
      <c r="VVO196" s="322"/>
      <c r="VVP196" s="323"/>
      <c r="VVQ196" s="413"/>
      <c r="VVR196" s="413"/>
      <c r="VVS196" s="413"/>
      <c r="VVT196" s="414"/>
      <c r="VVU196" s="414"/>
      <c r="VVV196" s="414"/>
      <c r="VVW196" s="413"/>
      <c r="VVX196" s="414"/>
      <c r="VVY196" s="414"/>
      <c r="VVZ196" s="414"/>
      <c r="VWA196" s="414"/>
      <c r="VWB196" s="413"/>
      <c r="VWC196" s="322"/>
      <c r="VWD196" s="322"/>
      <c r="VWE196" s="322"/>
      <c r="VWF196" s="323"/>
      <c r="VWG196" s="413"/>
      <c r="VWH196" s="413"/>
      <c r="VWI196" s="413"/>
      <c r="VWJ196" s="414"/>
      <c r="VWK196" s="414"/>
      <c r="VWL196" s="414"/>
      <c r="VWM196" s="413"/>
      <c r="VWN196" s="414"/>
      <c r="VWO196" s="414"/>
      <c r="VWP196" s="414"/>
      <c r="VWQ196" s="414"/>
      <c r="VWR196" s="413"/>
      <c r="VWS196" s="322"/>
      <c r="VWT196" s="322"/>
      <c r="VWU196" s="322"/>
      <c r="VWV196" s="323"/>
      <c r="VWW196" s="413"/>
      <c r="VWX196" s="413"/>
      <c r="VWY196" s="413"/>
      <c r="VWZ196" s="414"/>
      <c r="VXA196" s="414"/>
      <c r="VXB196" s="414"/>
      <c r="VXC196" s="413"/>
      <c r="VXD196" s="414"/>
      <c r="VXE196" s="414"/>
      <c r="VXF196" s="414"/>
      <c r="VXG196" s="414"/>
      <c r="VXH196" s="413"/>
      <c r="VXI196" s="322"/>
      <c r="VXJ196" s="322"/>
      <c r="VXK196" s="322"/>
      <c r="VXL196" s="323"/>
      <c r="VXM196" s="413"/>
      <c r="VXN196" s="413"/>
      <c r="VXO196" s="413"/>
      <c r="VXP196" s="414"/>
      <c r="VXQ196" s="414"/>
      <c r="VXR196" s="414"/>
      <c r="VXS196" s="413"/>
      <c r="VXT196" s="414"/>
      <c r="VXU196" s="414"/>
      <c r="VXV196" s="414"/>
      <c r="VXW196" s="414"/>
      <c r="VXX196" s="413"/>
      <c r="VXY196" s="322"/>
      <c r="VXZ196" s="322"/>
      <c r="VYA196" s="322"/>
      <c r="VYB196" s="323"/>
      <c r="VYC196" s="413"/>
      <c r="VYD196" s="413"/>
      <c r="VYE196" s="413"/>
      <c r="VYF196" s="414"/>
      <c r="VYG196" s="414"/>
      <c r="VYH196" s="414"/>
      <c r="VYI196" s="413"/>
      <c r="VYJ196" s="414"/>
      <c r="VYK196" s="414"/>
      <c r="VYL196" s="414"/>
      <c r="VYM196" s="414"/>
      <c r="VYN196" s="413"/>
      <c r="VYO196" s="322"/>
      <c r="VYP196" s="322"/>
      <c r="VYQ196" s="322"/>
      <c r="VYR196" s="323"/>
      <c r="VYS196" s="413"/>
      <c r="VYT196" s="413"/>
      <c r="VYU196" s="413"/>
      <c r="VYV196" s="414"/>
      <c r="VYW196" s="414"/>
      <c r="VYX196" s="414"/>
      <c r="VYY196" s="413"/>
      <c r="VYZ196" s="414"/>
      <c r="VZA196" s="414"/>
      <c r="VZB196" s="414"/>
      <c r="VZC196" s="414"/>
      <c r="VZD196" s="413"/>
      <c r="VZE196" s="322"/>
      <c r="VZF196" s="322"/>
      <c r="VZG196" s="322"/>
      <c r="VZH196" s="323"/>
      <c r="VZI196" s="413"/>
      <c r="VZJ196" s="413"/>
      <c r="VZK196" s="413"/>
      <c r="VZL196" s="414"/>
      <c r="VZM196" s="414"/>
      <c r="VZN196" s="414"/>
      <c r="VZO196" s="413"/>
      <c r="VZP196" s="414"/>
      <c r="VZQ196" s="414"/>
      <c r="VZR196" s="414"/>
      <c r="VZS196" s="414"/>
      <c r="VZT196" s="413"/>
      <c r="VZU196" s="322"/>
      <c r="VZV196" s="322"/>
      <c r="VZW196" s="322"/>
      <c r="VZX196" s="323"/>
      <c r="VZY196" s="413"/>
      <c r="VZZ196" s="413"/>
      <c r="WAA196" s="413"/>
      <c r="WAB196" s="414"/>
      <c r="WAC196" s="414"/>
      <c r="WAD196" s="414"/>
      <c r="WAE196" s="413"/>
      <c r="WAF196" s="414"/>
      <c r="WAG196" s="414"/>
      <c r="WAH196" s="414"/>
      <c r="WAI196" s="414"/>
      <c r="WAJ196" s="413"/>
      <c r="WAK196" s="322"/>
      <c r="WAL196" s="322"/>
      <c r="WAM196" s="322"/>
      <c r="WAN196" s="323"/>
      <c r="WAO196" s="413"/>
      <c r="WAP196" s="413"/>
      <c r="WAQ196" s="413"/>
      <c r="WAR196" s="414"/>
      <c r="WAS196" s="414"/>
      <c r="WAT196" s="414"/>
      <c r="WAU196" s="413"/>
      <c r="WAV196" s="414"/>
      <c r="WAW196" s="414"/>
      <c r="WAX196" s="414"/>
      <c r="WAY196" s="414"/>
      <c r="WAZ196" s="413"/>
      <c r="WBA196" s="322"/>
      <c r="WBB196" s="322"/>
      <c r="WBC196" s="322"/>
      <c r="WBD196" s="323"/>
      <c r="WBE196" s="413"/>
      <c r="WBF196" s="413"/>
      <c r="WBG196" s="413"/>
      <c r="WBH196" s="414"/>
      <c r="WBI196" s="414"/>
      <c r="WBJ196" s="414"/>
      <c r="WBK196" s="413"/>
      <c r="WBL196" s="414"/>
      <c r="WBM196" s="414"/>
      <c r="WBN196" s="414"/>
      <c r="WBO196" s="414"/>
      <c r="WBP196" s="413"/>
      <c r="WBQ196" s="322"/>
      <c r="WBR196" s="322"/>
      <c r="WBS196" s="322"/>
      <c r="WBT196" s="323"/>
      <c r="WBU196" s="413"/>
      <c r="WBV196" s="413"/>
      <c r="WBW196" s="413"/>
      <c r="WBX196" s="414"/>
      <c r="WBY196" s="414"/>
      <c r="WBZ196" s="414"/>
      <c r="WCA196" s="413"/>
      <c r="WCB196" s="414"/>
      <c r="WCC196" s="414"/>
      <c r="WCD196" s="414"/>
      <c r="WCE196" s="414"/>
      <c r="WCF196" s="413"/>
      <c r="WCG196" s="322"/>
      <c r="WCH196" s="322"/>
      <c r="WCI196" s="322"/>
      <c r="WCJ196" s="323"/>
      <c r="WCK196" s="413"/>
      <c r="WCL196" s="413"/>
      <c r="WCM196" s="413"/>
      <c r="WCN196" s="414"/>
      <c r="WCO196" s="414"/>
      <c r="WCP196" s="414"/>
      <c r="WCQ196" s="413"/>
      <c r="WCR196" s="414"/>
      <c r="WCS196" s="414"/>
      <c r="WCT196" s="414"/>
      <c r="WCU196" s="414"/>
      <c r="WCV196" s="413"/>
      <c r="WCW196" s="322"/>
      <c r="WCX196" s="322"/>
      <c r="WCY196" s="322"/>
      <c r="WCZ196" s="323"/>
      <c r="WDA196" s="413"/>
      <c r="WDB196" s="413"/>
      <c r="WDC196" s="413"/>
      <c r="WDD196" s="414"/>
      <c r="WDE196" s="414"/>
      <c r="WDF196" s="414"/>
      <c r="WDG196" s="413"/>
      <c r="WDH196" s="414"/>
      <c r="WDI196" s="414"/>
      <c r="WDJ196" s="414"/>
      <c r="WDK196" s="414"/>
      <c r="WDL196" s="413"/>
      <c r="WDM196" s="322"/>
      <c r="WDN196" s="322"/>
      <c r="WDO196" s="322"/>
      <c r="WDP196" s="323"/>
      <c r="WDQ196" s="413"/>
      <c r="WDR196" s="413"/>
      <c r="WDS196" s="413"/>
      <c r="WDT196" s="414"/>
      <c r="WDU196" s="414"/>
      <c r="WDV196" s="414"/>
      <c r="WDW196" s="413"/>
      <c r="WDX196" s="414"/>
      <c r="WDY196" s="414"/>
      <c r="WDZ196" s="414"/>
      <c r="WEA196" s="414"/>
      <c r="WEB196" s="413"/>
      <c r="WEC196" s="322"/>
      <c r="WED196" s="322"/>
      <c r="WEE196" s="322"/>
      <c r="WEF196" s="323"/>
      <c r="WEG196" s="413"/>
      <c r="WEH196" s="413"/>
      <c r="WEI196" s="413"/>
      <c r="WEJ196" s="414"/>
      <c r="WEK196" s="414"/>
      <c r="WEL196" s="414"/>
      <c r="WEM196" s="413"/>
      <c r="WEN196" s="414"/>
      <c r="WEO196" s="414"/>
      <c r="WEP196" s="414"/>
      <c r="WEQ196" s="414"/>
      <c r="WER196" s="413"/>
      <c r="WES196" s="322"/>
      <c r="WET196" s="322"/>
      <c r="WEU196" s="322"/>
      <c r="WEV196" s="323"/>
      <c r="WEW196" s="413"/>
      <c r="WEX196" s="413"/>
      <c r="WEY196" s="413"/>
      <c r="WEZ196" s="414"/>
      <c r="WFA196" s="414"/>
      <c r="WFB196" s="414"/>
      <c r="WFC196" s="413"/>
      <c r="WFD196" s="414"/>
      <c r="WFE196" s="414"/>
      <c r="WFF196" s="414"/>
      <c r="WFG196" s="414"/>
      <c r="WFH196" s="413"/>
      <c r="WFI196" s="322"/>
      <c r="WFJ196" s="322"/>
      <c r="WFK196" s="322"/>
      <c r="WFL196" s="323"/>
      <c r="WFM196" s="413"/>
      <c r="WFN196" s="413"/>
      <c r="WFO196" s="413"/>
      <c r="WFP196" s="414"/>
      <c r="WFQ196" s="414"/>
      <c r="WFR196" s="414"/>
      <c r="WFS196" s="413"/>
      <c r="WFT196" s="414"/>
      <c r="WFU196" s="414"/>
      <c r="WFV196" s="414"/>
      <c r="WFW196" s="414"/>
      <c r="WFX196" s="413"/>
      <c r="WFY196" s="322"/>
      <c r="WFZ196" s="322"/>
      <c r="WGA196" s="322"/>
      <c r="WGB196" s="323"/>
      <c r="WGC196" s="413"/>
      <c r="WGD196" s="413"/>
      <c r="WGE196" s="413"/>
      <c r="WGF196" s="414"/>
      <c r="WGG196" s="414"/>
      <c r="WGH196" s="414"/>
      <c r="WGI196" s="413"/>
      <c r="WGJ196" s="414"/>
      <c r="WGK196" s="414"/>
      <c r="WGL196" s="414"/>
      <c r="WGM196" s="414"/>
      <c r="WGN196" s="413"/>
      <c r="WGO196" s="322"/>
      <c r="WGP196" s="322"/>
      <c r="WGQ196" s="322"/>
      <c r="WGR196" s="323"/>
      <c r="WGS196" s="413"/>
      <c r="WGT196" s="413"/>
      <c r="WGU196" s="413"/>
      <c r="WGV196" s="414"/>
      <c r="WGW196" s="414"/>
      <c r="WGX196" s="414"/>
      <c r="WGY196" s="413"/>
      <c r="WGZ196" s="414"/>
      <c r="WHA196" s="414"/>
      <c r="WHB196" s="414"/>
      <c r="WHC196" s="414"/>
      <c r="WHD196" s="413"/>
      <c r="WHE196" s="322"/>
      <c r="WHF196" s="322"/>
      <c r="WHG196" s="322"/>
      <c r="WHH196" s="323"/>
      <c r="WHI196" s="413"/>
      <c r="WHJ196" s="413"/>
      <c r="WHK196" s="413"/>
      <c r="WHL196" s="414"/>
      <c r="WHM196" s="414"/>
      <c r="WHN196" s="414"/>
      <c r="WHO196" s="413"/>
      <c r="WHP196" s="414"/>
      <c r="WHQ196" s="414"/>
      <c r="WHR196" s="414"/>
      <c r="WHS196" s="414"/>
      <c r="WHT196" s="413"/>
      <c r="WHU196" s="322"/>
      <c r="WHV196" s="322"/>
      <c r="WHW196" s="322"/>
      <c r="WHX196" s="323"/>
      <c r="WHY196" s="413"/>
      <c r="WHZ196" s="413"/>
      <c r="WIA196" s="413"/>
      <c r="WIB196" s="414"/>
      <c r="WIC196" s="414"/>
      <c r="WID196" s="414"/>
      <c r="WIE196" s="413"/>
      <c r="WIF196" s="414"/>
      <c r="WIG196" s="414"/>
      <c r="WIH196" s="414"/>
      <c r="WII196" s="414"/>
      <c r="WIJ196" s="413"/>
      <c r="WIK196" s="322"/>
      <c r="WIL196" s="322"/>
      <c r="WIM196" s="322"/>
      <c r="WIN196" s="323"/>
      <c r="WIO196" s="413"/>
      <c r="WIP196" s="413"/>
      <c r="WIQ196" s="413"/>
      <c r="WIR196" s="414"/>
      <c r="WIS196" s="414"/>
      <c r="WIT196" s="414"/>
      <c r="WIU196" s="413"/>
      <c r="WIV196" s="414"/>
      <c r="WIW196" s="414"/>
      <c r="WIX196" s="414"/>
      <c r="WIY196" s="414"/>
      <c r="WIZ196" s="413"/>
      <c r="WJA196" s="322"/>
      <c r="WJB196" s="322"/>
      <c r="WJC196" s="322"/>
      <c r="WJD196" s="323"/>
      <c r="WJE196" s="413"/>
      <c r="WJF196" s="413"/>
      <c r="WJG196" s="413"/>
      <c r="WJH196" s="414"/>
      <c r="WJI196" s="414"/>
      <c r="WJJ196" s="414"/>
      <c r="WJK196" s="413"/>
      <c r="WJL196" s="414"/>
      <c r="WJM196" s="414"/>
      <c r="WJN196" s="414"/>
      <c r="WJO196" s="414"/>
      <c r="WJP196" s="413"/>
      <c r="WJQ196" s="322"/>
      <c r="WJR196" s="322"/>
      <c r="WJS196" s="322"/>
      <c r="WJT196" s="323"/>
      <c r="WJU196" s="413"/>
      <c r="WJV196" s="413"/>
      <c r="WJW196" s="413"/>
      <c r="WJX196" s="414"/>
      <c r="WJY196" s="414"/>
      <c r="WJZ196" s="414"/>
      <c r="WKA196" s="413"/>
      <c r="WKB196" s="414"/>
      <c r="WKC196" s="414"/>
      <c r="WKD196" s="414"/>
      <c r="WKE196" s="414"/>
      <c r="WKF196" s="413"/>
      <c r="WKG196" s="322"/>
      <c r="WKH196" s="322"/>
      <c r="WKI196" s="322"/>
      <c r="WKJ196" s="323"/>
      <c r="WKK196" s="413"/>
      <c r="WKL196" s="413"/>
      <c r="WKM196" s="413"/>
      <c r="WKN196" s="414"/>
      <c r="WKO196" s="414"/>
      <c r="WKP196" s="414"/>
      <c r="WKQ196" s="413"/>
      <c r="WKR196" s="414"/>
      <c r="WKS196" s="414"/>
      <c r="WKT196" s="414"/>
      <c r="WKU196" s="414"/>
      <c r="WKV196" s="413"/>
      <c r="WKW196" s="322"/>
      <c r="WKX196" s="322"/>
      <c r="WKY196" s="322"/>
      <c r="WKZ196" s="323"/>
      <c r="WLA196" s="413"/>
      <c r="WLB196" s="413"/>
      <c r="WLC196" s="413"/>
      <c r="WLD196" s="414"/>
      <c r="WLE196" s="414"/>
      <c r="WLF196" s="414"/>
      <c r="WLG196" s="413"/>
      <c r="WLH196" s="414"/>
      <c r="WLI196" s="414"/>
      <c r="WLJ196" s="414"/>
      <c r="WLK196" s="414"/>
      <c r="WLL196" s="413"/>
      <c r="WLM196" s="322"/>
      <c r="WLN196" s="322"/>
      <c r="WLO196" s="322"/>
      <c r="WLP196" s="323"/>
      <c r="WLQ196" s="413"/>
      <c r="WLR196" s="413"/>
      <c r="WLS196" s="413"/>
      <c r="WLT196" s="414"/>
      <c r="WLU196" s="414"/>
      <c r="WLV196" s="414"/>
      <c r="WLW196" s="413"/>
      <c r="WLX196" s="414"/>
      <c r="WLY196" s="414"/>
      <c r="WLZ196" s="414"/>
      <c r="WMA196" s="414"/>
      <c r="WMB196" s="413"/>
      <c r="WMC196" s="322"/>
      <c r="WMD196" s="322"/>
      <c r="WME196" s="322"/>
      <c r="WMF196" s="323"/>
      <c r="WMG196" s="413"/>
      <c r="WMH196" s="413"/>
      <c r="WMI196" s="413"/>
      <c r="WMJ196" s="414"/>
      <c r="WMK196" s="414"/>
      <c r="WML196" s="414"/>
      <c r="WMM196" s="413"/>
      <c r="WMN196" s="414"/>
      <c r="WMO196" s="414"/>
      <c r="WMP196" s="414"/>
      <c r="WMQ196" s="414"/>
      <c r="WMR196" s="413"/>
      <c r="WMS196" s="322"/>
      <c r="WMT196" s="322"/>
      <c r="WMU196" s="322"/>
      <c r="WMV196" s="323"/>
      <c r="WMW196" s="413"/>
      <c r="WMX196" s="413"/>
      <c r="WMY196" s="413"/>
      <c r="WMZ196" s="414"/>
      <c r="WNA196" s="414"/>
      <c r="WNB196" s="414"/>
      <c r="WNC196" s="413"/>
      <c r="WND196" s="414"/>
      <c r="WNE196" s="414"/>
      <c r="WNF196" s="414"/>
      <c r="WNG196" s="414"/>
      <c r="WNH196" s="413"/>
      <c r="WNI196" s="322"/>
      <c r="WNJ196" s="322"/>
      <c r="WNK196" s="322"/>
      <c r="WNL196" s="323"/>
      <c r="WNM196" s="413"/>
      <c r="WNN196" s="413"/>
      <c r="WNO196" s="413"/>
      <c r="WNP196" s="414"/>
      <c r="WNQ196" s="414"/>
      <c r="WNR196" s="414"/>
      <c r="WNS196" s="413"/>
      <c r="WNT196" s="414"/>
      <c r="WNU196" s="414"/>
      <c r="WNV196" s="414"/>
      <c r="WNW196" s="414"/>
      <c r="WNX196" s="413"/>
      <c r="WNY196" s="322"/>
      <c r="WNZ196" s="322"/>
      <c r="WOA196" s="322"/>
      <c r="WOB196" s="323"/>
      <c r="WOC196" s="413"/>
      <c r="WOD196" s="413"/>
      <c r="WOE196" s="413"/>
      <c r="WOF196" s="414"/>
      <c r="WOG196" s="414"/>
      <c r="WOH196" s="414"/>
      <c r="WOI196" s="413"/>
      <c r="WOJ196" s="414"/>
      <c r="WOK196" s="414"/>
      <c r="WOL196" s="414"/>
      <c r="WOM196" s="414"/>
      <c r="WON196" s="413"/>
      <c r="WOO196" s="322"/>
      <c r="WOP196" s="322"/>
      <c r="WOQ196" s="322"/>
      <c r="WOR196" s="323"/>
      <c r="WOS196" s="413"/>
      <c r="WOT196" s="413"/>
      <c r="WOU196" s="413"/>
      <c r="WOV196" s="414"/>
      <c r="WOW196" s="414"/>
      <c r="WOX196" s="414"/>
      <c r="WOY196" s="413"/>
      <c r="WOZ196" s="414"/>
      <c r="WPA196" s="414"/>
      <c r="WPB196" s="414"/>
      <c r="WPC196" s="414"/>
      <c r="WPD196" s="413"/>
      <c r="WPE196" s="322"/>
      <c r="WPF196" s="322"/>
      <c r="WPG196" s="322"/>
      <c r="WPH196" s="323"/>
      <c r="WPI196" s="413"/>
      <c r="WPJ196" s="413"/>
      <c r="WPK196" s="413"/>
      <c r="WPL196" s="414"/>
      <c r="WPM196" s="414"/>
      <c r="WPN196" s="414"/>
      <c r="WPO196" s="413"/>
      <c r="WPP196" s="414"/>
      <c r="WPQ196" s="414"/>
      <c r="WPR196" s="414"/>
      <c r="WPS196" s="414"/>
      <c r="WPT196" s="413"/>
      <c r="WPU196" s="322"/>
      <c r="WPV196" s="322"/>
      <c r="WPW196" s="322"/>
      <c r="WPX196" s="323"/>
      <c r="WPY196" s="413"/>
      <c r="WPZ196" s="413"/>
      <c r="WQA196" s="413"/>
      <c r="WQB196" s="414"/>
      <c r="WQC196" s="414"/>
      <c r="WQD196" s="414"/>
      <c r="WQE196" s="413"/>
      <c r="WQF196" s="414"/>
      <c r="WQG196" s="414"/>
      <c r="WQH196" s="414"/>
      <c r="WQI196" s="414"/>
      <c r="WQJ196" s="413"/>
      <c r="WQK196" s="322"/>
      <c r="WQL196" s="322"/>
      <c r="WQM196" s="322"/>
      <c r="WQN196" s="323"/>
      <c r="WQO196" s="413"/>
      <c r="WQP196" s="413"/>
      <c r="WQQ196" s="413"/>
      <c r="WQR196" s="414"/>
      <c r="WQS196" s="414"/>
      <c r="WQT196" s="414"/>
      <c r="WQU196" s="413"/>
      <c r="WQV196" s="414"/>
      <c r="WQW196" s="414"/>
      <c r="WQX196" s="414"/>
      <c r="WQY196" s="414"/>
      <c r="WQZ196" s="413"/>
      <c r="WRA196" s="322"/>
      <c r="WRB196" s="322"/>
      <c r="WRC196" s="322"/>
      <c r="WRD196" s="323"/>
      <c r="WRE196" s="413"/>
      <c r="WRF196" s="413"/>
      <c r="WRG196" s="413"/>
      <c r="WRH196" s="414"/>
      <c r="WRI196" s="414"/>
      <c r="WRJ196" s="414"/>
      <c r="WRK196" s="413"/>
      <c r="WRL196" s="414"/>
      <c r="WRM196" s="414"/>
      <c r="WRN196" s="414"/>
      <c r="WRO196" s="414"/>
      <c r="WRP196" s="413"/>
      <c r="WRQ196" s="322"/>
      <c r="WRR196" s="322"/>
      <c r="WRS196" s="322"/>
      <c r="WRT196" s="323"/>
      <c r="WRU196" s="413"/>
      <c r="WRV196" s="413"/>
      <c r="WRW196" s="413"/>
      <c r="WRX196" s="414"/>
      <c r="WRY196" s="414"/>
      <c r="WRZ196" s="414"/>
      <c r="WSA196" s="413"/>
      <c r="WSB196" s="414"/>
      <c r="WSC196" s="414"/>
      <c r="WSD196" s="414"/>
      <c r="WSE196" s="414"/>
      <c r="WSF196" s="413"/>
      <c r="WSG196" s="322"/>
      <c r="WSH196" s="322"/>
      <c r="WSI196" s="322"/>
      <c r="WSJ196" s="323"/>
      <c r="WSK196" s="413"/>
      <c r="WSL196" s="413"/>
      <c r="WSM196" s="413"/>
      <c r="WSN196" s="414"/>
      <c r="WSO196" s="414"/>
      <c r="WSP196" s="414"/>
      <c r="WSQ196" s="413"/>
      <c r="WSR196" s="414"/>
      <c r="WSS196" s="414"/>
      <c r="WST196" s="414"/>
      <c r="WSU196" s="414"/>
      <c r="WSV196" s="413"/>
      <c r="WSW196" s="322"/>
      <c r="WSX196" s="322"/>
      <c r="WSY196" s="322"/>
      <c r="WSZ196" s="323"/>
      <c r="WTA196" s="413"/>
      <c r="WTB196" s="413"/>
      <c r="WTC196" s="413"/>
      <c r="WTD196" s="414"/>
      <c r="WTE196" s="414"/>
      <c r="WTF196" s="414"/>
      <c r="WTG196" s="413"/>
      <c r="WTH196" s="414"/>
      <c r="WTI196" s="414"/>
      <c r="WTJ196" s="414"/>
      <c r="WTK196" s="414"/>
      <c r="WTL196" s="413"/>
      <c r="WTM196" s="322"/>
      <c r="WTN196" s="322"/>
      <c r="WTO196" s="322"/>
      <c r="WTP196" s="323"/>
      <c r="WTQ196" s="413"/>
      <c r="WTR196" s="413"/>
      <c r="WTS196" s="413"/>
      <c r="WTT196" s="414"/>
      <c r="WTU196" s="414"/>
      <c r="WTV196" s="414"/>
      <c r="WTW196" s="413"/>
      <c r="WTX196" s="414"/>
      <c r="WTY196" s="414"/>
      <c r="WTZ196" s="414"/>
      <c r="WUA196" s="414"/>
      <c r="WUB196" s="413"/>
      <c r="WUC196" s="322"/>
      <c r="WUD196" s="322"/>
      <c r="WUE196" s="322"/>
      <c r="WUF196" s="323"/>
      <c r="WUG196" s="413"/>
      <c r="WUH196" s="413"/>
      <c r="WUI196" s="413"/>
      <c r="WUJ196" s="414"/>
      <c r="WUK196" s="414"/>
      <c r="WUL196" s="414"/>
      <c r="WUM196" s="413"/>
      <c r="WUN196" s="414"/>
      <c r="WUO196" s="414"/>
      <c r="WUP196" s="414"/>
      <c r="WUQ196" s="414"/>
      <c r="WUR196" s="413"/>
      <c r="WUS196" s="322"/>
      <c r="WUT196" s="322"/>
      <c r="WUU196" s="322"/>
      <c r="WUV196" s="323"/>
      <c r="WUW196" s="413"/>
      <c r="WUX196" s="413"/>
      <c r="WUY196" s="413"/>
      <c r="WUZ196" s="414"/>
      <c r="WVA196" s="414"/>
      <c r="WVB196" s="414"/>
      <c r="WVC196" s="413"/>
      <c r="WVD196" s="414"/>
      <c r="WVE196" s="414"/>
      <c r="WVF196" s="414"/>
      <c r="WVG196" s="414"/>
      <c r="WVH196" s="413"/>
      <c r="WVI196" s="322"/>
      <c r="WVJ196" s="322"/>
      <c r="WVK196" s="322"/>
      <c r="WVL196" s="323"/>
      <c r="WVM196" s="413"/>
      <c r="WVN196" s="413"/>
      <c r="WVO196" s="413"/>
      <c r="WVP196" s="414"/>
      <c r="WVQ196" s="414"/>
      <c r="WVR196" s="414"/>
      <c r="WVS196" s="413"/>
      <c r="WVT196" s="414"/>
      <c r="WVU196" s="414"/>
      <c r="WVV196" s="414"/>
      <c r="WVW196" s="414"/>
      <c r="WVX196" s="413"/>
      <c r="WVY196" s="322"/>
      <c r="WVZ196" s="322"/>
      <c r="WWA196" s="322"/>
      <c r="WWB196" s="323"/>
      <c r="WWC196" s="413"/>
      <c r="WWD196" s="413"/>
      <c r="WWE196" s="413"/>
      <c r="WWF196" s="414"/>
      <c r="WWG196" s="414"/>
      <c r="WWH196" s="414"/>
      <c r="WWI196" s="413"/>
      <c r="WWJ196" s="414"/>
      <c r="WWK196" s="414"/>
      <c r="WWL196" s="414"/>
      <c r="WWM196" s="414"/>
      <c r="WWN196" s="413"/>
      <c r="WWO196" s="322"/>
      <c r="WWP196" s="322"/>
      <c r="WWQ196" s="322"/>
      <c r="WWR196" s="323"/>
      <c r="WWS196" s="413"/>
      <c r="WWT196" s="413"/>
      <c r="WWU196" s="413"/>
      <c r="WWV196" s="414"/>
      <c r="WWW196" s="414"/>
      <c r="WWX196" s="414"/>
      <c r="WWY196" s="413"/>
      <c r="WWZ196" s="414"/>
      <c r="WXA196" s="414"/>
      <c r="WXB196" s="414"/>
      <c r="WXC196" s="414"/>
      <c r="WXD196" s="413"/>
      <c r="WXE196" s="322"/>
      <c r="WXF196" s="322"/>
      <c r="WXG196" s="322"/>
      <c r="WXH196" s="323"/>
      <c r="WXI196" s="413"/>
      <c r="WXJ196" s="413"/>
      <c r="WXK196" s="413"/>
      <c r="WXL196" s="414"/>
      <c r="WXM196" s="414"/>
      <c r="WXN196" s="414"/>
      <c r="WXO196" s="413"/>
      <c r="WXP196" s="414"/>
      <c r="WXQ196" s="414"/>
      <c r="WXR196" s="414"/>
      <c r="WXS196" s="414"/>
      <c r="WXT196" s="413"/>
      <c r="WXU196" s="322"/>
      <c r="WXV196" s="322"/>
      <c r="WXW196" s="322"/>
      <c r="WXX196" s="323"/>
      <c r="WXY196" s="413"/>
      <c r="WXZ196" s="413"/>
      <c r="WYA196" s="413"/>
      <c r="WYB196" s="414"/>
      <c r="WYC196" s="414"/>
      <c r="WYD196" s="414"/>
      <c r="WYE196" s="413"/>
      <c r="WYF196" s="414"/>
      <c r="WYG196" s="414"/>
      <c r="WYH196" s="414"/>
      <c r="WYI196" s="414"/>
      <c r="WYJ196" s="413"/>
      <c r="WYK196" s="322"/>
      <c r="WYL196" s="322"/>
      <c r="WYM196" s="322"/>
      <c r="WYN196" s="323"/>
      <c r="WYO196" s="413"/>
      <c r="WYP196" s="413"/>
      <c r="WYQ196" s="413"/>
      <c r="WYR196" s="414"/>
      <c r="WYS196" s="414"/>
      <c r="WYT196" s="414"/>
      <c r="WYU196" s="413"/>
      <c r="WYV196" s="414"/>
      <c r="WYW196" s="414"/>
      <c r="WYX196" s="414"/>
      <c r="WYY196" s="414"/>
      <c r="WYZ196" s="413"/>
      <c r="WZA196" s="322"/>
      <c r="WZB196" s="322"/>
      <c r="WZC196" s="322"/>
      <c r="WZD196" s="323"/>
      <c r="WZE196" s="413"/>
      <c r="WZF196" s="413"/>
      <c r="WZG196" s="413"/>
      <c r="WZH196" s="414"/>
      <c r="WZI196" s="414"/>
      <c r="WZJ196" s="414"/>
      <c r="WZK196" s="413"/>
      <c r="WZL196" s="414"/>
      <c r="WZM196" s="414"/>
      <c r="WZN196" s="414"/>
      <c r="WZO196" s="414"/>
      <c r="WZP196" s="413"/>
      <c r="WZQ196" s="322"/>
      <c r="WZR196" s="322"/>
      <c r="WZS196" s="322"/>
      <c r="WZT196" s="323"/>
      <c r="WZU196" s="413"/>
      <c r="WZV196" s="413"/>
      <c r="WZW196" s="413"/>
      <c r="WZX196" s="414"/>
      <c r="WZY196" s="414"/>
      <c r="WZZ196" s="414"/>
      <c r="XAA196" s="413"/>
      <c r="XAB196" s="414"/>
      <c r="XAC196" s="414"/>
      <c r="XAD196" s="414"/>
      <c r="XAE196" s="414"/>
      <c r="XAF196" s="413"/>
      <c r="XAG196" s="322"/>
      <c r="XAH196" s="322"/>
      <c r="XAI196" s="322"/>
      <c r="XAJ196" s="323"/>
      <c r="XAK196" s="413"/>
      <c r="XAL196" s="413"/>
      <c r="XAM196" s="413"/>
      <c r="XAN196" s="414"/>
      <c r="XAO196" s="414"/>
      <c r="XAP196" s="414"/>
      <c r="XAQ196" s="413"/>
      <c r="XAR196" s="414"/>
      <c r="XAS196" s="414"/>
      <c r="XAT196" s="414"/>
      <c r="XAU196" s="414"/>
      <c r="XAV196" s="413"/>
      <c r="XAW196" s="322"/>
      <c r="XAX196" s="322"/>
      <c r="XAY196" s="322"/>
      <c r="XAZ196" s="323"/>
      <c r="XBA196" s="413"/>
      <c r="XBB196" s="413"/>
      <c r="XBC196" s="413"/>
      <c r="XBD196" s="414"/>
      <c r="XBE196" s="414"/>
      <c r="XBF196" s="414"/>
      <c r="XBG196" s="413"/>
      <c r="XBH196" s="414"/>
      <c r="XBI196" s="414"/>
      <c r="XBJ196" s="414"/>
      <c r="XBK196" s="414"/>
      <c r="XBL196" s="413"/>
      <c r="XBM196" s="322"/>
      <c r="XBN196" s="322"/>
      <c r="XBO196" s="322"/>
      <c r="XBP196" s="323"/>
      <c r="XBQ196" s="413"/>
      <c r="XBR196" s="413"/>
      <c r="XBS196" s="413"/>
      <c r="XBT196" s="414"/>
      <c r="XBU196" s="414"/>
      <c r="XBV196" s="414"/>
      <c r="XBW196" s="413"/>
      <c r="XBX196" s="414"/>
      <c r="XBY196" s="414"/>
      <c r="XBZ196" s="414"/>
      <c r="XCA196" s="414"/>
      <c r="XCB196" s="413"/>
      <c r="XCC196" s="322"/>
      <c r="XCD196" s="322"/>
      <c r="XCE196" s="322"/>
      <c r="XCF196" s="323"/>
      <c r="XCG196" s="413"/>
      <c r="XCH196" s="413"/>
      <c r="XCI196" s="413"/>
      <c r="XCJ196" s="414"/>
      <c r="XCK196" s="414"/>
      <c r="XCL196" s="414"/>
      <c r="XCM196" s="413"/>
      <c r="XCN196" s="414"/>
      <c r="XCO196" s="414"/>
      <c r="XCP196" s="414"/>
      <c r="XCQ196" s="414"/>
      <c r="XCR196" s="413"/>
      <c r="XCS196" s="322"/>
      <c r="XCT196" s="322"/>
      <c r="XCU196" s="322"/>
      <c r="XCV196" s="323"/>
      <c r="XCW196" s="413"/>
      <c r="XCX196" s="413"/>
      <c r="XCY196" s="413"/>
      <c r="XCZ196" s="414"/>
      <c r="XDA196" s="414"/>
      <c r="XDB196" s="414"/>
      <c r="XDC196" s="413"/>
      <c r="XDD196" s="414"/>
      <c r="XDE196" s="414"/>
      <c r="XDF196" s="414"/>
      <c r="XDG196" s="414"/>
      <c r="XDH196" s="413"/>
      <c r="XDI196" s="322"/>
      <c r="XDJ196" s="322"/>
      <c r="XDK196" s="322"/>
      <c r="XDL196" s="323"/>
      <c r="XDM196" s="413"/>
      <c r="XDN196" s="413"/>
      <c r="XDO196" s="413"/>
      <c r="XDP196" s="414"/>
      <c r="XDQ196" s="414"/>
      <c r="XDR196" s="414"/>
      <c r="XDS196" s="413"/>
      <c r="XDT196" s="414"/>
      <c r="XDU196" s="414"/>
      <c r="XDV196" s="414"/>
      <c r="XDW196" s="414"/>
      <c r="XDX196" s="413"/>
      <c r="XDY196" s="322"/>
      <c r="XDZ196" s="322"/>
      <c r="XEA196" s="322"/>
      <c r="XEB196" s="323"/>
      <c r="XEC196" s="413"/>
      <c r="XED196" s="413"/>
      <c r="XEE196" s="413"/>
      <c r="XEF196" s="414"/>
      <c r="XEG196" s="414"/>
      <c r="XEH196" s="414"/>
      <c r="XEI196" s="413"/>
      <c r="XEJ196" s="414"/>
      <c r="XEK196" s="414"/>
      <c r="XEL196" s="414"/>
      <c r="XEM196" s="414"/>
      <c r="XEN196" s="413"/>
      <c r="XEO196" s="322"/>
      <c r="XEP196" s="322"/>
      <c r="XEQ196" s="322"/>
      <c r="XER196" s="323"/>
      <c r="XES196" s="413"/>
      <c r="XET196" s="413"/>
      <c r="XEU196" s="413"/>
      <c r="XEV196" s="414"/>
      <c r="XEW196" s="414"/>
      <c r="XEX196" s="414"/>
      <c r="XEY196" s="413"/>
      <c r="XEZ196" s="414"/>
      <c r="XFA196" s="414"/>
      <c r="XFB196" s="414"/>
      <c r="XFC196" s="414"/>
      <c r="XFD196" s="413"/>
    </row>
    <row r="197" spans="1:16384" s="247" customFormat="1" ht="45">
      <c r="A197" s="371" t="s">
        <v>540</v>
      </c>
      <c r="B197" s="371" t="s">
        <v>541</v>
      </c>
      <c r="C197" s="371" t="s">
        <v>231</v>
      </c>
      <c r="D197" s="372" t="s">
        <v>743</v>
      </c>
      <c r="E197" s="373">
        <v>13576.7</v>
      </c>
      <c r="F197" s="373">
        <f t="shared" si="51"/>
        <v>13576.7</v>
      </c>
      <c r="G197" s="373">
        <v>0</v>
      </c>
      <c r="H197" s="373">
        <v>0</v>
      </c>
      <c r="I197" s="373">
        <v>0</v>
      </c>
      <c r="J197" s="373">
        <v>0</v>
      </c>
      <c r="K197" s="373">
        <f t="shared" si="52"/>
        <v>0</v>
      </c>
      <c r="L197" s="373">
        <v>0</v>
      </c>
      <c r="M197" s="373">
        <v>0</v>
      </c>
      <c r="N197" s="373">
        <v>0</v>
      </c>
      <c r="O197" s="373">
        <v>0</v>
      </c>
      <c r="P197" s="373">
        <f t="shared" si="53"/>
        <v>13576.7</v>
      </c>
      <c r="Q197" s="509"/>
      <c r="R197" s="420"/>
      <c r="S197" s="420"/>
      <c r="T197" s="415"/>
      <c r="U197" s="421"/>
      <c r="V197" s="421"/>
      <c r="W197" s="422"/>
      <c r="X197" s="374"/>
      <c r="Y197" s="374"/>
      <c r="Z197" s="374"/>
      <c r="AA197" s="373"/>
      <c r="AB197" s="374"/>
      <c r="AC197" s="374"/>
      <c r="AD197" s="374"/>
      <c r="AE197" s="374"/>
      <c r="AF197" s="373"/>
      <c r="AG197" s="371"/>
      <c r="AH197" s="371"/>
      <c r="AI197" s="371"/>
      <c r="AJ197" s="372"/>
      <c r="AK197" s="373"/>
      <c r="AL197" s="373"/>
      <c r="AM197" s="373"/>
      <c r="AN197" s="374"/>
      <c r="AO197" s="374"/>
      <c r="AP197" s="374"/>
      <c r="AQ197" s="373"/>
      <c r="AR197" s="374"/>
      <c r="AS197" s="374"/>
      <c r="AT197" s="374"/>
      <c r="AU197" s="374"/>
      <c r="AV197" s="373"/>
      <c r="AW197" s="371"/>
      <c r="AX197" s="371"/>
      <c r="AY197" s="371"/>
      <c r="AZ197" s="372"/>
      <c r="BA197" s="373"/>
      <c r="BB197" s="373"/>
      <c r="BC197" s="373"/>
      <c r="BD197" s="374"/>
      <c r="BE197" s="374"/>
      <c r="BF197" s="374"/>
      <c r="BG197" s="373"/>
      <c r="BH197" s="374"/>
      <c r="BI197" s="374"/>
      <c r="BJ197" s="374"/>
      <c r="BK197" s="374"/>
      <c r="BL197" s="373"/>
      <c r="BM197" s="371"/>
      <c r="BN197" s="371"/>
      <c r="BO197" s="371"/>
      <c r="BP197" s="372"/>
      <c r="BQ197" s="373"/>
      <c r="BR197" s="373"/>
      <c r="BS197" s="373"/>
      <c r="BT197" s="374"/>
      <c r="BU197" s="374"/>
      <c r="BV197" s="374"/>
      <c r="BW197" s="373"/>
      <c r="BX197" s="374"/>
      <c r="BY197" s="374"/>
      <c r="BZ197" s="374"/>
      <c r="CA197" s="374"/>
      <c r="CB197" s="373"/>
      <c r="CC197" s="371"/>
      <c r="CD197" s="371"/>
      <c r="CE197" s="371"/>
      <c r="CF197" s="372"/>
      <c r="CG197" s="373"/>
      <c r="CH197" s="373"/>
      <c r="CI197" s="373"/>
      <c r="CJ197" s="374"/>
      <c r="CK197" s="374"/>
      <c r="CL197" s="374"/>
      <c r="CM197" s="373"/>
      <c r="CN197" s="374"/>
      <c r="CO197" s="374"/>
      <c r="CP197" s="374"/>
      <c r="CQ197" s="374"/>
      <c r="CR197" s="373"/>
      <c r="CS197" s="371"/>
      <c r="CT197" s="371"/>
      <c r="CU197" s="371"/>
      <c r="CV197" s="372"/>
      <c r="CW197" s="373"/>
      <c r="CX197" s="373"/>
      <c r="CY197" s="373"/>
      <c r="CZ197" s="374"/>
      <c r="DA197" s="374"/>
      <c r="DB197" s="374"/>
      <c r="DC197" s="373"/>
      <c r="DD197" s="374"/>
      <c r="DE197" s="374"/>
      <c r="DF197" s="374"/>
      <c r="DG197" s="374"/>
      <c r="DH197" s="373"/>
      <c r="DI197" s="371"/>
      <c r="DJ197" s="371"/>
      <c r="DK197" s="371"/>
      <c r="DL197" s="372"/>
      <c r="DM197" s="373"/>
      <c r="DN197" s="373"/>
      <c r="DO197" s="373"/>
      <c r="DP197" s="374"/>
      <c r="DQ197" s="374"/>
      <c r="DR197" s="374"/>
      <c r="DS197" s="373"/>
      <c r="DT197" s="374"/>
      <c r="DU197" s="374"/>
      <c r="DV197" s="374"/>
      <c r="DW197" s="374"/>
      <c r="DX197" s="373"/>
      <c r="DY197" s="371"/>
      <c r="DZ197" s="371"/>
      <c r="EA197" s="371"/>
      <c r="EB197" s="372"/>
      <c r="EC197" s="373"/>
      <c r="ED197" s="373"/>
      <c r="EE197" s="373"/>
      <c r="EF197" s="374"/>
      <c r="EG197" s="374"/>
      <c r="EH197" s="374"/>
      <c r="EI197" s="373"/>
      <c r="EJ197" s="374"/>
      <c r="EK197" s="374"/>
      <c r="EL197" s="374"/>
      <c r="EM197" s="374"/>
      <c r="EN197" s="373"/>
      <c r="EO197" s="371"/>
      <c r="EP197" s="371"/>
      <c r="EQ197" s="371"/>
      <c r="ER197" s="372"/>
      <c r="ES197" s="373"/>
      <c r="ET197" s="373"/>
      <c r="EU197" s="373"/>
      <c r="EV197" s="374"/>
      <c r="EW197" s="374"/>
      <c r="EX197" s="374"/>
      <c r="EY197" s="373"/>
      <c r="EZ197" s="374"/>
      <c r="FA197" s="374"/>
      <c r="FB197" s="374"/>
      <c r="FC197" s="374"/>
      <c r="FD197" s="373"/>
      <c r="FE197" s="371"/>
      <c r="FF197" s="371"/>
      <c r="FG197" s="371"/>
      <c r="FH197" s="372"/>
      <c r="FI197" s="373"/>
      <c r="FJ197" s="373"/>
      <c r="FK197" s="373"/>
      <c r="FL197" s="374"/>
      <c r="FM197" s="374"/>
      <c r="FN197" s="374"/>
      <c r="FO197" s="373"/>
      <c r="FP197" s="374"/>
      <c r="FQ197" s="374"/>
      <c r="FR197" s="374"/>
      <c r="FS197" s="374"/>
      <c r="FT197" s="373"/>
      <c r="FU197" s="371"/>
      <c r="FV197" s="371"/>
      <c r="FW197" s="371"/>
      <c r="FX197" s="372"/>
      <c r="FY197" s="373"/>
      <c r="FZ197" s="373"/>
      <c r="GA197" s="373"/>
      <c r="GB197" s="374"/>
      <c r="GC197" s="374"/>
      <c r="GD197" s="374"/>
      <c r="GE197" s="373"/>
      <c r="GF197" s="374"/>
      <c r="GG197" s="374"/>
      <c r="GH197" s="374"/>
      <c r="GI197" s="374"/>
      <c r="GJ197" s="373"/>
      <c r="GK197" s="371"/>
      <c r="GL197" s="371"/>
      <c r="GM197" s="371"/>
      <c r="GN197" s="372"/>
      <c r="GO197" s="373"/>
      <c r="GP197" s="373"/>
      <c r="GQ197" s="373"/>
      <c r="GR197" s="374"/>
      <c r="GS197" s="374"/>
      <c r="GT197" s="374"/>
      <c r="GU197" s="373"/>
      <c r="GV197" s="374"/>
      <c r="GW197" s="374"/>
      <c r="GX197" s="374"/>
      <c r="GY197" s="374"/>
      <c r="GZ197" s="373"/>
      <c r="HA197" s="371"/>
      <c r="HB197" s="371"/>
      <c r="HC197" s="371"/>
      <c r="HD197" s="372"/>
      <c r="HE197" s="373"/>
      <c r="HF197" s="373"/>
      <c r="HG197" s="373"/>
      <c r="HH197" s="374"/>
      <c r="HI197" s="374"/>
      <c r="HJ197" s="374"/>
      <c r="HK197" s="373"/>
      <c r="HL197" s="374"/>
      <c r="HM197" s="374"/>
      <c r="HN197" s="374"/>
      <c r="HO197" s="374"/>
      <c r="HP197" s="373"/>
      <c r="HQ197" s="371"/>
      <c r="HR197" s="371"/>
      <c r="HS197" s="371"/>
      <c r="HT197" s="372"/>
      <c r="HU197" s="373"/>
      <c r="HV197" s="373"/>
      <c r="HW197" s="373"/>
      <c r="HX197" s="374"/>
      <c r="HY197" s="374"/>
      <c r="HZ197" s="374"/>
      <c r="IA197" s="373"/>
      <c r="IB197" s="374"/>
      <c r="IC197" s="374"/>
      <c r="ID197" s="374"/>
      <c r="IE197" s="374"/>
      <c r="IF197" s="373"/>
      <c r="IG197" s="371"/>
      <c r="IH197" s="371"/>
      <c r="II197" s="371"/>
      <c r="IJ197" s="372"/>
      <c r="IK197" s="373"/>
      <c r="IL197" s="373"/>
      <c r="IM197" s="373"/>
      <c r="IN197" s="374"/>
      <c r="IO197" s="374"/>
      <c r="IP197" s="374"/>
      <c r="IQ197" s="373"/>
      <c r="IR197" s="374"/>
      <c r="IS197" s="374"/>
      <c r="IT197" s="374"/>
      <c r="IU197" s="374"/>
      <c r="IV197" s="373"/>
      <c r="IW197" s="371"/>
      <c r="IX197" s="371"/>
      <c r="IY197" s="371"/>
      <c r="IZ197" s="372"/>
      <c r="JA197" s="373"/>
      <c r="JB197" s="373"/>
      <c r="JC197" s="373"/>
      <c r="JD197" s="374"/>
      <c r="JE197" s="374"/>
      <c r="JF197" s="374"/>
      <c r="JG197" s="373"/>
      <c r="JH197" s="374"/>
      <c r="JI197" s="374"/>
      <c r="JJ197" s="374"/>
      <c r="JK197" s="374"/>
      <c r="JL197" s="373"/>
      <c r="JM197" s="371"/>
      <c r="JN197" s="371"/>
      <c r="JO197" s="371"/>
      <c r="JP197" s="372"/>
      <c r="JQ197" s="373"/>
      <c r="JR197" s="373"/>
      <c r="JS197" s="373"/>
      <c r="JT197" s="374"/>
      <c r="JU197" s="374"/>
      <c r="JV197" s="374"/>
      <c r="JW197" s="373"/>
      <c r="JX197" s="374"/>
      <c r="JY197" s="374"/>
      <c r="JZ197" s="374"/>
      <c r="KA197" s="374"/>
      <c r="KB197" s="373"/>
      <c r="KC197" s="371"/>
      <c r="KD197" s="371"/>
      <c r="KE197" s="371"/>
      <c r="KF197" s="372"/>
      <c r="KG197" s="373"/>
      <c r="KH197" s="373"/>
      <c r="KI197" s="373"/>
      <c r="KJ197" s="374"/>
      <c r="KK197" s="374"/>
      <c r="KL197" s="374"/>
      <c r="KM197" s="373"/>
      <c r="KN197" s="374"/>
      <c r="KO197" s="374"/>
      <c r="KP197" s="374"/>
      <c r="KQ197" s="374"/>
      <c r="KR197" s="373"/>
      <c r="KS197" s="371"/>
      <c r="KT197" s="371"/>
      <c r="KU197" s="371"/>
      <c r="KV197" s="372"/>
      <c r="KW197" s="373"/>
      <c r="KX197" s="373"/>
      <c r="KY197" s="373"/>
      <c r="KZ197" s="374"/>
      <c r="LA197" s="374"/>
      <c r="LB197" s="374"/>
      <c r="LC197" s="373"/>
      <c r="LD197" s="374"/>
      <c r="LE197" s="374"/>
      <c r="LF197" s="374"/>
      <c r="LG197" s="374"/>
      <c r="LH197" s="373"/>
      <c r="LI197" s="371"/>
      <c r="LJ197" s="371"/>
      <c r="LK197" s="371"/>
      <c r="LL197" s="372"/>
      <c r="LM197" s="373"/>
      <c r="LN197" s="373"/>
      <c r="LO197" s="373"/>
      <c r="LP197" s="374"/>
      <c r="LQ197" s="374"/>
      <c r="LR197" s="374"/>
      <c r="LS197" s="373"/>
      <c r="LT197" s="374"/>
      <c r="LU197" s="374"/>
      <c r="LV197" s="374"/>
      <c r="LW197" s="374"/>
      <c r="LX197" s="373"/>
      <c r="LY197" s="371"/>
      <c r="LZ197" s="371"/>
      <c r="MA197" s="371"/>
      <c r="MB197" s="372"/>
      <c r="MC197" s="373"/>
      <c r="MD197" s="373"/>
      <c r="ME197" s="373"/>
      <c r="MF197" s="374"/>
      <c r="MG197" s="374"/>
      <c r="MH197" s="374"/>
      <c r="MI197" s="373"/>
      <c r="MJ197" s="374"/>
      <c r="MK197" s="374"/>
      <c r="ML197" s="374"/>
      <c r="MM197" s="374"/>
      <c r="MN197" s="373"/>
      <c r="MO197" s="371"/>
      <c r="MP197" s="371"/>
      <c r="MQ197" s="371"/>
      <c r="MR197" s="372"/>
      <c r="MS197" s="373"/>
      <c r="MT197" s="373"/>
      <c r="MU197" s="373"/>
      <c r="MV197" s="374"/>
      <c r="MW197" s="374"/>
      <c r="MX197" s="374"/>
      <c r="MY197" s="373"/>
      <c r="MZ197" s="374"/>
      <c r="NA197" s="374"/>
      <c r="NB197" s="374"/>
      <c r="NC197" s="374"/>
      <c r="ND197" s="373"/>
      <c r="NE197" s="371"/>
      <c r="NF197" s="371"/>
      <c r="NG197" s="371"/>
      <c r="NH197" s="372"/>
      <c r="NI197" s="373"/>
      <c r="NJ197" s="373"/>
      <c r="NK197" s="373"/>
      <c r="NL197" s="374"/>
      <c r="NM197" s="374"/>
      <c r="NN197" s="374"/>
      <c r="NO197" s="373"/>
      <c r="NP197" s="374"/>
      <c r="NQ197" s="374"/>
      <c r="NR197" s="374"/>
      <c r="NS197" s="374"/>
      <c r="NT197" s="373"/>
      <c r="NU197" s="371"/>
      <c r="NV197" s="371"/>
      <c r="NW197" s="371"/>
      <c r="NX197" s="372"/>
      <c r="NY197" s="373"/>
      <c r="NZ197" s="373"/>
      <c r="OA197" s="373"/>
      <c r="OB197" s="374"/>
      <c r="OC197" s="374"/>
      <c r="OD197" s="374"/>
      <c r="OE197" s="373"/>
      <c r="OF197" s="374"/>
      <c r="OG197" s="374"/>
      <c r="OH197" s="374"/>
      <c r="OI197" s="374"/>
      <c r="OJ197" s="373"/>
      <c r="OK197" s="371"/>
      <c r="OL197" s="371"/>
      <c r="OM197" s="371"/>
      <c r="ON197" s="372"/>
      <c r="OO197" s="373"/>
      <c r="OP197" s="373"/>
      <c r="OQ197" s="373"/>
      <c r="OR197" s="374"/>
      <c r="OS197" s="374"/>
      <c r="OT197" s="374"/>
      <c r="OU197" s="373"/>
      <c r="OV197" s="374"/>
      <c r="OW197" s="374"/>
      <c r="OX197" s="374"/>
      <c r="OY197" s="374"/>
      <c r="OZ197" s="373"/>
      <c r="PA197" s="371"/>
      <c r="PB197" s="371"/>
      <c r="PC197" s="371"/>
      <c r="PD197" s="372"/>
      <c r="PE197" s="373"/>
      <c r="PF197" s="373"/>
      <c r="PG197" s="373"/>
      <c r="PH197" s="374"/>
      <c r="PI197" s="374"/>
      <c r="PJ197" s="374"/>
      <c r="PK197" s="373"/>
      <c r="PL197" s="374"/>
      <c r="PM197" s="374"/>
      <c r="PN197" s="374"/>
      <c r="PO197" s="374"/>
      <c r="PP197" s="373"/>
      <c r="PQ197" s="371"/>
      <c r="PR197" s="371"/>
      <c r="PS197" s="371"/>
      <c r="PT197" s="372"/>
      <c r="PU197" s="373"/>
      <c r="PV197" s="373"/>
      <c r="PW197" s="373"/>
      <c r="PX197" s="374"/>
      <c r="PY197" s="374"/>
      <c r="PZ197" s="374"/>
      <c r="QA197" s="373"/>
      <c r="QB197" s="374"/>
      <c r="QC197" s="374"/>
      <c r="QD197" s="374"/>
      <c r="QE197" s="374"/>
      <c r="QF197" s="373"/>
      <c r="QG197" s="371"/>
      <c r="QH197" s="371"/>
      <c r="QI197" s="371"/>
      <c r="QJ197" s="372"/>
      <c r="QK197" s="373"/>
      <c r="QL197" s="373"/>
      <c r="QM197" s="373"/>
      <c r="QN197" s="374"/>
      <c r="QO197" s="374"/>
      <c r="QP197" s="374"/>
      <c r="QQ197" s="373"/>
      <c r="QR197" s="374"/>
      <c r="QS197" s="374"/>
      <c r="QT197" s="374"/>
      <c r="QU197" s="374"/>
      <c r="QV197" s="373"/>
      <c r="QW197" s="371"/>
      <c r="QX197" s="371"/>
      <c r="QY197" s="371"/>
      <c r="QZ197" s="372"/>
      <c r="RA197" s="373"/>
      <c r="RB197" s="373"/>
      <c r="RC197" s="373"/>
      <c r="RD197" s="374"/>
      <c r="RE197" s="374"/>
      <c r="RF197" s="374"/>
      <c r="RG197" s="373"/>
      <c r="RH197" s="374"/>
      <c r="RI197" s="374"/>
      <c r="RJ197" s="374"/>
      <c r="RK197" s="374"/>
      <c r="RL197" s="373"/>
      <c r="RM197" s="371"/>
      <c r="RN197" s="371"/>
      <c r="RO197" s="371"/>
      <c r="RP197" s="372"/>
      <c r="RQ197" s="373"/>
      <c r="RR197" s="373"/>
      <c r="RS197" s="373"/>
      <c r="RT197" s="374"/>
      <c r="RU197" s="374"/>
      <c r="RV197" s="374"/>
      <c r="RW197" s="373"/>
      <c r="RX197" s="374"/>
      <c r="RY197" s="374"/>
      <c r="RZ197" s="374"/>
      <c r="SA197" s="374"/>
      <c r="SB197" s="373"/>
      <c r="SC197" s="371"/>
      <c r="SD197" s="371"/>
      <c r="SE197" s="371"/>
      <c r="SF197" s="372"/>
      <c r="SG197" s="373"/>
      <c r="SH197" s="373"/>
      <c r="SI197" s="373"/>
      <c r="SJ197" s="374"/>
      <c r="SK197" s="374"/>
      <c r="SL197" s="374"/>
      <c r="SM197" s="373"/>
      <c r="SN197" s="374"/>
      <c r="SO197" s="374"/>
      <c r="SP197" s="374"/>
      <c r="SQ197" s="374"/>
      <c r="SR197" s="373"/>
      <c r="SS197" s="371"/>
      <c r="ST197" s="371"/>
      <c r="SU197" s="371"/>
      <c r="SV197" s="372"/>
      <c r="SW197" s="373"/>
      <c r="SX197" s="373"/>
      <c r="SY197" s="373"/>
      <c r="SZ197" s="374"/>
      <c r="TA197" s="374"/>
      <c r="TB197" s="374"/>
      <c r="TC197" s="373"/>
      <c r="TD197" s="374"/>
      <c r="TE197" s="374"/>
      <c r="TF197" s="374"/>
      <c r="TG197" s="374"/>
      <c r="TH197" s="373"/>
      <c r="TI197" s="371"/>
      <c r="TJ197" s="371"/>
      <c r="TK197" s="371"/>
      <c r="TL197" s="372"/>
      <c r="TM197" s="373"/>
      <c r="TN197" s="373"/>
      <c r="TO197" s="373"/>
      <c r="TP197" s="374"/>
      <c r="TQ197" s="374"/>
      <c r="TR197" s="374"/>
      <c r="TS197" s="373"/>
      <c r="TT197" s="374"/>
      <c r="TU197" s="374"/>
      <c r="TV197" s="374"/>
      <c r="TW197" s="374"/>
      <c r="TX197" s="373"/>
      <c r="TY197" s="371"/>
      <c r="TZ197" s="371"/>
      <c r="UA197" s="371"/>
      <c r="UB197" s="372"/>
      <c r="UC197" s="373"/>
      <c r="UD197" s="373"/>
      <c r="UE197" s="373"/>
      <c r="UF197" s="374"/>
      <c r="UG197" s="374"/>
      <c r="UH197" s="374"/>
      <c r="UI197" s="373"/>
      <c r="UJ197" s="374"/>
      <c r="UK197" s="374"/>
      <c r="UL197" s="374"/>
      <c r="UM197" s="374"/>
      <c r="UN197" s="373"/>
      <c r="UO197" s="371"/>
      <c r="UP197" s="371"/>
      <c r="UQ197" s="371"/>
      <c r="UR197" s="372"/>
      <c r="US197" s="373"/>
      <c r="UT197" s="373"/>
      <c r="UU197" s="373"/>
      <c r="UV197" s="374"/>
      <c r="UW197" s="374"/>
      <c r="UX197" s="374"/>
      <c r="UY197" s="373"/>
      <c r="UZ197" s="374"/>
      <c r="VA197" s="374"/>
      <c r="VB197" s="374"/>
      <c r="VC197" s="374"/>
      <c r="VD197" s="373"/>
      <c r="VE197" s="371"/>
      <c r="VF197" s="371"/>
      <c r="VG197" s="371"/>
      <c r="VH197" s="372"/>
      <c r="VI197" s="373"/>
      <c r="VJ197" s="373"/>
      <c r="VK197" s="373"/>
      <c r="VL197" s="374"/>
      <c r="VM197" s="374"/>
      <c r="VN197" s="374"/>
      <c r="VO197" s="373"/>
      <c r="VP197" s="374"/>
      <c r="VQ197" s="374"/>
      <c r="VR197" s="374"/>
      <c r="VS197" s="374"/>
      <c r="VT197" s="373"/>
      <c r="VU197" s="371"/>
      <c r="VV197" s="371"/>
      <c r="VW197" s="371"/>
      <c r="VX197" s="372"/>
      <c r="VY197" s="373"/>
      <c r="VZ197" s="373"/>
      <c r="WA197" s="373"/>
      <c r="WB197" s="374"/>
      <c r="WC197" s="374"/>
      <c r="WD197" s="374"/>
      <c r="WE197" s="373"/>
      <c r="WF197" s="374"/>
      <c r="WG197" s="374"/>
      <c r="WH197" s="374"/>
      <c r="WI197" s="374"/>
      <c r="WJ197" s="373"/>
      <c r="WK197" s="371"/>
      <c r="WL197" s="371"/>
      <c r="WM197" s="371"/>
      <c r="WN197" s="372"/>
      <c r="WO197" s="373"/>
      <c r="WP197" s="373"/>
      <c r="WQ197" s="373"/>
      <c r="WR197" s="374"/>
      <c r="WS197" s="374"/>
      <c r="WT197" s="374"/>
      <c r="WU197" s="373"/>
      <c r="WV197" s="374"/>
      <c r="WW197" s="374"/>
      <c r="WX197" s="374"/>
      <c r="WY197" s="374"/>
      <c r="WZ197" s="373"/>
      <c r="XA197" s="371"/>
      <c r="XB197" s="371"/>
      <c r="XC197" s="371"/>
      <c r="XD197" s="372"/>
      <c r="XE197" s="373"/>
      <c r="XF197" s="373"/>
      <c r="XG197" s="373"/>
      <c r="XH197" s="374"/>
      <c r="XI197" s="374"/>
      <c r="XJ197" s="374"/>
      <c r="XK197" s="373"/>
      <c r="XL197" s="374"/>
      <c r="XM197" s="374"/>
      <c r="XN197" s="374"/>
      <c r="XO197" s="374"/>
      <c r="XP197" s="373"/>
      <c r="XQ197" s="371"/>
      <c r="XR197" s="371"/>
      <c r="XS197" s="371"/>
      <c r="XT197" s="372"/>
      <c r="XU197" s="373"/>
      <c r="XV197" s="373"/>
      <c r="XW197" s="373"/>
      <c r="XX197" s="374"/>
      <c r="XY197" s="374"/>
      <c r="XZ197" s="374"/>
      <c r="YA197" s="373"/>
      <c r="YB197" s="374"/>
      <c r="YC197" s="374"/>
      <c r="YD197" s="374"/>
      <c r="YE197" s="374"/>
      <c r="YF197" s="373"/>
      <c r="YG197" s="371"/>
      <c r="YH197" s="371"/>
      <c r="YI197" s="371"/>
      <c r="YJ197" s="372"/>
      <c r="YK197" s="373"/>
      <c r="YL197" s="373"/>
      <c r="YM197" s="373"/>
      <c r="YN197" s="374"/>
      <c r="YO197" s="374"/>
      <c r="YP197" s="374"/>
      <c r="YQ197" s="373"/>
      <c r="YR197" s="374"/>
      <c r="YS197" s="374"/>
      <c r="YT197" s="374"/>
      <c r="YU197" s="374"/>
      <c r="YV197" s="373"/>
      <c r="YW197" s="371"/>
      <c r="YX197" s="371"/>
      <c r="YY197" s="371"/>
      <c r="YZ197" s="372"/>
      <c r="ZA197" s="373"/>
      <c r="ZB197" s="373"/>
      <c r="ZC197" s="373"/>
      <c r="ZD197" s="374"/>
      <c r="ZE197" s="374"/>
      <c r="ZF197" s="374"/>
      <c r="ZG197" s="373"/>
      <c r="ZH197" s="374"/>
      <c r="ZI197" s="374"/>
      <c r="ZJ197" s="374"/>
      <c r="ZK197" s="374"/>
      <c r="ZL197" s="373"/>
      <c r="ZM197" s="371"/>
      <c r="ZN197" s="371"/>
      <c r="ZO197" s="371"/>
      <c r="ZP197" s="372"/>
      <c r="ZQ197" s="373"/>
      <c r="ZR197" s="373"/>
      <c r="ZS197" s="373"/>
      <c r="ZT197" s="374"/>
      <c r="ZU197" s="374"/>
      <c r="ZV197" s="374"/>
      <c r="ZW197" s="373"/>
      <c r="ZX197" s="374"/>
      <c r="ZY197" s="374"/>
      <c r="ZZ197" s="374"/>
      <c r="AAA197" s="374"/>
      <c r="AAB197" s="373"/>
      <c r="AAC197" s="371"/>
      <c r="AAD197" s="371"/>
      <c r="AAE197" s="371"/>
      <c r="AAF197" s="372"/>
      <c r="AAG197" s="373"/>
      <c r="AAH197" s="373"/>
      <c r="AAI197" s="373"/>
      <c r="AAJ197" s="374"/>
      <c r="AAK197" s="374"/>
      <c r="AAL197" s="374"/>
      <c r="AAM197" s="373"/>
      <c r="AAN197" s="374"/>
      <c r="AAO197" s="374"/>
      <c r="AAP197" s="374"/>
      <c r="AAQ197" s="374"/>
      <c r="AAR197" s="373"/>
      <c r="AAS197" s="371"/>
      <c r="AAT197" s="371"/>
      <c r="AAU197" s="371"/>
      <c r="AAV197" s="372"/>
      <c r="AAW197" s="373"/>
      <c r="AAX197" s="373"/>
      <c r="AAY197" s="373"/>
      <c r="AAZ197" s="374"/>
      <c r="ABA197" s="374"/>
      <c r="ABB197" s="374"/>
      <c r="ABC197" s="373"/>
      <c r="ABD197" s="374"/>
      <c r="ABE197" s="374"/>
      <c r="ABF197" s="374"/>
      <c r="ABG197" s="374"/>
      <c r="ABH197" s="373"/>
      <c r="ABI197" s="371"/>
      <c r="ABJ197" s="371"/>
      <c r="ABK197" s="371"/>
      <c r="ABL197" s="372"/>
      <c r="ABM197" s="373"/>
      <c r="ABN197" s="373"/>
      <c r="ABO197" s="373"/>
      <c r="ABP197" s="374"/>
      <c r="ABQ197" s="374"/>
      <c r="ABR197" s="374"/>
      <c r="ABS197" s="373"/>
      <c r="ABT197" s="374"/>
      <c r="ABU197" s="374"/>
      <c r="ABV197" s="374"/>
      <c r="ABW197" s="374"/>
      <c r="ABX197" s="373"/>
      <c r="ABY197" s="371"/>
      <c r="ABZ197" s="371"/>
      <c r="ACA197" s="371"/>
      <c r="ACB197" s="372"/>
      <c r="ACC197" s="373"/>
      <c r="ACD197" s="373"/>
      <c r="ACE197" s="373"/>
      <c r="ACF197" s="374"/>
      <c r="ACG197" s="374"/>
      <c r="ACH197" s="374"/>
      <c r="ACI197" s="373"/>
      <c r="ACJ197" s="374"/>
      <c r="ACK197" s="374"/>
      <c r="ACL197" s="374"/>
      <c r="ACM197" s="374"/>
      <c r="ACN197" s="373"/>
      <c r="ACO197" s="371"/>
      <c r="ACP197" s="371"/>
      <c r="ACQ197" s="371"/>
      <c r="ACR197" s="372"/>
      <c r="ACS197" s="373"/>
      <c r="ACT197" s="373"/>
      <c r="ACU197" s="373"/>
      <c r="ACV197" s="374"/>
      <c r="ACW197" s="374"/>
      <c r="ACX197" s="374"/>
      <c r="ACY197" s="373"/>
      <c r="ACZ197" s="374"/>
      <c r="ADA197" s="374"/>
      <c r="ADB197" s="374"/>
      <c r="ADC197" s="374"/>
      <c r="ADD197" s="373"/>
      <c r="ADE197" s="371"/>
      <c r="ADF197" s="371"/>
      <c r="ADG197" s="371"/>
      <c r="ADH197" s="372"/>
      <c r="ADI197" s="373"/>
      <c r="ADJ197" s="373"/>
      <c r="ADK197" s="373"/>
      <c r="ADL197" s="374"/>
      <c r="ADM197" s="374"/>
      <c r="ADN197" s="374"/>
      <c r="ADO197" s="373"/>
      <c r="ADP197" s="374"/>
      <c r="ADQ197" s="374"/>
      <c r="ADR197" s="374"/>
      <c r="ADS197" s="374"/>
      <c r="ADT197" s="373"/>
      <c r="ADU197" s="371"/>
      <c r="ADV197" s="371"/>
      <c r="ADW197" s="371"/>
      <c r="ADX197" s="372"/>
      <c r="ADY197" s="373"/>
      <c r="ADZ197" s="373"/>
      <c r="AEA197" s="373"/>
      <c r="AEB197" s="374"/>
      <c r="AEC197" s="374"/>
      <c r="AED197" s="374"/>
      <c r="AEE197" s="373"/>
      <c r="AEF197" s="374"/>
      <c r="AEG197" s="374"/>
      <c r="AEH197" s="374"/>
      <c r="AEI197" s="374"/>
      <c r="AEJ197" s="373"/>
      <c r="AEK197" s="371"/>
      <c r="AEL197" s="371"/>
      <c r="AEM197" s="371"/>
      <c r="AEN197" s="372"/>
      <c r="AEO197" s="373"/>
      <c r="AEP197" s="373"/>
      <c r="AEQ197" s="373"/>
      <c r="AER197" s="374"/>
      <c r="AES197" s="374"/>
      <c r="AET197" s="374"/>
      <c r="AEU197" s="373"/>
      <c r="AEV197" s="374"/>
      <c r="AEW197" s="374"/>
      <c r="AEX197" s="374"/>
      <c r="AEY197" s="374"/>
      <c r="AEZ197" s="373"/>
      <c r="AFA197" s="371"/>
      <c r="AFB197" s="371"/>
      <c r="AFC197" s="371"/>
      <c r="AFD197" s="372"/>
      <c r="AFE197" s="373"/>
      <c r="AFF197" s="373"/>
      <c r="AFG197" s="373"/>
      <c r="AFH197" s="374"/>
      <c r="AFI197" s="374"/>
      <c r="AFJ197" s="374"/>
      <c r="AFK197" s="373"/>
      <c r="AFL197" s="374"/>
      <c r="AFM197" s="374"/>
      <c r="AFN197" s="374"/>
      <c r="AFO197" s="374"/>
      <c r="AFP197" s="373"/>
      <c r="AFQ197" s="371"/>
      <c r="AFR197" s="371"/>
      <c r="AFS197" s="371"/>
      <c r="AFT197" s="372"/>
      <c r="AFU197" s="373"/>
      <c r="AFV197" s="373"/>
      <c r="AFW197" s="373"/>
      <c r="AFX197" s="374"/>
      <c r="AFY197" s="374"/>
      <c r="AFZ197" s="374"/>
      <c r="AGA197" s="373"/>
      <c r="AGB197" s="374"/>
      <c r="AGC197" s="374"/>
      <c r="AGD197" s="374"/>
      <c r="AGE197" s="374"/>
      <c r="AGF197" s="373"/>
      <c r="AGG197" s="371"/>
      <c r="AGH197" s="371"/>
      <c r="AGI197" s="371"/>
      <c r="AGJ197" s="372"/>
      <c r="AGK197" s="373"/>
      <c r="AGL197" s="373"/>
      <c r="AGM197" s="373"/>
      <c r="AGN197" s="374"/>
      <c r="AGO197" s="374"/>
      <c r="AGP197" s="374"/>
      <c r="AGQ197" s="373"/>
      <c r="AGR197" s="374"/>
      <c r="AGS197" s="374"/>
      <c r="AGT197" s="374"/>
      <c r="AGU197" s="374"/>
      <c r="AGV197" s="373"/>
      <c r="AGW197" s="371"/>
      <c r="AGX197" s="371"/>
      <c r="AGY197" s="371"/>
      <c r="AGZ197" s="372"/>
      <c r="AHA197" s="373"/>
      <c r="AHB197" s="373"/>
      <c r="AHC197" s="373"/>
      <c r="AHD197" s="374"/>
      <c r="AHE197" s="374"/>
      <c r="AHF197" s="374"/>
      <c r="AHG197" s="373"/>
      <c r="AHH197" s="374"/>
      <c r="AHI197" s="374"/>
      <c r="AHJ197" s="374"/>
      <c r="AHK197" s="374"/>
      <c r="AHL197" s="373"/>
      <c r="AHM197" s="371"/>
      <c r="AHN197" s="371"/>
      <c r="AHO197" s="371"/>
      <c r="AHP197" s="372"/>
      <c r="AHQ197" s="373"/>
      <c r="AHR197" s="373"/>
      <c r="AHS197" s="373"/>
      <c r="AHT197" s="374"/>
      <c r="AHU197" s="374"/>
      <c r="AHV197" s="374"/>
      <c r="AHW197" s="373"/>
      <c r="AHX197" s="374"/>
      <c r="AHY197" s="374"/>
      <c r="AHZ197" s="374"/>
      <c r="AIA197" s="374"/>
      <c r="AIB197" s="373"/>
      <c r="AIC197" s="371"/>
      <c r="AID197" s="371"/>
      <c r="AIE197" s="371"/>
      <c r="AIF197" s="372"/>
      <c r="AIG197" s="373"/>
      <c r="AIH197" s="373"/>
      <c r="AII197" s="373"/>
      <c r="AIJ197" s="374"/>
      <c r="AIK197" s="374"/>
      <c r="AIL197" s="374"/>
      <c r="AIM197" s="373"/>
      <c r="AIN197" s="374"/>
      <c r="AIO197" s="374"/>
      <c r="AIP197" s="374"/>
      <c r="AIQ197" s="374"/>
      <c r="AIR197" s="373"/>
      <c r="AIS197" s="371"/>
      <c r="AIT197" s="371"/>
      <c r="AIU197" s="371"/>
      <c r="AIV197" s="372"/>
      <c r="AIW197" s="373"/>
      <c r="AIX197" s="373"/>
      <c r="AIY197" s="373"/>
      <c r="AIZ197" s="374"/>
      <c r="AJA197" s="374"/>
      <c r="AJB197" s="374"/>
      <c r="AJC197" s="373"/>
      <c r="AJD197" s="374"/>
      <c r="AJE197" s="374"/>
      <c r="AJF197" s="374"/>
      <c r="AJG197" s="374"/>
      <c r="AJH197" s="373"/>
      <c r="AJI197" s="371"/>
      <c r="AJJ197" s="371"/>
      <c r="AJK197" s="371"/>
      <c r="AJL197" s="372"/>
      <c r="AJM197" s="373"/>
      <c r="AJN197" s="373"/>
      <c r="AJO197" s="373"/>
      <c r="AJP197" s="374"/>
      <c r="AJQ197" s="374"/>
      <c r="AJR197" s="374"/>
      <c r="AJS197" s="373"/>
      <c r="AJT197" s="374"/>
      <c r="AJU197" s="374"/>
      <c r="AJV197" s="374"/>
      <c r="AJW197" s="374"/>
      <c r="AJX197" s="373"/>
      <c r="AJY197" s="371"/>
      <c r="AJZ197" s="371"/>
      <c r="AKA197" s="371"/>
      <c r="AKB197" s="372"/>
      <c r="AKC197" s="373"/>
      <c r="AKD197" s="373"/>
      <c r="AKE197" s="373"/>
      <c r="AKF197" s="374"/>
      <c r="AKG197" s="374"/>
      <c r="AKH197" s="374"/>
      <c r="AKI197" s="373"/>
      <c r="AKJ197" s="374"/>
      <c r="AKK197" s="374"/>
      <c r="AKL197" s="374"/>
      <c r="AKM197" s="374"/>
      <c r="AKN197" s="373"/>
      <c r="AKO197" s="371"/>
      <c r="AKP197" s="371"/>
      <c r="AKQ197" s="371"/>
      <c r="AKR197" s="372"/>
      <c r="AKS197" s="373"/>
      <c r="AKT197" s="373"/>
      <c r="AKU197" s="373"/>
      <c r="AKV197" s="374"/>
      <c r="AKW197" s="374"/>
      <c r="AKX197" s="374"/>
      <c r="AKY197" s="373"/>
      <c r="AKZ197" s="374"/>
      <c r="ALA197" s="374"/>
      <c r="ALB197" s="374"/>
      <c r="ALC197" s="374"/>
      <c r="ALD197" s="373"/>
      <c r="ALE197" s="371"/>
      <c r="ALF197" s="371"/>
      <c r="ALG197" s="371"/>
      <c r="ALH197" s="372"/>
      <c r="ALI197" s="373"/>
      <c r="ALJ197" s="373"/>
      <c r="ALK197" s="373"/>
      <c r="ALL197" s="374"/>
      <c r="ALM197" s="374"/>
      <c r="ALN197" s="374"/>
      <c r="ALO197" s="373"/>
      <c r="ALP197" s="374"/>
      <c r="ALQ197" s="374"/>
      <c r="ALR197" s="374"/>
      <c r="ALS197" s="374"/>
      <c r="ALT197" s="373"/>
      <c r="ALU197" s="371"/>
      <c r="ALV197" s="371"/>
      <c r="ALW197" s="371"/>
      <c r="ALX197" s="372"/>
      <c r="ALY197" s="373"/>
      <c r="ALZ197" s="373"/>
      <c r="AMA197" s="373"/>
      <c r="AMB197" s="374"/>
      <c r="AMC197" s="374"/>
      <c r="AMD197" s="374"/>
      <c r="AME197" s="373"/>
      <c r="AMF197" s="374"/>
      <c r="AMG197" s="374"/>
      <c r="AMH197" s="374"/>
      <c r="AMI197" s="374"/>
      <c r="AMJ197" s="373"/>
      <c r="AMK197" s="371"/>
      <c r="AML197" s="371"/>
      <c r="AMM197" s="371"/>
      <c r="AMN197" s="372"/>
      <c r="AMO197" s="373"/>
      <c r="AMP197" s="373"/>
      <c r="AMQ197" s="373"/>
      <c r="AMR197" s="374"/>
      <c r="AMS197" s="374"/>
      <c r="AMT197" s="374"/>
      <c r="AMU197" s="373"/>
      <c r="AMV197" s="374"/>
      <c r="AMW197" s="374"/>
      <c r="AMX197" s="374"/>
      <c r="AMY197" s="374"/>
      <c r="AMZ197" s="373"/>
      <c r="ANA197" s="371"/>
      <c r="ANB197" s="371"/>
      <c r="ANC197" s="371"/>
      <c r="AND197" s="372"/>
      <c r="ANE197" s="373"/>
      <c r="ANF197" s="373"/>
      <c r="ANG197" s="373"/>
      <c r="ANH197" s="374"/>
      <c r="ANI197" s="374"/>
      <c r="ANJ197" s="374"/>
      <c r="ANK197" s="373"/>
      <c r="ANL197" s="374"/>
      <c r="ANM197" s="374"/>
      <c r="ANN197" s="374"/>
      <c r="ANO197" s="374"/>
      <c r="ANP197" s="373"/>
      <c r="ANQ197" s="371"/>
      <c r="ANR197" s="371"/>
      <c r="ANS197" s="371"/>
      <c r="ANT197" s="372"/>
      <c r="ANU197" s="373"/>
      <c r="ANV197" s="373"/>
      <c r="ANW197" s="373"/>
      <c r="ANX197" s="374"/>
      <c r="ANY197" s="374"/>
      <c r="ANZ197" s="374"/>
      <c r="AOA197" s="373"/>
      <c r="AOB197" s="374"/>
      <c r="AOC197" s="374"/>
      <c r="AOD197" s="374"/>
      <c r="AOE197" s="374"/>
      <c r="AOF197" s="373"/>
      <c r="AOG197" s="371"/>
      <c r="AOH197" s="371"/>
      <c r="AOI197" s="371"/>
      <c r="AOJ197" s="372"/>
      <c r="AOK197" s="373"/>
      <c r="AOL197" s="373"/>
      <c r="AOM197" s="373"/>
      <c r="AON197" s="374"/>
      <c r="AOO197" s="374"/>
      <c r="AOP197" s="374"/>
      <c r="AOQ197" s="373"/>
      <c r="AOR197" s="374"/>
      <c r="AOS197" s="374"/>
      <c r="AOT197" s="374"/>
      <c r="AOU197" s="374"/>
      <c r="AOV197" s="373"/>
      <c r="AOW197" s="371"/>
      <c r="AOX197" s="371"/>
      <c r="AOY197" s="371"/>
      <c r="AOZ197" s="372"/>
      <c r="APA197" s="373"/>
      <c r="APB197" s="373"/>
      <c r="APC197" s="373"/>
      <c r="APD197" s="374"/>
      <c r="APE197" s="374"/>
      <c r="APF197" s="374"/>
      <c r="APG197" s="373"/>
      <c r="APH197" s="374"/>
      <c r="API197" s="374"/>
      <c r="APJ197" s="374"/>
      <c r="APK197" s="374"/>
      <c r="APL197" s="373"/>
      <c r="APM197" s="371"/>
      <c r="APN197" s="371"/>
      <c r="APO197" s="371"/>
      <c r="APP197" s="372"/>
      <c r="APQ197" s="373"/>
      <c r="APR197" s="373"/>
      <c r="APS197" s="373"/>
      <c r="APT197" s="374"/>
      <c r="APU197" s="374"/>
      <c r="APV197" s="374"/>
      <c r="APW197" s="373"/>
      <c r="APX197" s="374"/>
      <c r="APY197" s="374"/>
      <c r="APZ197" s="374"/>
      <c r="AQA197" s="374"/>
      <c r="AQB197" s="373"/>
      <c r="AQC197" s="371"/>
      <c r="AQD197" s="371"/>
      <c r="AQE197" s="371"/>
      <c r="AQF197" s="372"/>
      <c r="AQG197" s="373"/>
      <c r="AQH197" s="373"/>
      <c r="AQI197" s="373"/>
      <c r="AQJ197" s="374"/>
      <c r="AQK197" s="374"/>
      <c r="AQL197" s="374"/>
      <c r="AQM197" s="373"/>
      <c r="AQN197" s="374"/>
      <c r="AQO197" s="374"/>
      <c r="AQP197" s="374"/>
      <c r="AQQ197" s="374"/>
      <c r="AQR197" s="373"/>
      <c r="AQS197" s="371"/>
      <c r="AQT197" s="371"/>
      <c r="AQU197" s="371"/>
      <c r="AQV197" s="372"/>
      <c r="AQW197" s="373"/>
      <c r="AQX197" s="373"/>
      <c r="AQY197" s="373"/>
      <c r="AQZ197" s="374"/>
      <c r="ARA197" s="374"/>
      <c r="ARB197" s="374"/>
      <c r="ARC197" s="373"/>
      <c r="ARD197" s="374"/>
      <c r="ARE197" s="374"/>
      <c r="ARF197" s="374"/>
      <c r="ARG197" s="374"/>
      <c r="ARH197" s="373"/>
      <c r="ARI197" s="371"/>
      <c r="ARJ197" s="371"/>
      <c r="ARK197" s="371"/>
      <c r="ARL197" s="372"/>
      <c r="ARM197" s="373"/>
      <c r="ARN197" s="373"/>
      <c r="ARO197" s="373"/>
      <c r="ARP197" s="374"/>
      <c r="ARQ197" s="374"/>
      <c r="ARR197" s="374"/>
      <c r="ARS197" s="373"/>
      <c r="ART197" s="374"/>
      <c r="ARU197" s="374"/>
      <c r="ARV197" s="374"/>
      <c r="ARW197" s="374"/>
      <c r="ARX197" s="373"/>
      <c r="ARY197" s="371"/>
      <c r="ARZ197" s="371"/>
      <c r="ASA197" s="371"/>
      <c r="ASB197" s="372"/>
      <c r="ASC197" s="373"/>
      <c r="ASD197" s="373"/>
      <c r="ASE197" s="373"/>
      <c r="ASF197" s="374"/>
      <c r="ASG197" s="374"/>
      <c r="ASH197" s="374"/>
      <c r="ASI197" s="373"/>
      <c r="ASJ197" s="374"/>
      <c r="ASK197" s="374"/>
      <c r="ASL197" s="374"/>
      <c r="ASM197" s="374"/>
      <c r="ASN197" s="373"/>
      <c r="ASO197" s="371"/>
      <c r="ASP197" s="371"/>
      <c r="ASQ197" s="371"/>
      <c r="ASR197" s="372"/>
      <c r="ASS197" s="373"/>
      <c r="AST197" s="373"/>
      <c r="ASU197" s="373"/>
      <c r="ASV197" s="374"/>
      <c r="ASW197" s="374"/>
      <c r="ASX197" s="374"/>
      <c r="ASY197" s="373"/>
      <c r="ASZ197" s="374"/>
      <c r="ATA197" s="374"/>
      <c r="ATB197" s="374"/>
      <c r="ATC197" s="374"/>
      <c r="ATD197" s="373"/>
      <c r="ATE197" s="371"/>
      <c r="ATF197" s="371"/>
      <c r="ATG197" s="371"/>
      <c r="ATH197" s="372"/>
      <c r="ATI197" s="373"/>
      <c r="ATJ197" s="373"/>
      <c r="ATK197" s="373"/>
      <c r="ATL197" s="374"/>
      <c r="ATM197" s="374"/>
      <c r="ATN197" s="374"/>
      <c r="ATO197" s="373"/>
      <c r="ATP197" s="374"/>
      <c r="ATQ197" s="374"/>
      <c r="ATR197" s="374"/>
      <c r="ATS197" s="374"/>
      <c r="ATT197" s="373"/>
      <c r="ATU197" s="371"/>
      <c r="ATV197" s="371"/>
      <c r="ATW197" s="371"/>
      <c r="ATX197" s="372"/>
      <c r="ATY197" s="373"/>
      <c r="ATZ197" s="373"/>
      <c r="AUA197" s="373"/>
      <c r="AUB197" s="374"/>
      <c r="AUC197" s="374"/>
      <c r="AUD197" s="374"/>
      <c r="AUE197" s="373"/>
      <c r="AUF197" s="374"/>
      <c r="AUG197" s="374"/>
      <c r="AUH197" s="374"/>
      <c r="AUI197" s="374"/>
      <c r="AUJ197" s="373"/>
      <c r="AUK197" s="371"/>
      <c r="AUL197" s="371"/>
      <c r="AUM197" s="371"/>
      <c r="AUN197" s="372"/>
      <c r="AUO197" s="373"/>
      <c r="AUP197" s="373"/>
      <c r="AUQ197" s="373"/>
      <c r="AUR197" s="374"/>
      <c r="AUS197" s="374"/>
      <c r="AUT197" s="374"/>
      <c r="AUU197" s="373"/>
      <c r="AUV197" s="374"/>
      <c r="AUW197" s="374"/>
      <c r="AUX197" s="374"/>
      <c r="AUY197" s="374"/>
      <c r="AUZ197" s="373"/>
      <c r="AVA197" s="371"/>
      <c r="AVB197" s="371"/>
      <c r="AVC197" s="371"/>
      <c r="AVD197" s="372"/>
      <c r="AVE197" s="373"/>
      <c r="AVF197" s="373"/>
      <c r="AVG197" s="373"/>
      <c r="AVH197" s="374"/>
      <c r="AVI197" s="374"/>
      <c r="AVJ197" s="374"/>
      <c r="AVK197" s="373"/>
      <c r="AVL197" s="374"/>
      <c r="AVM197" s="374"/>
      <c r="AVN197" s="374"/>
      <c r="AVO197" s="374"/>
      <c r="AVP197" s="373"/>
      <c r="AVQ197" s="371"/>
      <c r="AVR197" s="371"/>
      <c r="AVS197" s="371"/>
      <c r="AVT197" s="372"/>
      <c r="AVU197" s="373"/>
      <c r="AVV197" s="373"/>
      <c r="AVW197" s="373"/>
      <c r="AVX197" s="374"/>
      <c r="AVY197" s="374"/>
      <c r="AVZ197" s="374"/>
      <c r="AWA197" s="373"/>
      <c r="AWB197" s="374"/>
      <c r="AWC197" s="374"/>
      <c r="AWD197" s="374"/>
      <c r="AWE197" s="374"/>
      <c r="AWF197" s="373"/>
      <c r="AWG197" s="371"/>
      <c r="AWH197" s="371"/>
      <c r="AWI197" s="371"/>
      <c r="AWJ197" s="372"/>
      <c r="AWK197" s="373"/>
      <c r="AWL197" s="373"/>
      <c r="AWM197" s="373"/>
      <c r="AWN197" s="374"/>
      <c r="AWO197" s="374"/>
      <c r="AWP197" s="374"/>
      <c r="AWQ197" s="373"/>
      <c r="AWR197" s="374"/>
      <c r="AWS197" s="374"/>
      <c r="AWT197" s="374"/>
      <c r="AWU197" s="374"/>
      <c r="AWV197" s="373"/>
      <c r="AWW197" s="371"/>
      <c r="AWX197" s="371"/>
      <c r="AWY197" s="371"/>
      <c r="AWZ197" s="372"/>
      <c r="AXA197" s="373"/>
      <c r="AXB197" s="373"/>
      <c r="AXC197" s="373"/>
      <c r="AXD197" s="374"/>
      <c r="AXE197" s="374"/>
      <c r="AXF197" s="374"/>
      <c r="AXG197" s="373"/>
      <c r="AXH197" s="374"/>
      <c r="AXI197" s="374"/>
      <c r="AXJ197" s="374"/>
      <c r="AXK197" s="374"/>
      <c r="AXL197" s="373"/>
      <c r="AXM197" s="371"/>
      <c r="AXN197" s="371"/>
      <c r="AXO197" s="371"/>
      <c r="AXP197" s="372"/>
      <c r="AXQ197" s="373"/>
      <c r="AXR197" s="373"/>
      <c r="AXS197" s="373"/>
      <c r="AXT197" s="374"/>
      <c r="AXU197" s="374"/>
      <c r="AXV197" s="374"/>
      <c r="AXW197" s="373"/>
      <c r="AXX197" s="374"/>
      <c r="AXY197" s="374"/>
      <c r="AXZ197" s="374"/>
      <c r="AYA197" s="374"/>
      <c r="AYB197" s="373"/>
      <c r="AYC197" s="371"/>
      <c r="AYD197" s="371"/>
      <c r="AYE197" s="371"/>
      <c r="AYF197" s="372"/>
      <c r="AYG197" s="373"/>
      <c r="AYH197" s="373"/>
      <c r="AYI197" s="373"/>
      <c r="AYJ197" s="374"/>
      <c r="AYK197" s="374"/>
      <c r="AYL197" s="374"/>
      <c r="AYM197" s="373"/>
      <c r="AYN197" s="374"/>
      <c r="AYO197" s="374"/>
      <c r="AYP197" s="374"/>
      <c r="AYQ197" s="374"/>
      <c r="AYR197" s="373"/>
      <c r="AYS197" s="371"/>
      <c r="AYT197" s="371"/>
      <c r="AYU197" s="371"/>
      <c r="AYV197" s="372"/>
      <c r="AYW197" s="373"/>
      <c r="AYX197" s="373"/>
      <c r="AYY197" s="373"/>
      <c r="AYZ197" s="374"/>
      <c r="AZA197" s="374"/>
      <c r="AZB197" s="374"/>
      <c r="AZC197" s="373"/>
      <c r="AZD197" s="374"/>
      <c r="AZE197" s="374"/>
      <c r="AZF197" s="374"/>
      <c r="AZG197" s="374"/>
      <c r="AZH197" s="373"/>
      <c r="AZI197" s="371"/>
      <c r="AZJ197" s="371"/>
      <c r="AZK197" s="371"/>
      <c r="AZL197" s="372"/>
      <c r="AZM197" s="373"/>
      <c r="AZN197" s="373"/>
      <c r="AZO197" s="373"/>
      <c r="AZP197" s="374"/>
      <c r="AZQ197" s="374"/>
      <c r="AZR197" s="374"/>
      <c r="AZS197" s="373"/>
      <c r="AZT197" s="374"/>
      <c r="AZU197" s="374"/>
      <c r="AZV197" s="374"/>
      <c r="AZW197" s="374"/>
      <c r="AZX197" s="373"/>
      <c r="AZY197" s="371"/>
      <c r="AZZ197" s="371"/>
      <c r="BAA197" s="371"/>
      <c r="BAB197" s="372"/>
      <c r="BAC197" s="373"/>
      <c r="BAD197" s="373"/>
      <c r="BAE197" s="373"/>
      <c r="BAF197" s="374"/>
      <c r="BAG197" s="374"/>
      <c r="BAH197" s="374"/>
      <c r="BAI197" s="373"/>
      <c r="BAJ197" s="374"/>
      <c r="BAK197" s="374"/>
      <c r="BAL197" s="374"/>
      <c r="BAM197" s="374"/>
      <c r="BAN197" s="373"/>
      <c r="BAO197" s="371"/>
      <c r="BAP197" s="371"/>
      <c r="BAQ197" s="371"/>
      <c r="BAR197" s="372"/>
      <c r="BAS197" s="373"/>
      <c r="BAT197" s="373"/>
      <c r="BAU197" s="373"/>
      <c r="BAV197" s="374"/>
      <c r="BAW197" s="374"/>
      <c r="BAX197" s="374"/>
      <c r="BAY197" s="373"/>
      <c r="BAZ197" s="374"/>
      <c r="BBA197" s="374"/>
      <c r="BBB197" s="374"/>
      <c r="BBC197" s="374"/>
      <c r="BBD197" s="373"/>
      <c r="BBE197" s="371"/>
      <c r="BBF197" s="371"/>
      <c r="BBG197" s="371"/>
      <c r="BBH197" s="372"/>
      <c r="BBI197" s="373"/>
      <c r="BBJ197" s="373"/>
      <c r="BBK197" s="373"/>
      <c r="BBL197" s="374"/>
      <c r="BBM197" s="374"/>
      <c r="BBN197" s="374"/>
      <c r="BBO197" s="373"/>
      <c r="BBP197" s="374"/>
      <c r="BBQ197" s="374"/>
      <c r="BBR197" s="374"/>
      <c r="BBS197" s="374"/>
      <c r="BBT197" s="373"/>
      <c r="BBU197" s="371"/>
      <c r="BBV197" s="371"/>
      <c r="BBW197" s="371"/>
      <c r="BBX197" s="372"/>
      <c r="BBY197" s="373"/>
      <c r="BBZ197" s="373"/>
      <c r="BCA197" s="373"/>
      <c r="BCB197" s="374"/>
      <c r="BCC197" s="374"/>
      <c r="BCD197" s="374"/>
      <c r="BCE197" s="373"/>
      <c r="BCF197" s="374"/>
      <c r="BCG197" s="374"/>
      <c r="BCH197" s="374"/>
      <c r="BCI197" s="374"/>
      <c r="BCJ197" s="373"/>
      <c r="BCK197" s="371"/>
      <c r="BCL197" s="371"/>
      <c r="BCM197" s="371"/>
      <c r="BCN197" s="372"/>
      <c r="BCO197" s="373"/>
      <c r="BCP197" s="373"/>
      <c r="BCQ197" s="373"/>
      <c r="BCR197" s="374"/>
      <c r="BCS197" s="374"/>
      <c r="BCT197" s="374"/>
      <c r="BCU197" s="373"/>
      <c r="BCV197" s="374"/>
      <c r="BCW197" s="374"/>
      <c r="BCX197" s="374"/>
      <c r="BCY197" s="374"/>
      <c r="BCZ197" s="373"/>
      <c r="BDA197" s="371"/>
      <c r="BDB197" s="371"/>
      <c r="BDC197" s="371"/>
      <c r="BDD197" s="372"/>
      <c r="BDE197" s="373"/>
      <c r="BDF197" s="373"/>
      <c r="BDG197" s="373"/>
      <c r="BDH197" s="374"/>
      <c r="BDI197" s="374"/>
      <c r="BDJ197" s="374"/>
      <c r="BDK197" s="373"/>
      <c r="BDL197" s="374"/>
      <c r="BDM197" s="374"/>
      <c r="BDN197" s="374"/>
      <c r="BDO197" s="374"/>
      <c r="BDP197" s="373"/>
      <c r="BDQ197" s="371"/>
      <c r="BDR197" s="371"/>
      <c r="BDS197" s="371"/>
      <c r="BDT197" s="372"/>
      <c r="BDU197" s="373"/>
      <c r="BDV197" s="373"/>
      <c r="BDW197" s="373"/>
      <c r="BDX197" s="374"/>
      <c r="BDY197" s="374"/>
      <c r="BDZ197" s="374"/>
      <c r="BEA197" s="373"/>
      <c r="BEB197" s="374"/>
      <c r="BEC197" s="374"/>
      <c r="BED197" s="374"/>
      <c r="BEE197" s="374"/>
      <c r="BEF197" s="373"/>
      <c r="BEG197" s="371"/>
      <c r="BEH197" s="371"/>
      <c r="BEI197" s="371"/>
      <c r="BEJ197" s="372"/>
      <c r="BEK197" s="373"/>
      <c r="BEL197" s="373"/>
      <c r="BEM197" s="373"/>
      <c r="BEN197" s="374"/>
      <c r="BEO197" s="374"/>
      <c r="BEP197" s="374"/>
      <c r="BEQ197" s="373"/>
      <c r="BER197" s="374"/>
      <c r="BES197" s="374"/>
      <c r="BET197" s="374"/>
      <c r="BEU197" s="374"/>
      <c r="BEV197" s="373"/>
      <c r="BEW197" s="371"/>
      <c r="BEX197" s="371"/>
      <c r="BEY197" s="371"/>
      <c r="BEZ197" s="372"/>
      <c r="BFA197" s="373"/>
      <c r="BFB197" s="373"/>
      <c r="BFC197" s="373"/>
      <c r="BFD197" s="374"/>
      <c r="BFE197" s="374"/>
      <c r="BFF197" s="374"/>
      <c r="BFG197" s="373"/>
      <c r="BFH197" s="374"/>
      <c r="BFI197" s="374"/>
      <c r="BFJ197" s="374"/>
      <c r="BFK197" s="374"/>
      <c r="BFL197" s="373"/>
      <c r="BFM197" s="371"/>
      <c r="BFN197" s="371"/>
      <c r="BFO197" s="371"/>
      <c r="BFP197" s="372"/>
      <c r="BFQ197" s="373"/>
      <c r="BFR197" s="373"/>
      <c r="BFS197" s="373"/>
      <c r="BFT197" s="374"/>
      <c r="BFU197" s="374"/>
      <c r="BFV197" s="374"/>
      <c r="BFW197" s="373"/>
      <c r="BFX197" s="374"/>
      <c r="BFY197" s="374"/>
      <c r="BFZ197" s="374"/>
      <c r="BGA197" s="374"/>
      <c r="BGB197" s="373"/>
      <c r="BGC197" s="371"/>
      <c r="BGD197" s="371"/>
      <c r="BGE197" s="371"/>
      <c r="BGF197" s="372"/>
      <c r="BGG197" s="373"/>
      <c r="BGH197" s="373"/>
      <c r="BGI197" s="373"/>
      <c r="BGJ197" s="374"/>
      <c r="BGK197" s="374"/>
      <c r="BGL197" s="374"/>
      <c r="BGM197" s="373"/>
      <c r="BGN197" s="374"/>
      <c r="BGO197" s="374"/>
      <c r="BGP197" s="374"/>
      <c r="BGQ197" s="374"/>
      <c r="BGR197" s="373"/>
      <c r="BGS197" s="371"/>
      <c r="BGT197" s="371"/>
      <c r="BGU197" s="371"/>
      <c r="BGV197" s="372"/>
      <c r="BGW197" s="373"/>
      <c r="BGX197" s="373"/>
      <c r="BGY197" s="373"/>
      <c r="BGZ197" s="374"/>
      <c r="BHA197" s="374"/>
      <c r="BHB197" s="374"/>
      <c r="BHC197" s="373"/>
      <c r="BHD197" s="374"/>
      <c r="BHE197" s="374"/>
      <c r="BHF197" s="374"/>
      <c r="BHG197" s="374"/>
      <c r="BHH197" s="373"/>
      <c r="BHI197" s="371"/>
      <c r="BHJ197" s="371"/>
      <c r="BHK197" s="371"/>
      <c r="BHL197" s="372"/>
      <c r="BHM197" s="373"/>
      <c r="BHN197" s="373"/>
      <c r="BHO197" s="373"/>
      <c r="BHP197" s="374"/>
      <c r="BHQ197" s="374"/>
      <c r="BHR197" s="374"/>
      <c r="BHS197" s="373"/>
      <c r="BHT197" s="374"/>
      <c r="BHU197" s="374"/>
      <c r="BHV197" s="374"/>
      <c r="BHW197" s="374"/>
      <c r="BHX197" s="373"/>
      <c r="BHY197" s="371"/>
      <c r="BHZ197" s="371"/>
      <c r="BIA197" s="371"/>
      <c r="BIB197" s="372"/>
      <c r="BIC197" s="373"/>
      <c r="BID197" s="373"/>
      <c r="BIE197" s="373"/>
      <c r="BIF197" s="374"/>
      <c r="BIG197" s="374"/>
      <c r="BIH197" s="374"/>
      <c r="BII197" s="373"/>
      <c r="BIJ197" s="374"/>
      <c r="BIK197" s="374"/>
      <c r="BIL197" s="374"/>
      <c r="BIM197" s="374"/>
      <c r="BIN197" s="373"/>
      <c r="BIO197" s="371"/>
      <c r="BIP197" s="371"/>
      <c r="BIQ197" s="371"/>
      <c r="BIR197" s="372"/>
      <c r="BIS197" s="373"/>
      <c r="BIT197" s="373"/>
      <c r="BIU197" s="373"/>
      <c r="BIV197" s="374"/>
      <c r="BIW197" s="374"/>
      <c r="BIX197" s="374"/>
      <c r="BIY197" s="373"/>
      <c r="BIZ197" s="374"/>
      <c r="BJA197" s="374"/>
      <c r="BJB197" s="374"/>
      <c r="BJC197" s="374"/>
      <c r="BJD197" s="373"/>
      <c r="BJE197" s="371"/>
      <c r="BJF197" s="371"/>
      <c r="BJG197" s="371"/>
      <c r="BJH197" s="372"/>
      <c r="BJI197" s="373"/>
      <c r="BJJ197" s="373"/>
      <c r="BJK197" s="373"/>
      <c r="BJL197" s="374"/>
      <c r="BJM197" s="374"/>
      <c r="BJN197" s="374"/>
      <c r="BJO197" s="373"/>
      <c r="BJP197" s="374"/>
      <c r="BJQ197" s="374"/>
      <c r="BJR197" s="374"/>
      <c r="BJS197" s="374"/>
      <c r="BJT197" s="373"/>
      <c r="BJU197" s="371"/>
      <c r="BJV197" s="371"/>
      <c r="BJW197" s="371"/>
      <c r="BJX197" s="372"/>
      <c r="BJY197" s="373"/>
      <c r="BJZ197" s="373"/>
      <c r="BKA197" s="373"/>
      <c r="BKB197" s="374"/>
      <c r="BKC197" s="374"/>
      <c r="BKD197" s="374"/>
      <c r="BKE197" s="373"/>
      <c r="BKF197" s="374"/>
      <c r="BKG197" s="374"/>
      <c r="BKH197" s="374"/>
      <c r="BKI197" s="374"/>
      <c r="BKJ197" s="373"/>
      <c r="BKK197" s="371"/>
      <c r="BKL197" s="371"/>
      <c r="BKM197" s="371"/>
      <c r="BKN197" s="372"/>
      <c r="BKO197" s="373"/>
      <c r="BKP197" s="373"/>
      <c r="BKQ197" s="373"/>
      <c r="BKR197" s="374"/>
      <c r="BKS197" s="374"/>
      <c r="BKT197" s="374"/>
      <c r="BKU197" s="373"/>
      <c r="BKV197" s="374"/>
      <c r="BKW197" s="374"/>
      <c r="BKX197" s="374"/>
      <c r="BKY197" s="374"/>
      <c r="BKZ197" s="373"/>
      <c r="BLA197" s="371"/>
      <c r="BLB197" s="371"/>
      <c r="BLC197" s="371"/>
      <c r="BLD197" s="372"/>
      <c r="BLE197" s="373"/>
      <c r="BLF197" s="373"/>
      <c r="BLG197" s="373"/>
      <c r="BLH197" s="374"/>
      <c r="BLI197" s="374"/>
      <c r="BLJ197" s="374"/>
      <c r="BLK197" s="373"/>
      <c r="BLL197" s="374"/>
      <c r="BLM197" s="374"/>
      <c r="BLN197" s="374"/>
      <c r="BLO197" s="374"/>
      <c r="BLP197" s="373"/>
      <c r="BLQ197" s="371"/>
      <c r="BLR197" s="371"/>
      <c r="BLS197" s="371"/>
      <c r="BLT197" s="372"/>
      <c r="BLU197" s="373"/>
      <c r="BLV197" s="373"/>
      <c r="BLW197" s="373"/>
      <c r="BLX197" s="374"/>
      <c r="BLY197" s="374"/>
      <c r="BLZ197" s="374"/>
      <c r="BMA197" s="373"/>
      <c r="BMB197" s="374"/>
      <c r="BMC197" s="374"/>
      <c r="BMD197" s="374"/>
      <c r="BME197" s="374"/>
      <c r="BMF197" s="373"/>
      <c r="BMG197" s="371"/>
      <c r="BMH197" s="371"/>
      <c r="BMI197" s="371"/>
      <c r="BMJ197" s="372"/>
      <c r="BMK197" s="373"/>
      <c r="BML197" s="373"/>
      <c r="BMM197" s="373"/>
      <c r="BMN197" s="374"/>
      <c r="BMO197" s="374"/>
      <c r="BMP197" s="374"/>
      <c r="BMQ197" s="373"/>
      <c r="BMR197" s="374"/>
      <c r="BMS197" s="374"/>
      <c r="BMT197" s="374"/>
      <c r="BMU197" s="374"/>
      <c r="BMV197" s="373"/>
      <c r="BMW197" s="371"/>
      <c r="BMX197" s="371"/>
      <c r="BMY197" s="371"/>
      <c r="BMZ197" s="372"/>
      <c r="BNA197" s="373"/>
      <c r="BNB197" s="373"/>
      <c r="BNC197" s="373"/>
      <c r="BND197" s="374"/>
      <c r="BNE197" s="374"/>
      <c r="BNF197" s="374"/>
      <c r="BNG197" s="373"/>
      <c r="BNH197" s="374"/>
      <c r="BNI197" s="374"/>
      <c r="BNJ197" s="374"/>
      <c r="BNK197" s="374"/>
      <c r="BNL197" s="373"/>
      <c r="BNM197" s="371"/>
      <c r="BNN197" s="371"/>
      <c r="BNO197" s="371"/>
      <c r="BNP197" s="372"/>
      <c r="BNQ197" s="373"/>
      <c r="BNR197" s="373"/>
      <c r="BNS197" s="373"/>
      <c r="BNT197" s="374"/>
      <c r="BNU197" s="374"/>
      <c r="BNV197" s="374"/>
      <c r="BNW197" s="373"/>
      <c r="BNX197" s="374"/>
      <c r="BNY197" s="374"/>
      <c r="BNZ197" s="374"/>
      <c r="BOA197" s="374"/>
      <c r="BOB197" s="373"/>
      <c r="BOC197" s="371"/>
      <c r="BOD197" s="371"/>
      <c r="BOE197" s="371"/>
      <c r="BOF197" s="372"/>
      <c r="BOG197" s="373"/>
      <c r="BOH197" s="373"/>
      <c r="BOI197" s="373"/>
      <c r="BOJ197" s="374"/>
      <c r="BOK197" s="374"/>
      <c r="BOL197" s="374"/>
      <c r="BOM197" s="373"/>
      <c r="BON197" s="374"/>
      <c r="BOO197" s="374"/>
      <c r="BOP197" s="374"/>
      <c r="BOQ197" s="374"/>
      <c r="BOR197" s="373"/>
      <c r="BOS197" s="371"/>
      <c r="BOT197" s="371"/>
      <c r="BOU197" s="371"/>
      <c r="BOV197" s="372"/>
      <c r="BOW197" s="373"/>
      <c r="BOX197" s="373"/>
      <c r="BOY197" s="373"/>
      <c r="BOZ197" s="374"/>
      <c r="BPA197" s="374"/>
      <c r="BPB197" s="374"/>
      <c r="BPC197" s="373"/>
      <c r="BPD197" s="374"/>
      <c r="BPE197" s="374"/>
      <c r="BPF197" s="374"/>
      <c r="BPG197" s="374"/>
      <c r="BPH197" s="373"/>
      <c r="BPI197" s="371"/>
      <c r="BPJ197" s="371"/>
      <c r="BPK197" s="371"/>
      <c r="BPL197" s="372"/>
      <c r="BPM197" s="373"/>
      <c r="BPN197" s="373"/>
      <c r="BPO197" s="373"/>
      <c r="BPP197" s="374"/>
      <c r="BPQ197" s="374"/>
      <c r="BPR197" s="374"/>
      <c r="BPS197" s="373"/>
      <c r="BPT197" s="374"/>
      <c r="BPU197" s="374"/>
      <c r="BPV197" s="374"/>
      <c r="BPW197" s="374"/>
      <c r="BPX197" s="373"/>
      <c r="BPY197" s="371"/>
      <c r="BPZ197" s="371"/>
      <c r="BQA197" s="371"/>
      <c r="BQB197" s="372"/>
      <c r="BQC197" s="373"/>
      <c r="BQD197" s="373"/>
      <c r="BQE197" s="373"/>
      <c r="BQF197" s="374"/>
      <c r="BQG197" s="374"/>
      <c r="BQH197" s="374"/>
      <c r="BQI197" s="373"/>
      <c r="BQJ197" s="374"/>
      <c r="BQK197" s="374"/>
      <c r="BQL197" s="374"/>
      <c r="BQM197" s="374"/>
      <c r="BQN197" s="373"/>
      <c r="BQO197" s="371"/>
      <c r="BQP197" s="371"/>
      <c r="BQQ197" s="371"/>
      <c r="BQR197" s="372"/>
      <c r="BQS197" s="373"/>
      <c r="BQT197" s="373"/>
      <c r="BQU197" s="373"/>
      <c r="BQV197" s="374"/>
      <c r="BQW197" s="374"/>
      <c r="BQX197" s="374"/>
      <c r="BQY197" s="373"/>
      <c r="BQZ197" s="374"/>
      <c r="BRA197" s="374"/>
      <c r="BRB197" s="374"/>
      <c r="BRC197" s="374"/>
      <c r="BRD197" s="373"/>
      <c r="BRE197" s="371"/>
      <c r="BRF197" s="371"/>
      <c r="BRG197" s="371"/>
      <c r="BRH197" s="372"/>
      <c r="BRI197" s="373"/>
      <c r="BRJ197" s="373"/>
      <c r="BRK197" s="373"/>
      <c r="BRL197" s="374"/>
      <c r="BRM197" s="374"/>
      <c r="BRN197" s="374"/>
      <c r="BRO197" s="373"/>
      <c r="BRP197" s="374"/>
      <c r="BRQ197" s="374"/>
      <c r="BRR197" s="374"/>
      <c r="BRS197" s="374"/>
      <c r="BRT197" s="373"/>
      <c r="BRU197" s="371"/>
      <c r="BRV197" s="371"/>
      <c r="BRW197" s="371"/>
      <c r="BRX197" s="372"/>
      <c r="BRY197" s="373"/>
      <c r="BRZ197" s="373"/>
      <c r="BSA197" s="373"/>
      <c r="BSB197" s="374"/>
      <c r="BSC197" s="374"/>
      <c r="BSD197" s="374"/>
      <c r="BSE197" s="373"/>
      <c r="BSF197" s="374"/>
      <c r="BSG197" s="374"/>
      <c r="BSH197" s="374"/>
      <c r="BSI197" s="374"/>
      <c r="BSJ197" s="373"/>
      <c r="BSK197" s="371"/>
      <c r="BSL197" s="371"/>
      <c r="BSM197" s="371"/>
      <c r="BSN197" s="372"/>
      <c r="BSO197" s="373"/>
      <c r="BSP197" s="373"/>
      <c r="BSQ197" s="373"/>
      <c r="BSR197" s="374"/>
      <c r="BSS197" s="374"/>
      <c r="BST197" s="374"/>
      <c r="BSU197" s="373"/>
      <c r="BSV197" s="374"/>
      <c r="BSW197" s="374"/>
      <c r="BSX197" s="374"/>
      <c r="BSY197" s="374"/>
      <c r="BSZ197" s="373"/>
      <c r="BTA197" s="371"/>
      <c r="BTB197" s="371"/>
      <c r="BTC197" s="371"/>
      <c r="BTD197" s="372"/>
      <c r="BTE197" s="373"/>
      <c r="BTF197" s="373"/>
      <c r="BTG197" s="373"/>
      <c r="BTH197" s="374"/>
      <c r="BTI197" s="374"/>
      <c r="BTJ197" s="374"/>
      <c r="BTK197" s="373"/>
      <c r="BTL197" s="374"/>
      <c r="BTM197" s="374"/>
      <c r="BTN197" s="374"/>
      <c r="BTO197" s="374"/>
      <c r="BTP197" s="373"/>
      <c r="BTQ197" s="371"/>
      <c r="BTR197" s="371"/>
      <c r="BTS197" s="371"/>
      <c r="BTT197" s="372"/>
      <c r="BTU197" s="373"/>
      <c r="BTV197" s="373"/>
      <c r="BTW197" s="373"/>
      <c r="BTX197" s="374"/>
      <c r="BTY197" s="374"/>
      <c r="BTZ197" s="374"/>
      <c r="BUA197" s="373"/>
      <c r="BUB197" s="374"/>
      <c r="BUC197" s="374"/>
      <c r="BUD197" s="374"/>
      <c r="BUE197" s="374"/>
      <c r="BUF197" s="373"/>
      <c r="BUG197" s="371"/>
      <c r="BUH197" s="371"/>
      <c r="BUI197" s="371"/>
      <c r="BUJ197" s="372"/>
      <c r="BUK197" s="373"/>
      <c r="BUL197" s="373"/>
      <c r="BUM197" s="373"/>
      <c r="BUN197" s="374"/>
      <c r="BUO197" s="374"/>
      <c r="BUP197" s="374"/>
      <c r="BUQ197" s="373"/>
      <c r="BUR197" s="374"/>
      <c r="BUS197" s="374"/>
      <c r="BUT197" s="374"/>
      <c r="BUU197" s="374"/>
      <c r="BUV197" s="373"/>
      <c r="BUW197" s="371"/>
      <c r="BUX197" s="371"/>
      <c r="BUY197" s="371"/>
      <c r="BUZ197" s="372"/>
      <c r="BVA197" s="373"/>
      <c r="BVB197" s="373"/>
      <c r="BVC197" s="373"/>
      <c r="BVD197" s="374"/>
      <c r="BVE197" s="374"/>
      <c r="BVF197" s="374"/>
      <c r="BVG197" s="373"/>
      <c r="BVH197" s="374"/>
      <c r="BVI197" s="374"/>
      <c r="BVJ197" s="374"/>
      <c r="BVK197" s="374"/>
      <c r="BVL197" s="373"/>
      <c r="BVM197" s="371"/>
      <c r="BVN197" s="371"/>
      <c r="BVO197" s="371"/>
      <c r="BVP197" s="372"/>
      <c r="BVQ197" s="373"/>
      <c r="BVR197" s="373"/>
      <c r="BVS197" s="373"/>
      <c r="BVT197" s="374"/>
      <c r="BVU197" s="374"/>
      <c r="BVV197" s="374"/>
      <c r="BVW197" s="373"/>
      <c r="BVX197" s="374"/>
      <c r="BVY197" s="374"/>
      <c r="BVZ197" s="374"/>
      <c r="BWA197" s="374"/>
      <c r="BWB197" s="373"/>
      <c r="BWC197" s="371"/>
      <c r="BWD197" s="371"/>
      <c r="BWE197" s="371"/>
      <c r="BWF197" s="372"/>
      <c r="BWG197" s="373"/>
      <c r="BWH197" s="373"/>
      <c r="BWI197" s="373"/>
      <c r="BWJ197" s="374"/>
      <c r="BWK197" s="374"/>
      <c r="BWL197" s="374"/>
      <c r="BWM197" s="373"/>
      <c r="BWN197" s="374"/>
      <c r="BWO197" s="374"/>
      <c r="BWP197" s="374"/>
      <c r="BWQ197" s="374"/>
      <c r="BWR197" s="373"/>
      <c r="BWS197" s="371"/>
      <c r="BWT197" s="371"/>
      <c r="BWU197" s="371"/>
      <c r="BWV197" s="372"/>
      <c r="BWW197" s="373"/>
      <c r="BWX197" s="373"/>
      <c r="BWY197" s="373"/>
      <c r="BWZ197" s="374"/>
      <c r="BXA197" s="374"/>
      <c r="BXB197" s="374"/>
      <c r="BXC197" s="373"/>
      <c r="BXD197" s="374"/>
      <c r="BXE197" s="374"/>
      <c r="BXF197" s="374"/>
      <c r="BXG197" s="374"/>
      <c r="BXH197" s="373"/>
      <c r="BXI197" s="371"/>
      <c r="BXJ197" s="371"/>
      <c r="BXK197" s="371"/>
      <c r="BXL197" s="372"/>
      <c r="BXM197" s="373"/>
      <c r="BXN197" s="373"/>
      <c r="BXO197" s="373"/>
      <c r="BXP197" s="374"/>
      <c r="BXQ197" s="374"/>
      <c r="BXR197" s="374"/>
      <c r="BXS197" s="373"/>
      <c r="BXT197" s="374"/>
      <c r="BXU197" s="374"/>
      <c r="BXV197" s="374"/>
      <c r="BXW197" s="374"/>
      <c r="BXX197" s="373"/>
      <c r="BXY197" s="371"/>
      <c r="BXZ197" s="371"/>
      <c r="BYA197" s="371"/>
      <c r="BYB197" s="372"/>
      <c r="BYC197" s="373"/>
      <c r="BYD197" s="373"/>
      <c r="BYE197" s="373"/>
      <c r="BYF197" s="374"/>
      <c r="BYG197" s="374"/>
      <c r="BYH197" s="374"/>
      <c r="BYI197" s="373"/>
      <c r="BYJ197" s="374"/>
      <c r="BYK197" s="374"/>
      <c r="BYL197" s="374"/>
      <c r="BYM197" s="374"/>
      <c r="BYN197" s="373"/>
      <c r="BYO197" s="371"/>
      <c r="BYP197" s="371"/>
      <c r="BYQ197" s="371"/>
      <c r="BYR197" s="372"/>
      <c r="BYS197" s="373"/>
      <c r="BYT197" s="373"/>
      <c r="BYU197" s="373"/>
      <c r="BYV197" s="374"/>
      <c r="BYW197" s="374"/>
      <c r="BYX197" s="374"/>
      <c r="BYY197" s="373"/>
      <c r="BYZ197" s="374"/>
      <c r="BZA197" s="374"/>
      <c r="BZB197" s="374"/>
      <c r="BZC197" s="374"/>
      <c r="BZD197" s="373"/>
      <c r="BZE197" s="371"/>
      <c r="BZF197" s="371"/>
      <c r="BZG197" s="371"/>
      <c r="BZH197" s="372"/>
      <c r="BZI197" s="373"/>
      <c r="BZJ197" s="373"/>
      <c r="BZK197" s="373"/>
      <c r="BZL197" s="374"/>
      <c r="BZM197" s="374"/>
      <c r="BZN197" s="374"/>
      <c r="BZO197" s="373"/>
      <c r="BZP197" s="374"/>
      <c r="BZQ197" s="374"/>
      <c r="BZR197" s="374"/>
      <c r="BZS197" s="374"/>
      <c r="BZT197" s="373"/>
      <c r="BZU197" s="371"/>
      <c r="BZV197" s="371"/>
      <c r="BZW197" s="371"/>
      <c r="BZX197" s="372"/>
      <c r="BZY197" s="373"/>
      <c r="BZZ197" s="373"/>
      <c r="CAA197" s="373"/>
      <c r="CAB197" s="374"/>
      <c r="CAC197" s="374"/>
      <c r="CAD197" s="374"/>
      <c r="CAE197" s="373"/>
      <c r="CAF197" s="374"/>
      <c r="CAG197" s="374"/>
      <c r="CAH197" s="374"/>
      <c r="CAI197" s="374"/>
      <c r="CAJ197" s="373"/>
      <c r="CAK197" s="371"/>
      <c r="CAL197" s="371"/>
      <c r="CAM197" s="371"/>
      <c r="CAN197" s="372"/>
      <c r="CAO197" s="373"/>
      <c r="CAP197" s="373"/>
      <c r="CAQ197" s="373"/>
      <c r="CAR197" s="374"/>
      <c r="CAS197" s="374"/>
      <c r="CAT197" s="374"/>
      <c r="CAU197" s="373"/>
      <c r="CAV197" s="374"/>
      <c r="CAW197" s="374"/>
      <c r="CAX197" s="374"/>
      <c r="CAY197" s="374"/>
      <c r="CAZ197" s="373"/>
      <c r="CBA197" s="371"/>
      <c r="CBB197" s="371"/>
      <c r="CBC197" s="371"/>
      <c r="CBD197" s="372"/>
      <c r="CBE197" s="373"/>
      <c r="CBF197" s="373"/>
      <c r="CBG197" s="373"/>
      <c r="CBH197" s="374"/>
      <c r="CBI197" s="374"/>
      <c r="CBJ197" s="374"/>
      <c r="CBK197" s="373"/>
      <c r="CBL197" s="374"/>
      <c r="CBM197" s="374"/>
      <c r="CBN197" s="374"/>
      <c r="CBO197" s="374"/>
      <c r="CBP197" s="373"/>
      <c r="CBQ197" s="371"/>
      <c r="CBR197" s="371"/>
      <c r="CBS197" s="371"/>
      <c r="CBT197" s="372"/>
      <c r="CBU197" s="373"/>
      <c r="CBV197" s="373"/>
      <c r="CBW197" s="373"/>
      <c r="CBX197" s="374"/>
      <c r="CBY197" s="374"/>
      <c r="CBZ197" s="374"/>
      <c r="CCA197" s="373"/>
      <c r="CCB197" s="374"/>
      <c r="CCC197" s="374"/>
      <c r="CCD197" s="374"/>
      <c r="CCE197" s="374"/>
      <c r="CCF197" s="373"/>
      <c r="CCG197" s="371"/>
      <c r="CCH197" s="371"/>
      <c r="CCI197" s="371"/>
      <c r="CCJ197" s="372"/>
      <c r="CCK197" s="373"/>
      <c r="CCL197" s="373"/>
      <c r="CCM197" s="373"/>
      <c r="CCN197" s="374"/>
      <c r="CCO197" s="374"/>
      <c r="CCP197" s="374"/>
      <c r="CCQ197" s="373"/>
      <c r="CCR197" s="374"/>
      <c r="CCS197" s="374"/>
      <c r="CCT197" s="374"/>
      <c r="CCU197" s="374"/>
      <c r="CCV197" s="373"/>
      <c r="CCW197" s="371"/>
      <c r="CCX197" s="371"/>
      <c r="CCY197" s="371"/>
      <c r="CCZ197" s="372"/>
      <c r="CDA197" s="373"/>
      <c r="CDB197" s="373"/>
      <c r="CDC197" s="373"/>
      <c r="CDD197" s="374"/>
      <c r="CDE197" s="374"/>
      <c r="CDF197" s="374"/>
      <c r="CDG197" s="373"/>
      <c r="CDH197" s="374"/>
      <c r="CDI197" s="374"/>
      <c r="CDJ197" s="374"/>
      <c r="CDK197" s="374"/>
      <c r="CDL197" s="373"/>
      <c r="CDM197" s="371"/>
      <c r="CDN197" s="371"/>
      <c r="CDO197" s="371"/>
      <c r="CDP197" s="372"/>
      <c r="CDQ197" s="373"/>
      <c r="CDR197" s="373"/>
      <c r="CDS197" s="373"/>
      <c r="CDT197" s="374"/>
      <c r="CDU197" s="374"/>
      <c r="CDV197" s="374"/>
      <c r="CDW197" s="373"/>
      <c r="CDX197" s="374"/>
      <c r="CDY197" s="374"/>
      <c r="CDZ197" s="374"/>
      <c r="CEA197" s="374"/>
      <c r="CEB197" s="373"/>
      <c r="CEC197" s="371"/>
      <c r="CED197" s="371"/>
      <c r="CEE197" s="371"/>
      <c r="CEF197" s="372"/>
      <c r="CEG197" s="373"/>
      <c r="CEH197" s="373"/>
      <c r="CEI197" s="373"/>
      <c r="CEJ197" s="374"/>
      <c r="CEK197" s="374"/>
      <c r="CEL197" s="374"/>
      <c r="CEM197" s="373"/>
      <c r="CEN197" s="374"/>
      <c r="CEO197" s="374"/>
      <c r="CEP197" s="374"/>
      <c r="CEQ197" s="374"/>
      <c r="CER197" s="373"/>
      <c r="CES197" s="371"/>
      <c r="CET197" s="371"/>
      <c r="CEU197" s="371"/>
      <c r="CEV197" s="372"/>
      <c r="CEW197" s="373"/>
      <c r="CEX197" s="373"/>
      <c r="CEY197" s="373"/>
      <c r="CEZ197" s="374"/>
      <c r="CFA197" s="374"/>
      <c r="CFB197" s="374"/>
      <c r="CFC197" s="373"/>
      <c r="CFD197" s="374"/>
      <c r="CFE197" s="374"/>
      <c r="CFF197" s="374"/>
      <c r="CFG197" s="374"/>
      <c r="CFH197" s="373"/>
      <c r="CFI197" s="371"/>
      <c r="CFJ197" s="371"/>
      <c r="CFK197" s="371"/>
      <c r="CFL197" s="372"/>
      <c r="CFM197" s="373"/>
      <c r="CFN197" s="373"/>
      <c r="CFO197" s="373"/>
      <c r="CFP197" s="374"/>
      <c r="CFQ197" s="374"/>
      <c r="CFR197" s="374"/>
      <c r="CFS197" s="373"/>
      <c r="CFT197" s="374"/>
      <c r="CFU197" s="374"/>
      <c r="CFV197" s="374"/>
      <c r="CFW197" s="374"/>
      <c r="CFX197" s="373"/>
      <c r="CFY197" s="371"/>
      <c r="CFZ197" s="371"/>
      <c r="CGA197" s="371"/>
      <c r="CGB197" s="372"/>
      <c r="CGC197" s="373"/>
      <c r="CGD197" s="373"/>
      <c r="CGE197" s="373"/>
      <c r="CGF197" s="374"/>
      <c r="CGG197" s="374"/>
      <c r="CGH197" s="374"/>
      <c r="CGI197" s="373"/>
      <c r="CGJ197" s="374"/>
      <c r="CGK197" s="374"/>
      <c r="CGL197" s="374"/>
      <c r="CGM197" s="374"/>
      <c r="CGN197" s="373"/>
      <c r="CGO197" s="371"/>
      <c r="CGP197" s="371"/>
      <c r="CGQ197" s="371"/>
      <c r="CGR197" s="372"/>
      <c r="CGS197" s="373"/>
      <c r="CGT197" s="373"/>
      <c r="CGU197" s="373"/>
      <c r="CGV197" s="374"/>
      <c r="CGW197" s="374"/>
      <c r="CGX197" s="374"/>
      <c r="CGY197" s="373"/>
      <c r="CGZ197" s="374"/>
      <c r="CHA197" s="374"/>
      <c r="CHB197" s="374"/>
      <c r="CHC197" s="374"/>
      <c r="CHD197" s="373"/>
      <c r="CHE197" s="371"/>
      <c r="CHF197" s="371"/>
      <c r="CHG197" s="371"/>
      <c r="CHH197" s="372"/>
      <c r="CHI197" s="373"/>
      <c r="CHJ197" s="373"/>
      <c r="CHK197" s="373"/>
      <c r="CHL197" s="374"/>
      <c r="CHM197" s="374"/>
      <c r="CHN197" s="374"/>
      <c r="CHO197" s="373"/>
      <c r="CHP197" s="374"/>
      <c r="CHQ197" s="374"/>
      <c r="CHR197" s="374"/>
      <c r="CHS197" s="374"/>
      <c r="CHT197" s="373"/>
      <c r="CHU197" s="371"/>
      <c r="CHV197" s="371"/>
      <c r="CHW197" s="371"/>
      <c r="CHX197" s="372"/>
      <c r="CHY197" s="373"/>
      <c r="CHZ197" s="373"/>
      <c r="CIA197" s="373"/>
      <c r="CIB197" s="374"/>
      <c r="CIC197" s="374"/>
      <c r="CID197" s="374"/>
      <c r="CIE197" s="373"/>
      <c r="CIF197" s="374"/>
      <c r="CIG197" s="374"/>
      <c r="CIH197" s="374"/>
      <c r="CII197" s="374"/>
      <c r="CIJ197" s="373"/>
      <c r="CIK197" s="371"/>
      <c r="CIL197" s="371"/>
      <c r="CIM197" s="371"/>
      <c r="CIN197" s="372"/>
      <c r="CIO197" s="373"/>
      <c r="CIP197" s="373"/>
      <c r="CIQ197" s="373"/>
      <c r="CIR197" s="374"/>
      <c r="CIS197" s="374"/>
      <c r="CIT197" s="374"/>
      <c r="CIU197" s="373"/>
      <c r="CIV197" s="374"/>
      <c r="CIW197" s="374"/>
      <c r="CIX197" s="374"/>
      <c r="CIY197" s="374"/>
      <c r="CIZ197" s="373"/>
      <c r="CJA197" s="371"/>
      <c r="CJB197" s="371"/>
      <c r="CJC197" s="371"/>
      <c r="CJD197" s="372"/>
      <c r="CJE197" s="373"/>
      <c r="CJF197" s="373"/>
      <c r="CJG197" s="373"/>
      <c r="CJH197" s="374"/>
      <c r="CJI197" s="374"/>
      <c r="CJJ197" s="374"/>
      <c r="CJK197" s="373"/>
      <c r="CJL197" s="374"/>
      <c r="CJM197" s="374"/>
      <c r="CJN197" s="374"/>
      <c r="CJO197" s="374"/>
      <c r="CJP197" s="373"/>
      <c r="CJQ197" s="371"/>
      <c r="CJR197" s="371"/>
      <c r="CJS197" s="371"/>
      <c r="CJT197" s="372"/>
      <c r="CJU197" s="373"/>
      <c r="CJV197" s="373"/>
      <c r="CJW197" s="373"/>
      <c r="CJX197" s="374"/>
      <c r="CJY197" s="374"/>
      <c r="CJZ197" s="374"/>
      <c r="CKA197" s="373"/>
      <c r="CKB197" s="374"/>
      <c r="CKC197" s="374"/>
      <c r="CKD197" s="374"/>
      <c r="CKE197" s="374"/>
      <c r="CKF197" s="373"/>
      <c r="CKG197" s="371"/>
      <c r="CKH197" s="371"/>
      <c r="CKI197" s="371"/>
      <c r="CKJ197" s="372"/>
      <c r="CKK197" s="373"/>
      <c r="CKL197" s="373"/>
      <c r="CKM197" s="373"/>
      <c r="CKN197" s="374"/>
      <c r="CKO197" s="374"/>
      <c r="CKP197" s="374"/>
      <c r="CKQ197" s="373"/>
      <c r="CKR197" s="374"/>
      <c r="CKS197" s="374"/>
      <c r="CKT197" s="374"/>
      <c r="CKU197" s="374"/>
      <c r="CKV197" s="373"/>
      <c r="CKW197" s="371"/>
      <c r="CKX197" s="371"/>
      <c r="CKY197" s="371"/>
      <c r="CKZ197" s="372"/>
      <c r="CLA197" s="373"/>
      <c r="CLB197" s="373"/>
      <c r="CLC197" s="373"/>
      <c r="CLD197" s="374"/>
      <c r="CLE197" s="374"/>
      <c r="CLF197" s="374"/>
      <c r="CLG197" s="373"/>
      <c r="CLH197" s="374"/>
      <c r="CLI197" s="374"/>
      <c r="CLJ197" s="374"/>
      <c r="CLK197" s="374"/>
      <c r="CLL197" s="373"/>
      <c r="CLM197" s="371"/>
      <c r="CLN197" s="371"/>
      <c r="CLO197" s="371"/>
      <c r="CLP197" s="372"/>
      <c r="CLQ197" s="373"/>
      <c r="CLR197" s="373"/>
      <c r="CLS197" s="373"/>
      <c r="CLT197" s="374"/>
      <c r="CLU197" s="374"/>
      <c r="CLV197" s="374"/>
      <c r="CLW197" s="373"/>
      <c r="CLX197" s="374"/>
      <c r="CLY197" s="374"/>
      <c r="CLZ197" s="374"/>
      <c r="CMA197" s="374"/>
      <c r="CMB197" s="373"/>
      <c r="CMC197" s="371"/>
      <c r="CMD197" s="371"/>
      <c r="CME197" s="371"/>
      <c r="CMF197" s="372"/>
      <c r="CMG197" s="373"/>
      <c r="CMH197" s="373"/>
      <c r="CMI197" s="373"/>
      <c r="CMJ197" s="374"/>
      <c r="CMK197" s="374"/>
      <c r="CML197" s="374"/>
      <c r="CMM197" s="373"/>
      <c r="CMN197" s="374"/>
      <c r="CMO197" s="374"/>
      <c r="CMP197" s="374"/>
      <c r="CMQ197" s="374"/>
      <c r="CMR197" s="373"/>
      <c r="CMS197" s="371"/>
      <c r="CMT197" s="371"/>
      <c r="CMU197" s="371"/>
      <c r="CMV197" s="372"/>
      <c r="CMW197" s="373"/>
      <c r="CMX197" s="373"/>
      <c r="CMY197" s="373"/>
      <c r="CMZ197" s="374"/>
      <c r="CNA197" s="374"/>
      <c r="CNB197" s="374"/>
      <c r="CNC197" s="373"/>
      <c r="CND197" s="374"/>
      <c r="CNE197" s="374"/>
      <c r="CNF197" s="374"/>
      <c r="CNG197" s="374"/>
      <c r="CNH197" s="373"/>
      <c r="CNI197" s="371"/>
      <c r="CNJ197" s="371"/>
      <c r="CNK197" s="371"/>
      <c r="CNL197" s="372"/>
      <c r="CNM197" s="373"/>
      <c r="CNN197" s="373"/>
      <c r="CNO197" s="373"/>
      <c r="CNP197" s="374"/>
      <c r="CNQ197" s="374"/>
      <c r="CNR197" s="374"/>
      <c r="CNS197" s="373"/>
      <c r="CNT197" s="374"/>
      <c r="CNU197" s="374"/>
      <c r="CNV197" s="374"/>
      <c r="CNW197" s="374"/>
      <c r="CNX197" s="373"/>
      <c r="CNY197" s="371"/>
      <c r="CNZ197" s="371"/>
      <c r="COA197" s="371"/>
      <c r="COB197" s="372"/>
      <c r="COC197" s="373"/>
      <c r="COD197" s="373"/>
      <c r="COE197" s="373"/>
      <c r="COF197" s="374"/>
      <c r="COG197" s="374"/>
      <c r="COH197" s="374"/>
      <c r="COI197" s="373"/>
      <c r="COJ197" s="374"/>
      <c r="COK197" s="374"/>
      <c r="COL197" s="374"/>
      <c r="COM197" s="374"/>
      <c r="CON197" s="373"/>
      <c r="COO197" s="371"/>
      <c r="COP197" s="371"/>
      <c r="COQ197" s="371"/>
      <c r="COR197" s="372"/>
      <c r="COS197" s="373"/>
      <c r="COT197" s="373"/>
      <c r="COU197" s="373"/>
      <c r="COV197" s="374"/>
      <c r="COW197" s="374"/>
      <c r="COX197" s="374"/>
      <c r="COY197" s="373"/>
      <c r="COZ197" s="374"/>
      <c r="CPA197" s="374"/>
      <c r="CPB197" s="374"/>
      <c r="CPC197" s="374"/>
      <c r="CPD197" s="373"/>
      <c r="CPE197" s="371"/>
      <c r="CPF197" s="371"/>
      <c r="CPG197" s="371"/>
      <c r="CPH197" s="372"/>
      <c r="CPI197" s="373"/>
      <c r="CPJ197" s="373"/>
      <c r="CPK197" s="373"/>
      <c r="CPL197" s="374"/>
      <c r="CPM197" s="374"/>
      <c r="CPN197" s="374"/>
      <c r="CPO197" s="373"/>
      <c r="CPP197" s="374"/>
      <c r="CPQ197" s="374"/>
      <c r="CPR197" s="374"/>
      <c r="CPS197" s="374"/>
      <c r="CPT197" s="373"/>
      <c r="CPU197" s="371"/>
      <c r="CPV197" s="371"/>
      <c r="CPW197" s="371"/>
      <c r="CPX197" s="372"/>
      <c r="CPY197" s="373"/>
      <c r="CPZ197" s="373"/>
      <c r="CQA197" s="373"/>
      <c r="CQB197" s="374"/>
      <c r="CQC197" s="374"/>
      <c r="CQD197" s="374"/>
      <c r="CQE197" s="373"/>
      <c r="CQF197" s="374"/>
      <c r="CQG197" s="374"/>
      <c r="CQH197" s="374"/>
      <c r="CQI197" s="374"/>
      <c r="CQJ197" s="373"/>
      <c r="CQK197" s="371"/>
      <c r="CQL197" s="371"/>
      <c r="CQM197" s="371"/>
      <c r="CQN197" s="372"/>
      <c r="CQO197" s="373"/>
      <c r="CQP197" s="373"/>
      <c r="CQQ197" s="373"/>
      <c r="CQR197" s="374"/>
      <c r="CQS197" s="374"/>
      <c r="CQT197" s="374"/>
      <c r="CQU197" s="373"/>
      <c r="CQV197" s="374"/>
      <c r="CQW197" s="374"/>
      <c r="CQX197" s="374"/>
      <c r="CQY197" s="374"/>
      <c r="CQZ197" s="373"/>
      <c r="CRA197" s="371"/>
      <c r="CRB197" s="371"/>
      <c r="CRC197" s="371"/>
      <c r="CRD197" s="372"/>
      <c r="CRE197" s="373"/>
      <c r="CRF197" s="373"/>
      <c r="CRG197" s="373"/>
      <c r="CRH197" s="374"/>
      <c r="CRI197" s="374"/>
      <c r="CRJ197" s="374"/>
      <c r="CRK197" s="373"/>
      <c r="CRL197" s="374"/>
      <c r="CRM197" s="374"/>
      <c r="CRN197" s="374"/>
      <c r="CRO197" s="374"/>
      <c r="CRP197" s="373"/>
      <c r="CRQ197" s="371"/>
      <c r="CRR197" s="371"/>
      <c r="CRS197" s="371"/>
      <c r="CRT197" s="372"/>
      <c r="CRU197" s="373"/>
      <c r="CRV197" s="373"/>
      <c r="CRW197" s="373"/>
      <c r="CRX197" s="374"/>
      <c r="CRY197" s="374"/>
      <c r="CRZ197" s="374"/>
      <c r="CSA197" s="373"/>
      <c r="CSB197" s="374"/>
      <c r="CSC197" s="374"/>
      <c r="CSD197" s="374"/>
      <c r="CSE197" s="374"/>
      <c r="CSF197" s="373"/>
      <c r="CSG197" s="371"/>
      <c r="CSH197" s="371"/>
      <c r="CSI197" s="371"/>
      <c r="CSJ197" s="372"/>
      <c r="CSK197" s="373"/>
      <c r="CSL197" s="373"/>
      <c r="CSM197" s="373"/>
      <c r="CSN197" s="374"/>
      <c r="CSO197" s="374"/>
      <c r="CSP197" s="374"/>
      <c r="CSQ197" s="373"/>
      <c r="CSR197" s="374"/>
      <c r="CSS197" s="374"/>
      <c r="CST197" s="374"/>
      <c r="CSU197" s="374"/>
      <c r="CSV197" s="373"/>
      <c r="CSW197" s="371"/>
      <c r="CSX197" s="371"/>
      <c r="CSY197" s="371"/>
      <c r="CSZ197" s="372"/>
      <c r="CTA197" s="373"/>
      <c r="CTB197" s="373"/>
      <c r="CTC197" s="373"/>
      <c r="CTD197" s="374"/>
      <c r="CTE197" s="374"/>
      <c r="CTF197" s="374"/>
      <c r="CTG197" s="373"/>
      <c r="CTH197" s="374"/>
      <c r="CTI197" s="374"/>
      <c r="CTJ197" s="374"/>
      <c r="CTK197" s="374"/>
      <c r="CTL197" s="373"/>
      <c r="CTM197" s="371"/>
      <c r="CTN197" s="371"/>
      <c r="CTO197" s="371"/>
      <c r="CTP197" s="372"/>
      <c r="CTQ197" s="373"/>
      <c r="CTR197" s="373"/>
      <c r="CTS197" s="373"/>
      <c r="CTT197" s="374"/>
      <c r="CTU197" s="374"/>
      <c r="CTV197" s="374"/>
      <c r="CTW197" s="373"/>
      <c r="CTX197" s="374"/>
      <c r="CTY197" s="374"/>
      <c r="CTZ197" s="374"/>
      <c r="CUA197" s="374"/>
      <c r="CUB197" s="373"/>
      <c r="CUC197" s="371"/>
      <c r="CUD197" s="371"/>
      <c r="CUE197" s="371"/>
      <c r="CUF197" s="372"/>
      <c r="CUG197" s="373"/>
      <c r="CUH197" s="373"/>
      <c r="CUI197" s="373"/>
      <c r="CUJ197" s="374"/>
      <c r="CUK197" s="374"/>
      <c r="CUL197" s="374"/>
      <c r="CUM197" s="373"/>
      <c r="CUN197" s="374"/>
      <c r="CUO197" s="374"/>
      <c r="CUP197" s="374"/>
      <c r="CUQ197" s="374"/>
      <c r="CUR197" s="373"/>
      <c r="CUS197" s="371"/>
      <c r="CUT197" s="371"/>
      <c r="CUU197" s="371"/>
      <c r="CUV197" s="372"/>
      <c r="CUW197" s="373"/>
      <c r="CUX197" s="373"/>
      <c r="CUY197" s="373"/>
      <c r="CUZ197" s="374"/>
      <c r="CVA197" s="374"/>
      <c r="CVB197" s="374"/>
      <c r="CVC197" s="373"/>
      <c r="CVD197" s="374"/>
      <c r="CVE197" s="374"/>
      <c r="CVF197" s="374"/>
      <c r="CVG197" s="374"/>
      <c r="CVH197" s="373"/>
      <c r="CVI197" s="371"/>
      <c r="CVJ197" s="371"/>
      <c r="CVK197" s="371"/>
      <c r="CVL197" s="372"/>
      <c r="CVM197" s="373"/>
      <c r="CVN197" s="373"/>
      <c r="CVO197" s="373"/>
      <c r="CVP197" s="374"/>
      <c r="CVQ197" s="374"/>
      <c r="CVR197" s="374"/>
      <c r="CVS197" s="373"/>
      <c r="CVT197" s="374"/>
      <c r="CVU197" s="374"/>
      <c r="CVV197" s="374"/>
      <c r="CVW197" s="374"/>
      <c r="CVX197" s="373"/>
      <c r="CVY197" s="371"/>
      <c r="CVZ197" s="371"/>
      <c r="CWA197" s="371"/>
      <c r="CWB197" s="372"/>
      <c r="CWC197" s="373"/>
      <c r="CWD197" s="373"/>
      <c r="CWE197" s="373"/>
      <c r="CWF197" s="374"/>
      <c r="CWG197" s="374"/>
      <c r="CWH197" s="374"/>
      <c r="CWI197" s="373"/>
      <c r="CWJ197" s="374"/>
      <c r="CWK197" s="374"/>
      <c r="CWL197" s="374"/>
      <c r="CWM197" s="374"/>
      <c r="CWN197" s="373"/>
      <c r="CWO197" s="371"/>
      <c r="CWP197" s="371"/>
      <c r="CWQ197" s="371"/>
      <c r="CWR197" s="372"/>
      <c r="CWS197" s="373"/>
      <c r="CWT197" s="373"/>
      <c r="CWU197" s="373"/>
      <c r="CWV197" s="374"/>
      <c r="CWW197" s="374"/>
      <c r="CWX197" s="374"/>
      <c r="CWY197" s="373"/>
      <c r="CWZ197" s="374"/>
      <c r="CXA197" s="374"/>
      <c r="CXB197" s="374"/>
      <c r="CXC197" s="374"/>
      <c r="CXD197" s="373"/>
      <c r="CXE197" s="371"/>
      <c r="CXF197" s="371"/>
      <c r="CXG197" s="371"/>
      <c r="CXH197" s="372"/>
      <c r="CXI197" s="373"/>
      <c r="CXJ197" s="373"/>
      <c r="CXK197" s="373"/>
      <c r="CXL197" s="374"/>
      <c r="CXM197" s="374"/>
      <c r="CXN197" s="374"/>
      <c r="CXO197" s="373"/>
      <c r="CXP197" s="374"/>
      <c r="CXQ197" s="374"/>
      <c r="CXR197" s="374"/>
      <c r="CXS197" s="374"/>
      <c r="CXT197" s="373"/>
      <c r="CXU197" s="371"/>
      <c r="CXV197" s="371"/>
      <c r="CXW197" s="371"/>
      <c r="CXX197" s="372"/>
      <c r="CXY197" s="373"/>
      <c r="CXZ197" s="373"/>
      <c r="CYA197" s="373"/>
      <c r="CYB197" s="374"/>
      <c r="CYC197" s="374"/>
      <c r="CYD197" s="374"/>
      <c r="CYE197" s="373"/>
      <c r="CYF197" s="374"/>
      <c r="CYG197" s="374"/>
      <c r="CYH197" s="374"/>
      <c r="CYI197" s="374"/>
      <c r="CYJ197" s="373"/>
      <c r="CYK197" s="371"/>
      <c r="CYL197" s="371"/>
      <c r="CYM197" s="371"/>
      <c r="CYN197" s="372"/>
      <c r="CYO197" s="373"/>
      <c r="CYP197" s="373"/>
      <c r="CYQ197" s="373"/>
      <c r="CYR197" s="374"/>
      <c r="CYS197" s="374"/>
      <c r="CYT197" s="374"/>
      <c r="CYU197" s="373"/>
      <c r="CYV197" s="374"/>
      <c r="CYW197" s="374"/>
      <c r="CYX197" s="374"/>
      <c r="CYY197" s="374"/>
      <c r="CYZ197" s="373"/>
      <c r="CZA197" s="371"/>
      <c r="CZB197" s="371"/>
      <c r="CZC197" s="371"/>
      <c r="CZD197" s="372"/>
      <c r="CZE197" s="373"/>
      <c r="CZF197" s="373"/>
      <c r="CZG197" s="373"/>
      <c r="CZH197" s="374"/>
      <c r="CZI197" s="374"/>
      <c r="CZJ197" s="374"/>
      <c r="CZK197" s="373"/>
      <c r="CZL197" s="374"/>
      <c r="CZM197" s="374"/>
      <c r="CZN197" s="374"/>
      <c r="CZO197" s="374"/>
      <c r="CZP197" s="373"/>
      <c r="CZQ197" s="371"/>
      <c r="CZR197" s="371"/>
      <c r="CZS197" s="371"/>
      <c r="CZT197" s="372"/>
      <c r="CZU197" s="373"/>
      <c r="CZV197" s="373"/>
      <c r="CZW197" s="373"/>
      <c r="CZX197" s="374"/>
      <c r="CZY197" s="374"/>
      <c r="CZZ197" s="374"/>
      <c r="DAA197" s="373"/>
      <c r="DAB197" s="374"/>
      <c r="DAC197" s="374"/>
      <c r="DAD197" s="374"/>
      <c r="DAE197" s="374"/>
      <c r="DAF197" s="373"/>
      <c r="DAG197" s="371"/>
      <c r="DAH197" s="371"/>
      <c r="DAI197" s="371"/>
      <c r="DAJ197" s="372"/>
      <c r="DAK197" s="373"/>
      <c r="DAL197" s="373"/>
      <c r="DAM197" s="373"/>
      <c r="DAN197" s="374"/>
      <c r="DAO197" s="374"/>
      <c r="DAP197" s="374"/>
      <c r="DAQ197" s="373"/>
      <c r="DAR197" s="374"/>
      <c r="DAS197" s="374"/>
      <c r="DAT197" s="374"/>
      <c r="DAU197" s="374"/>
      <c r="DAV197" s="373"/>
      <c r="DAW197" s="371"/>
      <c r="DAX197" s="371"/>
      <c r="DAY197" s="371"/>
      <c r="DAZ197" s="372"/>
      <c r="DBA197" s="373"/>
      <c r="DBB197" s="373"/>
      <c r="DBC197" s="373"/>
      <c r="DBD197" s="374"/>
      <c r="DBE197" s="374"/>
      <c r="DBF197" s="374"/>
      <c r="DBG197" s="373"/>
      <c r="DBH197" s="374"/>
      <c r="DBI197" s="374"/>
      <c r="DBJ197" s="374"/>
      <c r="DBK197" s="374"/>
      <c r="DBL197" s="373"/>
      <c r="DBM197" s="371"/>
      <c r="DBN197" s="371"/>
      <c r="DBO197" s="371"/>
      <c r="DBP197" s="372"/>
      <c r="DBQ197" s="373"/>
      <c r="DBR197" s="373"/>
      <c r="DBS197" s="373"/>
      <c r="DBT197" s="374"/>
      <c r="DBU197" s="374"/>
      <c r="DBV197" s="374"/>
      <c r="DBW197" s="373"/>
      <c r="DBX197" s="374"/>
      <c r="DBY197" s="374"/>
      <c r="DBZ197" s="374"/>
      <c r="DCA197" s="374"/>
      <c r="DCB197" s="373"/>
      <c r="DCC197" s="371"/>
      <c r="DCD197" s="371"/>
      <c r="DCE197" s="371"/>
      <c r="DCF197" s="372"/>
      <c r="DCG197" s="373"/>
      <c r="DCH197" s="373"/>
      <c r="DCI197" s="373"/>
      <c r="DCJ197" s="374"/>
      <c r="DCK197" s="374"/>
      <c r="DCL197" s="374"/>
      <c r="DCM197" s="373"/>
      <c r="DCN197" s="374"/>
      <c r="DCO197" s="374"/>
      <c r="DCP197" s="374"/>
      <c r="DCQ197" s="374"/>
      <c r="DCR197" s="373"/>
      <c r="DCS197" s="371"/>
      <c r="DCT197" s="371"/>
      <c r="DCU197" s="371"/>
      <c r="DCV197" s="372"/>
      <c r="DCW197" s="373"/>
      <c r="DCX197" s="373"/>
      <c r="DCY197" s="373"/>
      <c r="DCZ197" s="374"/>
      <c r="DDA197" s="374"/>
      <c r="DDB197" s="374"/>
      <c r="DDC197" s="373"/>
      <c r="DDD197" s="374"/>
      <c r="DDE197" s="374"/>
      <c r="DDF197" s="374"/>
      <c r="DDG197" s="374"/>
      <c r="DDH197" s="373"/>
      <c r="DDI197" s="371"/>
      <c r="DDJ197" s="371"/>
      <c r="DDK197" s="371"/>
      <c r="DDL197" s="372"/>
      <c r="DDM197" s="373"/>
      <c r="DDN197" s="373"/>
      <c r="DDO197" s="373"/>
      <c r="DDP197" s="374"/>
      <c r="DDQ197" s="374"/>
      <c r="DDR197" s="374"/>
      <c r="DDS197" s="373"/>
      <c r="DDT197" s="374"/>
      <c r="DDU197" s="374"/>
      <c r="DDV197" s="374"/>
      <c r="DDW197" s="374"/>
      <c r="DDX197" s="373"/>
      <c r="DDY197" s="371"/>
      <c r="DDZ197" s="371"/>
      <c r="DEA197" s="371"/>
      <c r="DEB197" s="372"/>
      <c r="DEC197" s="373"/>
      <c r="DED197" s="373"/>
      <c r="DEE197" s="373"/>
      <c r="DEF197" s="374"/>
      <c r="DEG197" s="374"/>
      <c r="DEH197" s="374"/>
      <c r="DEI197" s="373"/>
      <c r="DEJ197" s="374"/>
      <c r="DEK197" s="374"/>
      <c r="DEL197" s="374"/>
      <c r="DEM197" s="374"/>
      <c r="DEN197" s="373"/>
      <c r="DEO197" s="371"/>
      <c r="DEP197" s="371"/>
      <c r="DEQ197" s="371"/>
      <c r="DER197" s="372"/>
      <c r="DES197" s="373"/>
      <c r="DET197" s="373"/>
      <c r="DEU197" s="373"/>
      <c r="DEV197" s="374"/>
      <c r="DEW197" s="374"/>
      <c r="DEX197" s="374"/>
      <c r="DEY197" s="373"/>
      <c r="DEZ197" s="374"/>
      <c r="DFA197" s="374"/>
      <c r="DFB197" s="374"/>
      <c r="DFC197" s="374"/>
      <c r="DFD197" s="373"/>
      <c r="DFE197" s="371"/>
      <c r="DFF197" s="371"/>
      <c r="DFG197" s="371"/>
      <c r="DFH197" s="372"/>
      <c r="DFI197" s="373"/>
      <c r="DFJ197" s="373"/>
      <c r="DFK197" s="373"/>
      <c r="DFL197" s="374"/>
      <c r="DFM197" s="374"/>
      <c r="DFN197" s="374"/>
      <c r="DFO197" s="373"/>
      <c r="DFP197" s="374"/>
      <c r="DFQ197" s="374"/>
      <c r="DFR197" s="374"/>
      <c r="DFS197" s="374"/>
      <c r="DFT197" s="373"/>
      <c r="DFU197" s="371"/>
      <c r="DFV197" s="371"/>
      <c r="DFW197" s="371"/>
      <c r="DFX197" s="372"/>
      <c r="DFY197" s="373"/>
      <c r="DFZ197" s="373"/>
      <c r="DGA197" s="373"/>
      <c r="DGB197" s="374"/>
      <c r="DGC197" s="374"/>
      <c r="DGD197" s="374"/>
      <c r="DGE197" s="373"/>
      <c r="DGF197" s="374"/>
      <c r="DGG197" s="374"/>
      <c r="DGH197" s="374"/>
      <c r="DGI197" s="374"/>
      <c r="DGJ197" s="373"/>
      <c r="DGK197" s="371"/>
      <c r="DGL197" s="371"/>
      <c r="DGM197" s="371"/>
      <c r="DGN197" s="372"/>
      <c r="DGO197" s="373"/>
      <c r="DGP197" s="373"/>
      <c r="DGQ197" s="373"/>
      <c r="DGR197" s="374"/>
      <c r="DGS197" s="374"/>
      <c r="DGT197" s="374"/>
      <c r="DGU197" s="373"/>
      <c r="DGV197" s="374"/>
      <c r="DGW197" s="374"/>
      <c r="DGX197" s="374"/>
      <c r="DGY197" s="374"/>
      <c r="DGZ197" s="373"/>
      <c r="DHA197" s="371"/>
      <c r="DHB197" s="371"/>
      <c r="DHC197" s="371"/>
      <c r="DHD197" s="372"/>
      <c r="DHE197" s="373"/>
      <c r="DHF197" s="373"/>
      <c r="DHG197" s="373"/>
      <c r="DHH197" s="374"/>
      <c r="DHI197" s="374"/>
      <c r="DHJ197" s="374"/>
      <c r="DHK197" s="373"/>
      <c r="DHL197" s="374"/>
      <c r="DHM197" s="374"/>
      <c r="DHN197" s="374"/>
      <c r="DHO197" s="374"/>
      <c r="DHP197" s="373"/>
      <c r="DHQ197" s="371"/>
      <c r="DHR197" s="371"/>
      <c r="DHS197" s="371"/>
      <c r="DHT197" s="372"/>
      <c r="DHU197" s="373"/>
      <c r="DHV197" s="373"/>
      <c r="DHW197" s="373"/>
      <c r="DHX197" s="374"/>
      <c r="DHY197" s="374"/>
      <c r="DHZ197" s="374"/>
      <c r="DIA197" s="373"/>
      <c r="DIB197" s="374"/>
      <c r="DIC197" s="374"/>
      <c r="DID197" s="374"/>
      <c r="DIE197" s="374"/>
      <c r="DIF197" s="373"/>
      <c r="DIG197" s="371"/>
      <c r="DIH197" s="371"/>
      <c r="DII197" s="371"/>
      <c r="DIJ197" s="372"/>
      <c r="DIK197" s="373"/>
      <c r="DIL197" s="373"/>
      <c r="DIM197" s="373"/>
      <c r="DIN197" s="374"/>
      <c r="DIO197" s="374"/>
      <c r="DIP197" s="374"/>
      <c r="DIQ197" s="373"/>
      <c r="DIR197" s="374"/>
      <c r="DIS197" s="374"/>
      <c r="DIT197" s="374"/>
      <c r="DIU197" s="374"/>
      <c r="DIV197" s="373"/>
      <c r="DIW197" s="371"/>
      <c r="DIX197" s="371"/>
      <c r="DIY197" s="371"/>
      <c r="DIZ197" s="372"/>
      <c r="DJA197" s="373"/>
      <c r="DJB197" s="373"/>
      <c r="DJC197" s="373"/>
      <c r="DJD197" s="374"/>
      <c r="DJE197" s="374"/>
      <c r="DJF197" s="374"/>
      <c r="DJG197" s="373"/>
      <c r="DJH197" s="374"/>
      <c r="DJI197" s="374"/>
      <c r="DJJ197" s="374"/>
      <c r="DJK197" s="374"/>
      <c r="DJL197" s="373"/>
      <c r="DJM197" s="371"/>
      <c r="DJN197" s="371"/>
      <c r="DJO197" s="371"/>
      <c r="DJP197" s="372"/>
      <c r="DJQ197" s="373"/>
      <c r="DJR197" s="373"/>
      <c r="DJS197" s="373"/>
      <c r="DJT197" s="374"/>
      <c r="DJU197" s="374"/>
      <c r="DJV197" s="374"/>
      <c r="DJW197" s="373"/>
      <c r="DJX197" s="374"/>
      <c r="DJY197" s="374"/>
      <c r="DJZ197" s="374"/>
      <c r="DKA197" s="374"/>
      <c r="DKB197" s="373"/>
      <c r="DKC197" s="371"/>
      <c r="DKD197" s="371"/>
      <c r="DKE197" s="371"/>
      <c r="DKF197" s="372"/>
      <c r="DKG197" s="373"/>
      <c r="DKH197" s="373"/>
      <c r="DKI197" s="373"/>
      <c r="DKJ197" s="374"/>
      <c r="DKK197" s="374"/>
      <c r="DKL197" s="374"/>
      <c r="DKM197" s="373"/>
      <c r="DKN197" s="374"/>
      <c r="DKO197" s="374"/>
      <c r="DKP197" s="374"/>
      <c r="DKQ197" s="374"/>
      <c r="DKR197" s="373"/>
      <c r="DKS197" s="371"/>
      <c r="DKT197" s="371"/>
      <c r="DKU197" s="371"/>
      <c r="DKV197" s="372"/>
      <c r="DKW197" s="373"/>
      <c r="DKX197" s="373"/>
      <c r="DKY197" s="373"/>
      <c r="DKZ197" s="374"/>
      <c r="DLA197" s="374"/>
      <c r="DLB197" s="374"/>
      <c r="DLC197" s="373"/>
      <c r="DLD197" s="374"/>
      <c r="DLE197" s="374"/>
      <c r="DLF197" s="374"/>
      <c r="DLG197" s="374"/>
      <c r="DLH197" s="373"/>
      <c r="DLI197" s="371"/>
      <c r="DLJ197" s="371"/>
      <c r="DLK197" s="371"/>
      <c r="DLL197" s="372"/>
      <c r="DLM197" s="373"/>
      <c r="DLN197" s="373"/>
      <c r="DLO197" s="373"/>
      <c r="DLP197" s="374"/>
      <c r="DLQ197" s="374"/>
      <c r="DLR197" s="374"/>
      <c r="DLS197" s="373"/>
      <c r="DLT197" s="374"/>
      <c r="DLU197" s="374"/>
      <c r="DLV197" s="374"/>
      <c r="DLW197" s="374"/>
      <c r="DLX197" s="373"/>
      <c r="DLY197" s="371"/>
      <c r="DLZ197" s="371"/>
      <c r="DMA197" s="371"/>
      <c r="DMB197" s="372"/>
      <c r="DMC197" s="373"/>
      <c r="DMD197" s="373"/>
      <c r="DME197" s="373"/>
      <c r="DMF197" s="374"/>
      <c r="DMG197" s="374"/>
      <c r="DMH197" s="374"/>
      <c r="DMI197" s="373"/>
      <c r="DMJ197" s="374"/>
      <c r="DMK197" s="374"/>
      <c r="DML197" s="374"/>
      <c r="DMM197" s="374"/>
      <c r="DMN197" s="373"/>
      <c r="DMO197" s="371"/>
      <c r="DMP197" s="371"/>
      <c r="DMQ197" s="371"/>
      <c r="DMR197" s="372"/>
      <c r="DMS197" s="373"/>
      <c r="DMT197" s="373"/>
      <c r="DMU197" s="373"/>
      <c r="DMV197" s="374"/>
      <c r="DMW197" s="374"/>
      <c r="DMX197" s="374"/>
      <c r="DMY197" s="373"/>
      <c r="DMZ197" s="374"/>
      <c r="DNA197" s="374"/>
      <c r="DNB197" s="374"/>
      <c r="DNC197" s="374"/>
      <c r="DND197" s="373"/>
      <c r="DNE197" s="371"/>
      <c r="DNF197" s="371"/>
      <c r="DNG197" s="371"/>
      <c r="DNH197" s="372"/>
      <c r="DNI197" s="373"/>
      <c r="DNJ197" s="373"/>
      <c r="DNK197" s="373"/>
      <c r="DNL197" s="374"/>
      <c r="DNM197" s="374"/>
      <c r="DNN197" s="374"/>
      <c r="DNO197" s="373"/>
      <c r="DNP197" s="374"/>
      <c r="DNQ197" s="374"/>
      <c r="DNR197" s="374"/>
      <c r="DNS197" s="374"/>
      <c r="DNT197" s="373"/>
      <c r="DNU197" s="371"/>
      <c r="DNV197" s="371"/>
      <c r="DNW197" s="371"/>
      <c r="DNX197" s="372"/>
      <c r="DNY197" s="373"/>
      <c r="DNZ197" s="373"/>
      <c r="DOA197" s="373"/>
      <c r="DOB197" s="374"/>
      <c r="DOC197" s="374"/>
      <c r="DOD197" s="374"/>
      <c r="DOE197" s="373"/>
      <c r="DOF197" s="374"/>
      <c r="DOG197" s="374"/>
      <c r="DOH197" s="374"/>
      <c r="DOI197" s="374"/>
      <c r="DOJ197" s="373"/>
      <c r="DOK197" s="371"/>
      <c r="DOL197" s="371"/>
      <c r="DOM197" s="371"/>
      <c r="DON197" s="372"/>
      <c r="DOO197" s="373"/>
      <c r="DOP197" s="373"/>
      <c r="DOQ197" s="373"/>
      <c r="DOR197" s="374"/>
      <c r="DOS197" s="374"/>
      <c r="DOT197" s="374"/>
      <c r="DOU197" s="373"/>
      <c r="DOV197" s="374"/>
      <c r="DOW197" s="374"/>
      <c r="DOX197" s="374"/>
      <c r="DOY197" s="374"/>
      <c r="DOZ197" s="373"/>
      <c r="DPA197" s="371"/>
      <c r="DPB197" s="371"/>
      <c r="DPC197" s="371"/>
      <c r="DPD197" s="372"/>
      <c r="DPE197" s="373"/>
      <c r="DPF197" s="373"/>
      <c r="DPG197" s="373"/>
      <c r="DPH197" s="374"/>
      <c r="DPI197" s="374"/>
      <c r="DPJ197" s="374"/>
      <c r="DPK197" s="373"/>
      <c r="DPL197" s="374"/>
      <c r="DPM197" s="374"/>
      <c r="DPN197" s="374"/>
      <c r="DPO197" s="374"/>
      <c r="DPP197" s="373"/>
      <c r="DPQ197" s="371"/>
      <c r="DPR197" s="371"/>
      <c r="DPS197" s="371"/>
      <c r="DPT197" s="372"/>
      <c r="DPU197" s="373"/>
      <c r="DPV197" s="373"/>
      <c r="DPW197" s="373"/>
      <c r="DPX197" s="374"/>
      <c r="DPY197" s="374"/>
      <c r="DPZ197" s="374"/>
      <c r="DQA197" s="373"/>
      <c r="DQB197" s="374"/>
      <c r="DQC197" s="374"/>
      <c r="DQD197" s="374"/>
      <c r="DQE197" s="374"/>
      <c r="DQF197" s="373"/>
      <c r="DQG197" s="371"/>
      <c r="DQH197" s="371"/>
      <c r="DQI197" s="371"/>
      <c r="DQJ197" s="372"/>
      <c r="DQK197" s="373"/>
      <c r="DQL197" s="373"/>
      <c r="DQM197" s="373"/>
      <c r="DQN197" s="374"/>
      <c r="DQO197" s="374"/>
      <c r="DQP197" s="374"/>
      <c r="DQQ197" s="373"/>
      <c r="DQR197" s="374"/>
      <c r="DQS197" s="374"/>
      <c r="DQT197" s="374"/>
      <c r="DQU197" s="374"/>
      <c r="DQV197" s="373"/>
      <c r="DQW197" s="371"/>
      <c r="DQX197" s="371"/>
      <c r="DQY197" s="371"/>
      <c r="DQZ197" s="372"/>
      <c r="DRA197" s="373"/>
      <c r="DRB197" s="373"/>
      <c r="DRC197" s="373"/>
      <c r="DRD197" s="374"/>
      <c r="DRE197" s="374"/>
      <c r="DRF197" s="374"/>
      <c r="DRG197" s="373"/>
      <c r="DRH197" s="374"/>
      <c r="DRI197" s="374"/>
      <c r="DRJ197" s="374"/>
      <c r="DRK197" s="374"/>
      <c r="DRL197" s="373"/>
      <c r="DRM197" s="371"/>
      <c r="DRN197" s="371"/>
      <c r="DRO197" s="371"/>
      <c r="DRP197" s="372"/>
      <c r="DRQ197" s="373"/>
      <c r="DRR197" s="373"/>
      <c r="DRS197" s="373"/>
      <c r="DRT197" s="374"/>
      <c r="DRU197" s="374"/>
      <c r="DRV197" s="374"/>
      <c r="DRW197" s="373"/>
      <c r="DRX197" s="374"/>
      <c r="DRY197" s="374"/>
      <c r="DRZ197" s="374"/>
      <c r="DSA197" s="374"/>
      <c r="DSB197" s="373"/>
      <c r="DSC197" s="371"/>
      <c r="DSD197" s="371"/>
      <c r="DSE197" s="371"/>
      <c r="DSF197" s="372"/>
      <c r="DSG197" s="373"/>
      <c r="DSH197" s="373"/>
      <c r="DSI197" s="373"/>
      <c r="DSJ197" s="374"/>
      <c r="DSK197" s="374"/>
      <c r="DSL197" s="374"/>
      <c r="DSM197" s="373"/>
      <c r="DSN197" s="374"/>
      <c r="DSO197" s="374"/>
      <c r="DSP197" s="374"/>
      <c r="DSQ197" s="374"/>
      <c r="DSR197" s="373"/>
      <c r="DSS197" s="371"/>
      <c r="DST197" s="371"/>
      <c r="DSU197" s="371"/>
      <c r="DSV197" s="372"/>
      <c r="DSW197" s="373"/>
      <c r="DSX197" s="373"/>
      <c r="DSY197" s="373"/>
      <c r="DSZ197" s="374"/>
      <c r="DTA197" s="374"/>
      <c r="DTB197" s="374"/>
      <c r="DTC197" s="373"/>
      <c r="DTD197" s="374"/>
      <c r="DTE197" s="374"/>
      <c r="DTF197" s="374"/>
      <c r="DTG197" s="374"/>
      <c r="DTH197" s="373"/>
      <c r="DTI197" s="371"/>
      <c r="DTJ197" s="371"/>
      <c r="DTK197" s="371"/>
      <c r="DTL197" s="372"/>
      <c r="DTM197" s="373"/>
      <c r="DTN197" s="373"/>
      <c r="DTO197" s="373"/>
      <c r="DTP197" s="374"/>
      <c r="DTQ197" s="374"/>
      <c r="DTR197" s="374"/>
      <c r="DTS197" s="373"/>
      <c r="DTT197" s="374"/>
      <c r="DTU197" s="374"/>
      <c r="DTV197" s="374"/>
      <c r="DTW197" s="374"/>
      <c r="DTX197" s="373"/>
      <c r="DTY197" s="371"/>
      <c r="DTZ197" s="371"/>
      <c r="DUA197" s="371"/>
      <c r="DUB197" s="372"/>
      <c r="DUC197" s="373"/>
      <c r="DUD197" s="373"/>
      <c r="DUE197" s="373"/>
      <c r="DUF197" s="374"/>
      <c r="DUG197" s="374"/>
      <c r="DUH197" s="374"/>
      <c r="DUI197" s="373"/>
      <c r="DUJ197" s="374"/>
      <c r="DUK197" s="374"/>
      <c r="DUL197" s="374"/>
      <c r="DUM197" s="374"/>
      <c r="DUN197" s="373"/>
      <c r="DUO197" s="371"/>
      <c r="DUP197" s="371"/>
      <c r="DUQ197" s="371"/>
      <c r="DUR197" s="372"/>
      <c r="DUS197" s="373"/>
      <c r="DUT197" s="373"/>
      <c r="DUU197" s="373"/>
      <c r="DUV197" s="374"/>
      <c r="DUW197" s="374"/>
      <c r="DUX197" s="374"/>
      <c r="DUY197" s="373"/>
      <c r="DUZ197" s="374"/>
      <c r="DVA197" s="374"/>
      <c r="DVB197" s="374"/>
      <c r="DVC197" s="374"/>
      <c r="DVD197" s="373"/>
      <c r="DVE197" s="371"/>
      <c r="DVF197" s="371"/>
      <c r="DVG197" s="371"/>
      <c r="DVH197" s="372"/>
      <c r="DVI197" s="373"/>
      <c r="DVJ197" s="373"/>
      <c r="DVK197" s="373"/>
      <c r="DVL197" s="374"/>
      <c r="DVM197" s="374"/>
      <c r="DVN197" s="374"/>
      <c r="DVO197" s="373"/>
      <c r="DVP197" s="374"/>
      <c r="DVQ197" s="374"/>
      <c r="DVR197" s="374"/>
      <c r="DVS197" s="374"/>
      <c r="DVT197" s="373"/>
      <c r="DVU197" s="371"/>
      <c r="DVV197" s="371"/>
      <c r="DVW197" s="371"/>
      <c r="DVX197" s="372"/>
      <c r="DVY197" s="373"/>
      <c r="DVZ197" s="373"/>
      <c r="DWA197" s="373"/>
      <c r="DWB197" s="374"/>
      <c r="DWC197" s="374"/>
      <c r="DWD197" s="374"/>
      <c r="DWE197" s="373"/>
      <c r="DWF197" s="374"/>
      <c r="DWG197" s="374"/>
      <c r="DWH197" s="374"/>
      <c r="DWI197" s="374"/>
      <c r="DWJ197" s="373"/>
      <c r="DWK197" s="371"/>
      <c r="DWL197" s="371"/>
      <c r="DWM197" s="371"/>
      <c r="DWN197" s="372"/>
      <c r="DWO197" s="373"/>
      <c r="DWP197" s="373"/>
      <c r="DWQ197" s="373"/>
      <c r="DWR197" s="374"/>
      <c r="DWS197" s="374"/>
      <c r="DWT197" s="374"/>
      <c r="DWU197" s="373"/>
      <c r="DWV197" s="374"/>
      <c r="DWW197" s="374"/>
      <c r="DWX197" s="374"/>
      <c r="DWY197" s="374"/>
      <c r="DWZ197" s="373"/>
      <c r="DXA197" s="371"/>
      <c r="DXB197" s="371"/>
      <c r="DXC197" s="371"/>
      <c r="DXD197" s="372"/>
      <c r="DXE197" s="373"/>
      <c r="DXF197" s="373"/>
      <c r="DXG197" s="373"/>
      <c r="DXH197" s="374"/>
      <c r="DXI197" s="374"/>
      <c r="DXJ197" s="374"/>
      <c r="DXK197" s="373"/>
      <c r="DXL197" s="374"/>
      <c r="DXM197" s="374"/>
      <c r="DXN197" s="374"/>
      <c r="DXO197" s="374"/>
      <c r="DXP197" s="373"/>
      <c r="DXQ197" s="371"/>
      <c r="DXR197" s="371"/>
      <c r="DXS197" s="371"/>
      <c r="DXT197" s="372"/>
      <c r="DXU197" s="373"/>
      <c r="DXV197" s="373"/>
      <c r="DXW197" s="373"/>
      <c r="DXX197" s="374"/>
      <c r="DXY197" s="374"/>
      <c r="DXZ197" s="374"/>
      <c r="DYA197" s="373"/>
      <c r="DYB197" s="374"/>
      <c r="DYC197" s="374"/>
      <c r="DYD197" s="374"/>
      <c r="DYE197" s="374"/>
      <c r="DYF197" s="373"/>
      <c r="DYG197" s="371"/>
      <c r="DYH197" s="371"/>
      <c r="DYI197" s="371"/>
      <c r="DYJ197" s="372"/>
      <c r="DYK197" s="373"/>
      <c r="DYL197" s="373"/>
      <c r="DYM197" s="373"/>
      <c r="DYN197" s="374"/>
      <c r="DYO197" s="374"/>
      <c r="DYP197" s="374"/>
      <c r="DYQ197" s="373"/>
      <c r="DYR197" s="374"/>
      <c r="DYS197" s="374"/>
      <c r="DYT197" s="374"/>
      <c r="DYU197" s="374"/>
      <c r="DYV197" s="373"/>
      <c r="DYW197" s="371"/>
      <c r="DYX197" s="371"/>
      <c r="DYY197" s="371"/>
      <c r="DYZ197" s="372"/>
      <c r="DZA197" s="373"/>
      <c r="DZB197" s="373"/>
      <c r="DZC197" s="373"/>
      <c r="DZD197" s="374"/>
      <c r="DZE197" s="374"/>
      <c r="DZF197" s="374"/>
      <c r="DZG197" s="373"/>
      <c r="DZH197" s="374"/>
      <c r="DZI197" s="374"/>
      <c r="DZJ197" s="374"/>
      <c r="DZK197" s="374"/>
      <c r="DZL197" s="373"/>
      <c r="DZM197" s="371"/>
      <c r="DZN197" s="371"/>
      <c r="DZO197" s="371"/>
      <c r="DZP197" s="372"/>
      <c r="DZQ197" s="373"/>
      <c r="DZR197" s="373"/>
      <c r="DZS197" s="373"/>
      <c r="DZT197" s="374"/>
      <c r="DZU197" s="374"/>
      <c r="DZV197" s="374"/>
      <c r="DZW197" s="373"/>
      <c r="DZX197" s="374"/>
      <c r="DZY197" s="374"/>
      <c r="DZZ197" s="374"/>
      <c r="EAA197" s="374"/>
      <c r="EAB197" s="373"/>
      <c r="EAC197" s="371"/>
      <c r="EAD197" s="371"/>
      <c r="EAE197" s="371"/>
      <c r="EAF197" s="372"/>
      <c r="EAG197" s="373"/>
      <c r="EAH197" s="373"/>
      <c r="EAI197" s="373"/>
      <c r="EAJ197" s="374"/>
      <c r="EAK197" s="374"/>
      <c r="EAL197" s="374"/>
      <c r="EAM197" s="373"/>
      <c r="EAN197" s="374"/>
      <c r="EAO197" s="374"/>
      <c r="EAP197" s="374"/>
      <c r="EAQ197" s="374"/>
      <c r="EAR197" s="373"/>
      <c r="EAS197" s="371"/>
      <c r="EAT197" s="371"/>
      <c r="EAU197" s="371"/>
      <c r="EAV197" s="372"/>
      <c r="EAW197" s="373"/>
      <c r="EAX197" s="373"/>
      <c r="EAY197" s="373"/>
      <c r="EAZ197" s="374"/>
      <c r="EBA197" s="374"/>
      <c r="EBB197" s="374"/>
      <c r="EBC197" s="373"/>
      <c r="EBD197" s="374"/>
      <c r="EBE197" s="374"/>
      <c r="EBF197" s="374"/>
      <c r="EBG197" s="374"/>
      <c r="EBH197" s="373"/>
      <c r="EBI197" s="371"/>
      <c r="EBJ197" s="371"/>
      <c r="EBK197" s="371"/>
      <c r="EBL197" s="372"/>
      <c r="EBM197" s="373"/>
      <c r="EBN197" s="373"/>
      <c r="EBO197" s="373"/>
      <c r="EBP197" s="374"/>
      <c r="EBQ197" s="374"/>
      <c r="EBR197" s="374"/>
      <c r="EBS197" s="373"/>
      <c r="EBT197" s="374"/>
      <c r="EBU197" s="374"/>
      <c r="EBV197" s="374"/>
      <c r="EBW197" s="374"/>
      <c r="EBX197" s="373"/>
      <c r="EBY197" s="371"/>
      <c r="EBZ197" s="371"/>
      <c r="ECA197" s="371"/>
      <c r="ECB197" s="372"/>
      <c r="ECC197" s="373"/>
      <c r="ECD197" s="373"/>
      <c r="ECE197" s="373"/>
      <c r="ECF197" s="374"/>
      <c r="ECG197" s="374"/>
      <c r="ECH197" s="374"/>
      <c r="ECI197" s="373"/>
      <c r="ECJ197" s="374"/>
      <c r="ECK197" s="374"/>
      <c r="ECL197" s="374"/>
      <c r="ECM197" s="374"/>
      <c r="ECN197" s="373"/>
      <c r="ECO197" s="371"/>
      <c r="ECP197" s="371"/>
      <c r="ECQ197" s="371"/>
      <c r="ECR197" s="372"/>
      <c r="ECS197" s="373"/>
      <c r="ECT197" s="373"/>
      <c r="ECU197" s="373"/>
      <c r="ECV197" s="374"/>
      <c r="ECW197" s="374"/>
      <c r="ECX197" s="374"/>
      <c r="ECY197" s="373"/>
      <c r="ECZ197" s="374"/>
      <c r="EDA197" s="374"/>
      <c r="EDB197" s="374"/>
      <c r="EDC197" s="374"/>
      <c r="EDD197" s="373"/>
      <c r="EDE197" s="371"/>
      <c r="EDF197" s="371"/>
      <c r="EDG197" s="371"/>
      <c r="EDH197" s="372"/>
      <c r="EDI197" s="373"/>
      <c r="EDJ197" s="373"/>
      <c r="EDK197" s="373"/>
      <c r="EDL197" s="374"/>
      <c r="EDM197" s="374"/>
      <c r="EDN197" s="374"/>
      <c r="EDO197" s="373"/>
      <c r="EDP197" s="374"/>
      <c r="EDQ197" s="374"/>
      <c r="EDR197" s="374"/>
      <c r="EDS197" s="374"/>
      <c r="EDT197" s="373"/>
      <c r="EDU197" s="371"/>
      <c r="EDV197" s="371"/>
      <c r="EDW197" s="371"/>
      <c r="EDX197" s="372"/>
      <c r="EDY197" s="373"/>
      <c r="EDZ197" s="373"/>
      <c r="EEA197" s="373"/>
      <c r="EEB197" s="374"/>
      <c r="EEC197" s="374"/>
      <c r="EED197" s="374"/>
      <c r="EEE197" s="373"/>
      <c r="EEF197" s="374"/>
      <c r="EEG197" s="374"/>
      <c r="EEH197" s="374"/>
      <c r="EEI197" s="374"/>
      <c r="EEJ197" s="373"/>
      <c r="EEK197" s="371"/>
      <c r="EEL197" s="371"/>
      <c r="EEM197" s="371"/>
      <c r="EEN197" s="372"/>
      <c r="EEO197" s="373"/>
      <c r="EEP197" s="373"/>
      <c r="EEQ197" s="373"/>
      <c r="EER197" s="374"/>
      <c r="EES197" s="374"/>
      <c r="EET197" s="374"/>
      <c r="EEU197" s="373"/>
      <c r="EEV197" s="374"/>
      <c r="EEW197" s="374"/>
      <c r="EEX197" s="374"/>
      <c r="EEY197" s="374"/>
      <c r="EEZ197" s="373"/>
      <c r="EFA197" s="371"/>
      <c r="EFB197" s="371"/>
      <c r="EFC197" s="371"/>
      <c r="EFD197" s="372"/>
      <c r="EFE197" s="373"/>
      <c r="EFF197" s="373"/>
      <c r="EFG197" s="373"/>
      <c r="EFH197" s="374"/>
      <c r="EFI197" s="374"/>
      <c r="EFJ197" s="374"/>
      <c r="EFK197" s="373"/>
      <c r="EFL197" s="374"/>
      <c r="EFM197" s="374"/>
      <c r="EFN197" s="374"/>
      <c r="EFO197" s="374"/>
      <c r="EFP197" s="373"/>
      <c r="EFQ197" s="371"/>
      <c r="EFR197" s="371"/>
      <c r="EFS197" s="371"/>
      <c r="EFT197" s="372"/>
      <c r="EFU197" s="373"/>
      <c r="EFV197" s="373"/>
      <c r="EFW197" s="373"/>
      <c r="EFX197" s="374"/>
      <c r="EFY197" s="374"/>
      <c r="EFZ197" s="374"/>
      <c r="EGA197" s="373"/>
      <c r="EGB197" s="374"/>
      <c r="EGC197" s="374"/>
      <c r="EGD197" s="374"/>
      <c r="EGE197" s="374"/>
      <c r="EGF197" s="373"/>
      <c r="EGG197" s="371"/>
      <c r="EGH197" s="371"/>
      <c r="EGI197" s="371"/>
      <c r="EGJ197" s="372"/>
      <c r="EGK197" s="373"/>
      <c r="EGL197" s="373"/>
      <c r="EGM197" s="373"/>
      <c r="EGN197" s="374"/>
      <c r="EGO197" s="374"/>
      <c r="EGP197" s="374"/>
      <c r="EGQ197" s="373"/>
      <c r="EGR197" s="374"/>
      <c r="EGS197" s="374"/>
      <c r="EGT197" s="374"/>
      <c r="EGU197" s="374"/>
      <c r="EGV197" s="373"/>
      <c r="EGW197" s="371"/>
      <c r="EGX197" s="371"/>
      <c r="EGY197" s="371"/>
      <c r="EGZ197" s="372"/>
      <c r="EHA197" s="373"/>
      <c r="EHB197" s="373"/>
      <c r="EHC197" s="373"/>
      <c r="EHD197" s="374"/>
      <c r="EHE197" s="374"/>
      <c r="EHF197" s="374"/>
      <c r="EHG197" s="373"/>
      <c r="EHH197" s="374"/>
      <c r="EHI197" s="374"/>
      <c r="EHJ197" s="374"/>
      <c r="EHK197" s="374"/>
      <c r="EHL197" s="373"/>
      <c r="EHM197" s="371"/>
      <c r="EHN197" s="371"/>
      <c r="EHO197" s="371"/>
      <c r="EHP197" s="372"/>
      <c r="EHQ197" s="373"/>
      <c r="EHR197" s="373"/>
      <c r="EHS197" s="373"/>
      <c r="EHT197" s="374"/>
      <c r="EHU197" s="374"/>
      <c r="EHV197" s="374"/>
      <c r="EHW197" s="373"/>
      <c r="EHX197" s="374"/>
      <c r="EHY197" s="374"/>
      <c r="EHZ197" s="374"/>
      <c r="EIA197" s="374"/>
      <c r="EIB197" s="373"/>
      <c r="EIC197" s="371"/>
      <c r="EID197" s="371"/>
      <c r="EIE197" s="371"/>
      <c r="EIF197" s="372"/>
      <c r="EIG197" s="373"/>
      <c r="EIH197" s="373"/>
      <c r="EII197" s="373"/>
      <c r="EIJ197" s="374"/>
      <c r="EIK197" s="374"/>
      <c r="EIL197" s="374"/>
      <c r="EIM197" s="373"/>
      <c r="EIN197" s="374"/>
      <c r="EIO197" s="374"/>
      <c r="EIP197" s="374"/>
      <c r="EIQ197" s="374"/>
      <c r="EIR197" s="373"/>
      <c r="EIS197" s="371"/>
      <c r="EIT197" s="371"/>
      <c r="EIU197" s="371"/>
      <c r="EIV197" s="372"/>
      <c r="EIW197" s="373"/>
      <c r="EIX197" s="373"/>
      <c r="EIY197" s="373"/>
      <c r="EIZ197" s="374"/>
      <c r="EJA197" s="374"/>
      <c r="EJB197" s="374"/>
      <c r="EJC197" s="373"/>
      <c r="EJD197" s="374"/>
      <c r="EJE197" s="374"/>
      <c r="EJF197" s="374"/>
      <c r="EJG197" s="374"/>
      <c r="EJH197" s="373"/>
      <c r="EJI197" s="371"/>
      <c r="EJJ197" s="371"/>
      <c r="EJK197" s="371"/>
      <c r="EJL197" s="372"/>
      <c r="EJM197" s="373"/>
      <c r="EJN197" s="373"/>
      <c r="EJO197" s="373"/>
      <c r="EJP197" s="374"/>
      <c r="EJQ197" s="374"/>
      <c r="EJR197" s="374"/>
      <c r="EJS197" s="373"/>
      <c r="EJT197" s="374"/>
      <c r="EJU197" s="374"/>
      <c r="EJV197" s="374"/>
      <c r="EJW197" s="374"/>
      <c r="EJX197" s="373"/>
      <c r="EJY197" s="371"/>
      <c r="EJZ197" s="371"/>
      <c r="EKA197" s="371"/>
      <c r="EKB197" s="372"/>
      <c r="EKC197" s="373"/>
      <c r="EKD197" s="373"/>
      <c r="EKE197" s="373"/>
      <c r="EKF197" s="374"/>
      <c r="EKG197" s="374"/>
      <c r="EKH197" s="374"/>
      <c r="EKI197" s="373"/>
      <c r="EKJ197" s="374"/>
      <c r="EKK197" s="374"/>
      <c r="EKL197" s="374"/>
      <c r="EKM197" s="374"/>
      <c r="EKN197" s="373"/>
      <c r="EKO197" s="371"/>
      <c r="EKP197" s="371"/>
      <c r="EKQ197" s="371"/>
      <c r="EKR197" s="372"/>
      <c r="EKS197" s="373"/>
      <c r="EKT197" s="373"/>
      <c r="EKU197" s="373"/>
      <c r="EKV197" s="374"/>
      <c r="EKW197" s="374"/>
      <c r="EKX197" s="374"/>
      <c r="EKY197" s="373"/>
      <c r="EKZ197" s="374"/>
      <c r="ELA197" s="374"/>
      <c r="ELB197" s="374"/>
      <c r="ELC197" s="374"/>
      <c r="ELD197" s="373"/>
      <c r="ELE197" s="371"/>
      <c r="ELF197" s="371"/>
      <c r="ELG197" s="371"/>
      <c r="ELH197" s="372"/>
      <c r="ELI197" s="373"/>
      <c r="ELJ197" s="373"/>
      <c r="ELK197" s="373"/>
      <c r="ELL197" s="374"/>
      <c r="ELM197" s="374"/>
      <c r="ELN197" s="374"/>
      <c r="ELO197" s="373"/>
      <c r="ELP197" s="374"/>
      <c r="ELQ197" s="374"/>
      <c r="ELR197" s="374"/>
      <c r="ELS197" s="374"/>
      <c r="ELT197" s="373"/>
      <c r="ELU197" s="371"/>
      <c r="ELV197" s="371"/>
      <c r="ELW197" s="371"/>
      <c r="ELX197" s="372"/>
      <c r="ELY197" s="373"/>
      <c r="ELZ197" s="373"/>
      <c r="EMA197" s="373"/>
      <c r="EMB197" s="374"/>
      <c r="EMC197" s="374"/>
      <c r="EMD197" s="374"/>
      <c r="EME197" s="373"/>
      <c r="EMF197" s="374"/>
      <c r="EMG197" s="374"/>
      <c r="EMH197" s="374"/>
      <c r="EMI197" s="374"/>
      <c r="EMJ197" s="373"/>
      <c r="EMK197" s="371"/>
      <c r="EML197" s="371"/>
      <c r="EMM197" s="371"/>
      <c r="EMN197" s="372"/>
      <c r="EMO197" s="373"/>
      <c r="EMP197" s="373"/>
      <c r="EMQ197" s="373"/>
      <c r="EMR197" s="374"/>
      <c r="EMS197" s="374"/>
      <c r="EMT197" s="374"/>
      <c r="EMU197" s="373"/>
      <c r="EMV197" s="374"/>
      <c r="EMW197" s="374"/>
      <c r="EMX197" s="374"/>
      <c r="EMY197" s="374"/>
      <c r="EMZ197" s="373"/>
      <c r="ENA197" s="371"/>
      <c r="ENB197" s="371"/>
      <c r="ENC197" s="371"/>
      <c r="END197" s="372"/>
      <c r="ENE197" s="373"/>
      <c r="ENF197" s="373"/>
      <c r="ENG197" s="373"/>
      <c r="ENH197" s="374"/>
      <c r="ENI197" s="374"/>
      <c r="ENJ197" s="374"/>
      <c r="ENK197" s="373"/>
      <c r="ENL197" s="374"/>
      <c r="ENM197" s="374"/>
      <c r="ENN197" s="374"/>
      <c r="ENO197" s="374"/>
      <c r="ENP197" s="373"/>
      <c r="ENQ197" s="371"/>
      <c r="ENR197" s="371"/>
      <c r="ENS197" s="371"/>
      <c r="ENT197" s="372"/>
      <c r="ENU197" s="373"/>
      <c r="ENV197" s="373"/>
      <c r="ENW197" s="373"/>
      <c r="ENX197" s="374"/>
      <c r="ENY197" s="374"/>
      <c r="ENZ197" s="374"/>
      <c r="EOA197" s="373"/>
      <c r="EOB197" s="374"/>
      <c r="EOC197" s="374"/>
      <c r="EOD197" s="374"/>
      <c r="EOE197" s="374"/>
      <c r="EOF197" s="373"/>
      <c r="EOG197" s="371"/>
      <c r="EOH197" s="371"/>
      <c r="EOI197" s="371"/>
      <c r="EOJ197" s="372"/>
      <c r="EOK197" s="373"/>
      <c r="EOL197" s="373"/>
      <c r="EOM197" s="373"/>
      <c r="EON197" s="374"/>
      <c r="EOO197" s="374"/>
      <c r="EOP197" s="374"/>
      <c r="EOQ197" s="373"/>
      <c r="EOR197" s="374"/>
      <c r="EOS197" s="374"/>
      <c r="EOT197" s="374"/>
      <c r="EOU197" s="374"/>
      <c r="EOV197" s="373"/>
      <c r="EOW197" s="371"/>
      <c r="EOX197" s="371"/>
      <c r="EOY197" s="371"/>
      <c r="EOZ197" s="372"/>
      <c r="EPA197" s="373"/>
      <c r="EPB197" s="373"/>
      <c r="EPC197" s="373"/>
      <c r="EPD197" s="374"/>
      <c r="EPE197" s="374"/>
      <c r="EPF197" s="374"/>
      <c r="EPG197" s="373"/>
      <c r="EPH197" s="374"/>
      <c r="EPI197" s="374"/>
      <c r="EPJ197" s="374"/>
      <c r="EPK197" s="374"/>
      <c r="EPL197" s="373"/>
      <c r="EPM197" s="371"/>
      <c r="EPN197" s="371"/>
      <c r="EPO197" s="371"/>
      <c r="EPP197" s="372"/>
      <c r="EPQ197" s="373"/>
      <c r="EPR197" s="373"/>
      <c r="EPS197" s="373"/>
      <c r="EPT197" s="374"/>
      <c r="EPU197" s="374"/>
      <c r="EPV197" s="374"/>
      <c r="EPW197" s="373"/>
      <c r="EPX197" s="374"/>
      <c r="EPY197" s="374"/>
      <c r="EPZ197" s="374"/>
      <c r="EQA197" s="374"/>
      <c r="EQB197" s="373"/>
      <c r="EQC197" s="371"/>
      <c r="EQD197" s="371"/>
      <c r="EQE197" s="371"/>
      <c r="EQF197" s="372"/>
      <c r="EQG197" s="373"/>
      <c r="EQH197" s="373"/>
      <c r="EQI197" s="373"/>
      <c r="EQJ197" s="374"/>
      <c r="EQK197" s="374"/>
      <c r="EQL197" s="374"/>
      <c r="EQM197" s="373"/>
      <c r="EQN197" s="374"/>
      <c r="EQO197" s="374"/>
      <c r="EQP197" s="374"/>
      <c r="EQQ197" s="374"/>
      <c r="EQR197" s="373"/>
      <c r="EQS197" s="371"/>
      <c r="EQT197" s="371"/>
      <c r="EQU197" s="371"/>
      <c r="EQV197" s="372"/>
      <c r="EQW197" s="373"/>
      <c r="EQX197" s="373"/>
      <c r="EQY197" s="373"/>
      <c r="EQZ197" s="374"/>
      <c r="ERA197" s="374"/>
      <c r="ERB197" s="374"/>
      <c r="ERC197" s="373"/>
      <c r="ERD197" s="374"/>
      <c r="ERE197" s="374"/>
      <c r="ERF197" s="374"/>
      <c r="ERG197" s="374"/>
      <c r="ERH197" s="373"/>
      <c r="ERI197" s="371"/>
      <c r="ERJ197" s="371"/>
      <c r="ERK197" s="371"/>
      <c r="ERL197" s="372"/>
      <c r="ERM197" s="373"/>
      <c r="ERN197" s="373"/>
      <c r="ERO197" s="373"/>
      <c r="ERP197" s="374"/>
      <c r="ERQ197" s="374"/>
      <c r="ERR197" s="374"/>
      <c r="ERS197" s="373"/>
      <c r="ERT197" s="374"/>
      <c r="ERU197" s="374"/>
      <c r="ERV197" s="374"/>
      <c r="ERW197" s="374"/>
      <c r="ERX197" s="373"/>
      <c r="ERY197" s="371"/>
      <c r="ERZ197" s="371"/>
      <c r="ESA197" s="371"/>
      <c r="ESB197" s="372"/>
      <c r="ESC197" s="373"/>
      <c r="ESD197" s="373"/>
      <c r="ESE197" s="373"/>
      <c r="ESF197" s="374"/>
      <c r="ESG197" s="374"/>
      <c r="ESH197" s="374"/>
      <c r="ESI197" s="373"/>
      <c r="ESJ197" s="374"/>
      <c r="ESK197" s="374"/>
      <c r="ESL197" s="374"/>
      <c r="ESM197" s="374"/>
      <c r="ESN197" s="373"/>
      <c r="ESO197" s="371"/>
      <c r="ESP197" s="371"/>
      <c r="ESQ197" s="371"/>
      <c r="ESR197" s="372"/>
      <c r="ESS197" s="373"/>
      <c r="EST197" s="373"/>
      <c r="ESU197" s="373"/>
      <c r="ESV197" s="374"/>
      <c r="ESW197" s="374"/>
      <c r="ESX197" s="374"/>
      <c r="ESY197" s="373"/>
      <c r="ESZ197" s="374"/>
      <c r="ETA197" s="374"/>
      <c r="ETB197" s="374"/>
      <c r="ETC197" s="374"/>
      <c r="ETD197" s="373"/>
      <c r="ETE197" s="371"/>
      <c r="ETF197" s="371"/>
      <c r="ETG197" s="371"/>
      <c r="ETH197" s="372"/>
      <c r="ETI197" s="373"/>
      <c r="ETJ197" s="373"/>
      <c r="ETK197" s="373"/>
      <c r="ETL197" s="374"/>
      <c r="ETM197" s="374"/>
      <c r="ETN197" s="374"/>
      <c r="ETO197" s="373"/>
      <c r="ETP197" s="374"/>
      <c r="ETQ197" s="374"/>
      <c r="ETR197" s="374"/>
      <c r="ETS197" s="374"/>
      <c r="ETT197" s="373"/>
      <c r="ETU197" s="371"/>
      <c r="ETV197" s="371"/>
      <c r="ETW197" s="371"/>
      <c r="ETX197" s="372"/>
      <c r="ETY197" s="373"/>
      <c r="ETZ197" s="373"/>
      <c r="EUA197" s="373"/>
      <c r="EUB197" s="374"/>
      <c r="EUC197" s="374"/>
      <c r="EUD197" s="374"/>
      <c r="EUE197" s="373"/>
      <c r="EUF197" s="374"/>
      <c r="EUG197" s="374"/>
      <c r="EUH197" s="374"/>
      <c r="EUI197" s="374"/>
      <c r="EUJ197" s="373"/>
      <c r="EUK197" s="371"/>
      <c r="EUL197" s="371"/>
      <c r="EUM197" s="371"/>
      <c r="EUN197" s="372"/>
      <c r="EUO197" s="373"/>
      <c r="EUP197" s="373"/>
      <c r="EUQ197" s="373"/>
      <c r="EUR197" s="374"/>
      <c r="EUS197" s="374"/>
      <c r="EUT197" s="374"/>
      <c r="EUU197" s="373"/>
      <c r="EUV197" s="374"/>
      <c r="EUW197" s="374"/>
      <c r="EUX197" s="374"/>
      <c r="EUY197" s="374"/>
      <c r="EUZ197" s="373"/>
      <c r="EVA197" s="371"/>
      <c r="EVB197" s="371"/>
      <c r="EVC197" s="371"/>
      <c r="EVD197" s="372"/>
      <c r="EVE197" s="373"/>
      <c r="EVF197" s="373"/>
      <c r="EVG197" s="373"/>
      <c r="EVH197" s="374"/>
      <c r="EVI197" s="374"/>
      <c r="EVJ197" s="374"/>
      <c r="EVK197" s="373"/>
      <c r="EVL197" s="374"/>
      <c r="EVM197" s="374"/>
      <c r="EVN197" s="374"/>
      <c r="EVO197" s="374"/>
      <c r="EVP197" s="373"/>
      <c r="EVQ197" s="371"/>
      <c r="EVR197" s="371"/>
      <c r="EVS197" s="371"/>
      <c r="EVT197" s="372"/>
      <c r="EVU197" s="373"/>
      <c r="EVV197" s="373"/>
      <c r="EVW197" s="373"/>
      <c r="EVX197" s="374"/>
      <c r="EVY197" s="374"/>
      <c r="EVZ197" s="374"/>
      <c r="EWA197" s="373"/>
      <c r="EWB197" s="374"/>
      <c r="EWC197" s="374"/>
      <c r="EWD197" s="374"/>
      <c r="EWE197" s="374"/>
      <c r="EWF197" s="373"/>
      <c r="EWG197" s="371"/>
      <c r="EWH197" s="371"/>
      <c r="EWI197" s="371"/>
      <c r="EWJ197" s="372"/>
      <c r="EWK197" s="373"/>
      <c r="EWL197" s="373"/>
      <c r="EWM197" s="373"/>
      <c r="EWN197" s="374"/>
      <c r="EWO197" s="374"/>
      <c r="EWP197" s="374"/>
      <c r="EWQ197" s="373"/>
      <c r="EWR197" s="374"/>
      <c r="EWS197" s="374"/>
      <c r="EWT197" s="374"/>
      <c r="EWU197" s="374"/>
      <c r="EWV197" s="373"/>
      <c r="EWW197" s="371"/>
      <c r="EWX197" s="371"/>
      <c r="EWY197" s="371"/>
      <c r="EWZ197" s="372"/>
      <c r="EXA197" s="373"/>
      <c r="EXB197" s="373"/>
      <c r="EXC197" s="373"/>
      <c r="EXD197" s="374"/>
      <c r="EXE197" s="374"/>
      <c r="EXF197" s="374"/>
      <c r="EXG197" s="373"/>
      <c r="EXH197" s="374"/>
      <c r="EXI197" s="374"/>
      <c r="EXJ197" s="374"/>
      <c r="EXK197" s="374"/>
      <c r="EXL197" s="373"/>
      <c r="EXM197" s="371"/>
      <c r="EXN197" s="371"/>
      <c r="EXO197" s="371"/>
      <c r="EXP197" s="372"/>
      <c r="EXQ197" s="373"/>
      <c r="EXR197" s="373"/>
      <c r="EXS197" s="373"/>
      <c r="EXT197" s="374"/>
      <c r="EXU197" s="374"/>
      <c r="EXV197" s="374"/>
      <c r="EXW197" s="373"/>
      <c r="EXX197" s="374"/>
      <c r="EXY197" s="374"/>
      <c r="EXZ197" s="374"/>
      <c r="EYA197" s="374"/>
      <c r="EYB197" s="373"/>
      <c r="EYC197" s="371"/>
      <c r="EYD197" s="371"/>
      <c r="EYE197" s="371"/>
      <c r="EYF197" s="372"/>
      <c r="EYG197" s="373"/>
      <c r="EYH197" s="373"/>
      <c r="EYI197" s="373"/>
      <c r="EYJ197" s="374"/>
      <c r="EYK197" s="374"/>
      <c r="EYL197" s="374"/>
      <c r="EYM197" s="373"/>
      <c r="EYN197" s="374"/>
      <c r="EYO197" s="374"/>
      <c r="EYP197" s="374"/>
      <c r="EYQ197" s="374"/>
      <c r="EYR197" s="373"/>
      <c r="EYS197" s="371"/>
      <c r="EYT197" s="371"/>
      <c r="EYU197" s="371"/>
      <c r="EYV197" s="372"/>
      <c r="EYW197" s="373"/>
      <c r="EYX197" s="373"/>
      <c r="EYY197" s="373"/>
      <c r="EYZ197" s="374"/>
      <c r="EZA197" s="374"/>
      <c r="EZB197" s="374"/>
      <c r="EZC197" s="373"/>
      <c r="EZD197" s="374"/>
      <c r="EZE197" s="374"/>
      <c r="EZF197" s="374"/>
      <c r="EZG197" s="374"/>
      <c r="EZH197" s="373"/>
      <c r="EZI197" s="371"/>
      <c r="EZJ197" s="371"/>
      <c r="EZK197" s="371"/>
      <c r="EZL197" s="372"/>
      <c r="EZM197" s="373"/>
      <c r="EZN197" s="373"/>
      <c r="EZO197" s="373"/>
      <c r="EZP197" s="374"/>
      <c r="EZQ197" s="374"/>
      <c r="EZR197" s="374"/>
      <c r="EZS197" s="373"/>
      <c r="EZT197" s="374"/>
      <c r="EZU197" s="374"/>
      <c r="EZV197" s="374"/>
      <c r="EZW197" s="374"/>
      <c r="EZX197" s="373"/>
      <c r="EZY197" s="371"/>
      <c r="EZZ197" s="371"/>
      <c r="FAA197" s="371"/>
      <c r="FAB197" s="372"/>
      <c r="FAC197" s="373"/>
      <c r="FAD197" s="373"/>
      <c r="FAE197" s="373"/>
      <c r="FAF197" s="374"/>
      <c r="FAG197" s="374"/>
      <c r="FAH197" s="374"/>
      <c r="FAI197" s="373"/>
      <c r="FAJ197" s="374"/>
      <c r="FAK197" s="374"/>
      <c r="FAL197" s="374"/>
      <c r="FAM197" s="374"/>
      <c r="FAN197" s="373"/>
      <c r="FAO197" s="371"/>
      <c r="FAP197" s="371"/>
      <c r="FAQ197" s="371"/>
      <c r="FAR197" s="372"/>
      <c r="FAS197" s="373"/>
      <c r="FAT197" s="373"/>
      <c r="FAU197" s="373"/>
      <c r="FAV197" s="374"/>
      <c r="FAW197" s="374"/>
      <c r="FAX197" s="374"/>
      <c r="FAY197" s="373"/>
      <c r="FAZ197" s="374"/>
      <c r="FBA197" s="374"/>
      <c r="FBB197" s="374"/>
      <c r="FBC197" s="374"/>
      <c r="FBD197" s="373"/>
      <c r="FBE197" s="371"/>
      <c r="FBF197" s="371"/>
      <c r="FBG197" s="371"/>
      <c r="FBH197" s="372"/>
      <c r="FBI197" s="373"/>
      <c r="FBJ197" s="373"/>
      <c r="FBK197" s="373"/>
      <c r="FBL197" s="374"/>
      <c r="FBM197" s="374"/>
      <c r="FBN197" s="374"/>
      <c r="FBO197" s="373"/>
      <c r="FBP197" s="374"/>
      <c r="FBQ197" s="374"/>
      <c r="FBR197" s="374"/>
      <c r="FBS197" s="374"/>
      <c r="FBT197" s="373"/>
      <c r="FBU197" s="371"/>
      <c r="FBV197" s="371"/>
      <c r="FBW197" s="371"/>
      <c r="FBX197" s="372"/>
      <c r="FBY197" s="373"/>
      <c r="FBZ197" s="373"/>
      <c r="FCA197" s="373"/>
      <c r="FCB197" s="374"/>
      <c r="FCC197" s="374"/>
      <c r="FCD197" s="374"/>
      <c r="FCE197" s="373"/>
      <c r="FCF197" s="374"/>
      <c r="FCG197" s="374"/>
      <c r="FCH197" s="374"/>
      <c r="FCI197" s="374"/>
      <c r="FCJ197" s="373"/>
      <c r="FCK197" s="371"/>
      <c r="FCL197" s="371"/>
      <c r="FCM197" s="371"/>
      <c r="FCN197" s="372"/>
      <c r="FCO197" s="373"/>
      <c r="FCP197" s="373"/>
      <c r="FCQ197" s="373"/>
      <c r="FCR197" s="374"/>
      <c r="FCS197" s="374"/>
      <c r="FCT197" s="374"/>
      <c r="FCU197" s="373"/>
      <c r="FCV197" s="374"/>
      <c r="FCW197" s="374"/>
      <c r="FCX197" s="374"/>
      <c r="FCY197" s="374"/>
      <c r="FCZ197" s="373"/>
      <c r="FDA197" s="371"/>
      <c r="FDB197" s="371"/>
      <c r="FDC197" s="371"/>
      <c r="FDD197" s="372"/>
      <c r="FDE197" s="373"/>
      <c r="FDF197" s="373"/>
      <c r="FDG197" s="373"/>
      <c r="FDH197" s="374"/>
      <c r="FDI197" s="374"/>
      <c r="FDJ197" s="374"/>
      <c r="FDK197" s="373"/>
      <c r="FDL197" s="374"/>
      <c r="FDM197" s="374"/>
      <c r="FDN197" s="374"/>
      <c r="FDO197" s="374"/>
      <c r="FDP197" s="373"/>
      <c r="FDQ197" s="371"/>
      <c r="FDR197" s="371"/>
      <c r="FDS197" s="371"/>
      <c r="FDT197" s="372"/>
      <c r="FDU197" s="373"/>
      <c r="FDV197" s="373"/>
      <c r="FDW197" s="373"/>
      <c r="FDX197" s="374"/>
      <c r="FDY197" s="374"/>
      <c r="FDZ197" s="374"/>
      <c r="FEA197" s="373"/>
      <c r="FEB197" s="374"/>
      <c r="FEC197" s="374"/>
      <c r="FED197" s="374"/>
      <c r="FEE197" s="374"/>
      <c r="FEF197" s="373"/>
      <c r="FEG197" s="371"/>
      <c r="FEH197" s="371"/>
      <c r="FEI197" s="371"/>
      <c r="FEJ197" s="372"/>
      <c r="FEK197" s="373"/>
      <c r="FEL197" s="373"/>
      <c r="FEM197" s="373"/>
      <c r="FEN197" s="374"/>
      <c r="FEO197" s="374"/>
      <c r="FEP197" s="374"/>
      <c r="FEQ197" s="373"/>
      <c r="FER197" s="374"/>
      <c r="FES197" s="374"/>
      <c r="FET197" s="374"/>
      <c r="FEU197" s="374"/>
      <c r="FEV197" s="373"/>
      <c r="FEW197" s="371"/>
      <c r="FEX197" s="371"/>
      <c r="FEY197" s="371"/>
      <c r="FEZ197" s="372"/>
      <c r="FFA197" s="373"/>
      <c r="FFB197" s="373"/>
      <c r="FFC197" s="373"/>
      <c r="FFD197" s="374"/>
      <c r="FFE197" s="374"/>
      <c r="FFF197" s="374"/>
      <c r="FFG197" s="373"/>
      <c r="FFH197" s="374"/>
      <c r="FFI197" s="374"/>
      <c r="FFJ197" s="374"/>
      <c r="FFK197" s="374"/>
      <c r="FFL197" s="373"/>
      <c r="FFM197" s="371"/>
      <c r="FFN197" s="371"/>
      <c r="FFO197" s="371"/>
      <c r="FFP197" s="372"/>
      <c r="FFQ197" s="373"/>
      <c r="FFR197" s="373"/>
      <c r="FFS197" s="373"/>
      <c r="FFT197" s="374"/>
      <c r="FFU197" s="374"/>
      <c r="FFV197" s="374"/>
      <c r="FFW197" s="373"/>
      <c r="FFX197" s="374"/>
      <c r="FFY197" s="374"/>
      <c r="FFZ197" s="374"/>
      <c r="FGA197" s="374"/>
      <c r="FGB197" s="373"/>
      <c r="FGC197" s="371"/>
      <c r="FGD197" s="371"/>
      <c r="FGE197" s="371"/>
      <c r="FGF197" s="372"/>
      <c r="FGG197" s="373"/>
      <c r="FGH197" s="373"/>
      <c r="FGI197" s="373"/>
      <c r="FGJ197" s="374"/>
      <c r="FGK197" s="374"/>
      <c r="FGL197" s="374"/>
      <c r="FGM197" s="373"/>
      <c r="FGN197" s="374"/>
      <c r="FGO197" s="374"/>
      <c r="FGP197" s="374"/>
      <c r="FGQ197" s="374"/>
      <c r="FGR197" s="373"/>
      <c r="FGS197" s="371"/>
      <c r="FGT197" s="371"/>
      <c r="FGU197" s="371"/>
      <c r="FGV197" s="372"/>
      <c r="FGW197" s="373"/>
      <c r="FGX197" s="373"/>
      <c r="FGY197" s="373"/>
      <c r="FGZ197" s="374"/>
      <c r="FHA197" s="374"/>
      <c r="FHB197" s="374"/>
      <c r="FHC197" s="373"/>
      <c r="FHD197" s="374"/>
      <c r="FHE197" s="374"/>
      <c r="FHF197" s="374"/>
      <c r="FHG197" s="374"/>
      <c r="FHH197" s="373"/>
      <c r="FHI197" s="371"/>
      <c r="FHJ197" s="371"/>
      <c r="FHK197" s="371"/>
      <c r="FHL197" s="372"/>
      <c r="FHM197" s="373"/>
      <c r="FHN197" s="373"/>
      <c r="FHO197" s="373"/>
      <c r="FHP197" s="374"/>
      <c r="FHQ197" s="374"/>
      <c r="FHR197" s="374"/>
      <c r="FHS197" s="373"/>
      <c r="FHT197" s="374"/>
      <c r="FHU197" s="374"/>
      <c r="FHV197" s="374"/>
      <c r="FHW197" s="374"/>
      <c r="FHX197" s="373"/>
      <c r="FHY197" s="371"/>
      <c r="FHZ197" s="371"/>
      <c r="FIA197" s="371"/>
      <c r="FIB197" s="372"/>
      <c r="FIC197" s="373"/>
      <c r="FID197" s="373"/>
      <c r="FIE197" s="373"/>
      <c r="FIF197" s="374"/>
      <c r="FIG197" s="374"/>
      <c r="FIH197" s="374"/>
      <c r="FII197" s="373"/>
      <c r="FIJ197" s="374"/>
      <c r="FIK197" s="374"/>
      <c r="FIL197" s="374"/>
      <c r="FIM197" s="374"/>
      <c r="FIN197" s="373"/>
      <c r="FIO197" s="371"/>
      <c r="FIP197" s="371"/>
      <c r="FIQ197" s="371"/>
      <c r="FIR197" s="372"/>
      <c r="FIS197" s="373"/>
      <c r="FIT197" s="373"/>
      <c r="FIU197" s="373"/>
      <c r="FIV197" s="374"/>
      <c r="FIW197" s="374"/>
      <c r="FIX197" s="374"/>
      <c r="FIY197" s="373"/>
      <c r="FIZ197" s="374"/>
      <c r="FJA197" s="374"/>
      <c r="FJB197" s="374"/>
      <c r="FJC197" s="374"/>
      <c r="FJD197" s="373"/>
      <c r="FJE197" s="371"/>
      <c r="FJF197" s="371"/>
      <c r="FJG197" s="371"/>
      <c r="FJH197" s="372"/>
      <c r="FJI197" s="373"/>
      <c r="FJJ197" s="373"/>
      <c r="FJK197" s="373"/>
      <c r="FJL197" s="374"/>
      <c r="FJM197" s="374"/>
      <c r="FJN197" s="374"/>
      <c r="FJO197" s="373"/>
      <c r="FJP197" s="374"/>
      <c r="FJQ197" s="374"/>
      <c r="FJR197" s="374"/>
      <c r="FJS197" s="374"/>
      <c r="FJT197" s="373"/>
      <c r="FJU197" s="371"/>
      <c r="FJV197" s="371"/>
      <c r="FJW197" s="371"/>
      <c r="FJX197" s="372"/>
      <c r="FJY197" s="373"/>
      <c r="FJZ197" s="373"/>
      <c r="FKA197" s="373"/>
      <c r="FKB197" s="374"/>
      <c r="FKC197" s="374"/>
      <c r="FKD197" s="374"/>
      <c r="FKE197" s="373"/>
      <c r="FKF197" s="374"/>
      <c r="FKG197" s="374"/>
      <c r="FKH197" s="374"/>
      <c r="FKI197" s="374"/>
      <c r="FKJ197" s="373"/>
      <c r="FKK197" s="371"/>
      <c r="FKL197" s="371"/>
      <c r="FKM197" s="371"/>
      <c r="FKN197" s="372"/>
      <c r="FKO197" s="373"/>
      <c r="FKP197" s="373"/>
      <c r="FKQ197" s="373"/>
      <c r="FKR197" s="374"/>
      <c r="FKS197" s="374"/>
      <c r="FKT197" s="374"/>
      <c r="FKU197" s="373"/>
      <c r="FKV197" s="374"/>
      <c r="FKW197" s="374"/>
      <c r="FKX197" s="374"/>
      <c r="FKY197" s="374"/>
      <c r="FKZ197" s="373"/>
      <c r="FLA197" s="371"/>
      <c r="FLB197" s="371"/>
      <c r="FLC197" s="371"/>
      <c r="FLD197" s="372"/>
      <c r="FLE197" s="373"/>
      <c r="FLF197" s="373"/>
      <c r="FLG197" s="373"/>
      <c r="FLH197" s="374"/>
      <c r="FLI197" s="374"/>
      <c r="FLJ197" s="374"/>
      <c r="FLK197" s="373"/>
      <c r="FLL197" s="374"/>
      <c r="FLM197" s="374"/>
      <c r="FLN197" s="374"/>
      <c r="FLO197" s="374"/>
      <c r="FLP197" s="373"/>
      <c r="FLQ197" s="371"/>
      <c r="FLR197" s="371"/>
      <c r="FLS197" s="371"/>
      <c r="FLT197" s="372"/>
      <c r="FLU197" s="373"/>
      <c r="FLV197" s="373"/>
      <c r="FLW197" s="373"/>
      <c r="FLX197" s="374"/>
      <c r="FLY197" s="374"/>
      <c r="FLZ197" s="374"/>
      <c r="FMA197" s="373"/>
      <c r="FMB197" s="374"/>
      <c r="FMC197" s="374"/>
      <c r="FMD197" s="374"/>
      <c r="FME197" s="374"/>
      <c r="FMF197" s="373"/>
      <c r="FMG197" s="371"/>
      <c r="FMH197" s="371"/>
      <c r="FMI197" s="371"/>
      <c r="FMJ197" s="372"/>
      <c r="FMK197" s="373"/>
      <c r="FML197" s="373"/>
      <c r="FMM197" s="373"/>
      <c r="FMN197" s="374"/>
      <c r="FMO197" s="374"/>
      <c r="FMP197" s="374"/>
      <c r="FMQ197" s="373"/>
      <c r="FMR197" s="374"/>
      <c r="FMS197" s="374"/>
      <c r="FMT197" s="374"/>
      <c r="FMU197" s="374"/>
      <c r="FMV197" s="373"/>
      <c r="FMW197" s="371"/>
      <c r="FMX197" s="371"/>
      <c r="FMY197" s="371"/>
      <c r="FMZ197" s="372"/>
      <c r="FNA197" s="373"/>
      <c r="FNB197" s="373"/>
      <c r="FNC197" s="373"/>
      <c r="FND197" s="374"/>
      <c r="FNE197" s="374"/>
      <c r="FNF197" s="374"/>
      <c r="FNG197" s="373"/>
      <c r="FNH197" s="374"/>
      <c r="FNI197" s="374"/>
      <c r="FNJ197" s="374"/>
      <c r="FNK197" s="374"/>
      <c r="FNL197" s="373"/>
      <c r="FNM197" s="371"/>
      <c r="FNN197" s="371"/>
      <c r="FNO197" s="371"/>
      <c r="FNP197" s="372"/>
      <c r="FNQ197" s="373"/>
      <c r="FNR197" s="373"/>
      <c r="FNS197" s="373"/>
      <c r="FNT197" s="374"/>
      <c r="FNU197" s="374"/>
      <c r="FNV197" s="374"/>
      <c r="FNW197" s="373"/>
      <c r="FNX197" s="374"/>
      <c r="FNY197" s="374"/>
      <c r="FNZ197" s="374"/>
      <c r="FOA197" s="374"/>
      <c r="FOB197" s="373"/>
      <c r="FOC197" s="371"/>
      <c r="FOD197" s="371"/>
      <c r="FOE197" s="371"/>
      <c r="FOF197" s="372"/>
      <c r="FOG197" s="373"/>
      <c r="FOH197" s="373"/>
      <c r="FOI197" s="373"/>
      <c r="FOJ197" s="374"/>
      <c r="FOK197" s="374"/>
      <c r="FOL197" s="374"/>
      <c r="FOM197" s="373"/>
      <c r="FON197" s="374"/>
      <c r="FOO197" s="374"/>
      <c r="FOP197" s="374"/>
      <c r="FOQ197" s="374"/>
      <c r="FOR197" s="373"/>
      <c r="FOS197" s="371"/>
      <c r="FOT197" s="371"/>
      <c r="FOU197" s="371"/>
      <c r="FOV197" s="372"/>
      <c r="FOW197" s="373"/>
      <c r="FOX197" s="373"/>
      <c r="FOY197" s="373"/>
      <c r="FOZ197" s="374"/>
      <c r="FPA197" s="374"/>
      <c r="FPB197" s="374"/>
      <c r="FPC197" s="373"/>
      <c r="FPD197" s="374"/>
      <c r="FPE197" s="374"/>
      <c r="FPF197" s="374"/>
      <c r="FPG197" s="374"/>
      <c r="FPH197" s="373"/>
      <c r="FPI197" s="371"/>
      <c r="FPJ197" s="371"/>
      <c r="FPK197" s="371"/>
      <c r="FPL197" s="372"/>
      <c r="FPM197" s="373"/>
      <c r="FPN197" s="373"/>
      <c r="FPO197" s="373"/>
      <c r="FPP197" s="374"/>
      <c r="FPQ197" s="374"/>
      <c r="FPR197" s="374"/>
      <c r="FPS197" s="373"/>
      <c r="FPT197" s="374"/>
      <c r="FPU197" s="374"/>
      <c r="FPV197" s="374"/>
      <c r="FPW197" s="374"/>
      <c r="FPX197" s="373"/>
      <c r="FPY197" s="371"/>
      <c r="FPZ197" s="371"/>
      <c r="FQA197" s="371"/>
      <c r="FQB197" s="372"/>
      <c r="FQC197" s="373"/>
      <c r="FQD197" s="373"/>
      <c r="FQE197" s="373"/>
      <c r="FQF197" s="374"/>
      <c r="FQG197" s="374"/>
      <c r="FQH197" s="374"/>
      <c r="FQI197" s="373"/>
      <c r="FQJ197" s="374"/>
      <c r="FQK197" s="374"/>
      <c r="FQL197" s="374"/>
      <c r="FQM197" s="374"/>
      <c r="FQN197" s="373"/>
      <c r="FQO197" s="371"/>
      <c r="FQP197" s="371"/>
      <c r="FQQ197" s="371"/>
      <c r="FQR197" s="372"/>
      <c r="FQS197" s="373"/>
      <c r="FQT197" s="373"/>
      <c r="FQU197" s="373"/>
      <c r="FQV197" s="374"/>
      <c r="FQW197" s="374"/>
      <c r="FQX197" s="374"/>
      <c r="FQY197" s="373"/>
      <c r="FQZ197" s="374"/>
      <c r="FRA197" s="374"/>
      <c r="FRB197" s="374"/>
      <c r="FRC197" s="374"/>
      <c r="FRD197" s="373"/>
      <c r="FRE197" s="371"/>
      <c r="FRF197" s="371"/>
      <c r="FRG197" s="371"/>
      <c r="FRH197" s="372"/>
      <c r="FRI197" s="373"/>
      <c r="FRJ197" s="373"/>
      <c r="FRK197" s="373"/>
      <c r="FRL197" s="374"/>
      <c r="FRM197" s="374"/>
      <c r="FRN197" s="374"/>
      <c r="FRO197" s="373"/>
      <c r="FRP197" s="374"/>
      <c r="FRQ197" s="374"/>
      <c r="FRR197" s="374"/>
      <c r="FRS197" s="374"/>
      <c r="FRT197" s="373"/>
      <c r="FRU197" s="371"/>
      <c r="FRV197" s="371"/>
      <c r="FRW197" s="371"/>
      <c r="FRX197" s="372"/>
      <c r="FRY197" s="373"/>
      <c r="FRZ197" s="373"/>
      <c r="FSA197" s="373"/>
      <c r="FSB197" s="374"/>
      <c r="FSC197" s="374"/>
      <c r="FSD197" s="374"/>
      <c r="FSE197" s="373"/>
      <c r="FSF197" s="374"/>
      <c r="FSG197" s="374"/>
      <c r="FSH197" s="374"/>
      <c r="FSI197" s="374"/>
      <c r="FSJ197" s="373"/>
      <c r="FSK197" s="371"/>
      <c r="FSL197" s="371"/>
      <c r="FSM197" s="371"/>
      <c r="FSN197" s="372"/>
      <c r="FSO197" s="373"/>
      <c r="FSP197" s="373"/>
      <c r="FSQ197" s="373"/>
      <c r="FSR197" s="374"/>
      <c r="FSS197" s="374"/>
      <c r="FST197" s="374"/>
      <c r="FSU197" s="373"/>
      <c r="FSV197" s="374"/>
      <c r="FSW197" s="374"/>
      <c r="FSX197" s="374"/>
      <c r="FSY197" s="374"/>
      <c r="FSZ197" s="373"/>
      <c r="FTA197" s="371"/>
      <c r="FTB197" s="371"/>
      <c r="FTC197" s="371"/>
      <c r="FTD197" s="372"/>
      <c r="FTE197" s="373"/>
      <c r="FTF197" s="373"/>
      <c r="FTG197" s="373"/>
      <c r="FTH197" s="374"/>
      <c r="FTI197" s="374"/>
      <c r="FTJ197" s="374"/>
      <c r="FTK197" s="373"/>
      <c r="FTL197" s="374"/>
      <c r="FTM197" s="374"/>
      <c r="FTN197" s="374"/>
      <c r="FTO197" s="374"/>
      <c r="FTP197" s="373"/>
      <c r="FTQ197" s="371"/>
      <c r="FTR197" s="371"/>
      <c r="FTS197" s="371"/>
      <c r="FTT197" s="372"/>
      <c r="FTU197" s="373"/>
      <c r="FTV197" s="373"/>
      <c r="FTW197" s="373"/>
      <c r="FTX197" s="374"/>
      <c r="FTY197" s="374"/>
      <c r="FTZ197" s="374"/>
      <c r="FUA197" s="373"/>
      <c r="FUB197" s="374"/>
      <c r="FUC197" s="374"/>
      <c r="FUD197" s="374"/>
      <c r="FUE197" s="374"/>
      <c r="FUF197" s="373"/>
      <c r="FUG197" s="371"/>
      <c r="FUH197" s="371"/>
      <c r="FUI197" s="371"/>
      <c r="FUJ197" s="372"/>
      <c r="FUK197" s="373"/>
      <c r="FUL197" s="373"/>
      <c r="FUM197" s="373"/>
      <c r="FUN197" s="374"/>
      <c r="FUO197" s="374"/>
      <c r="FUP197" s="374"/>
      <c r="FUQ197" s="373"/>
      <c r="FUR197" s="374"/>
      <c r="FUS197" s="374"/>
      <c r="FUT197" s="374"/>
      <c r="FUU197" s="374"/>
      <c r="FUV197" s="373"/>
      <c r="FUW197" s="371"/>
      <c r="FUX197" s="371"/>
      <c r="FUY197" s="371"/>
      <c r="FUZ197" s="372"/>
      <c r="FVA197" s="373"/>
      <c r="FVB197" s="373"/>
      <c r="FVC197" s="373"/>
      <c r="FVD197" s="374"/>
      <c r="FVE197" s="374"/>
      <c r="FVF197" s="374"/>
      <c r="FVG197" s="373"/>
      <c r="FVH197" s="374"/>
      <c r="FVI197" s="374"/>
      <c r="FVJ197" s="374"/>
      <c r="FVK197" s="374"/>
      <c r="FVL197" s="373"/>
      <c r="FVM197" s="371"/>
      <c r="FVN197" s="371"/>
      <c r="FVO197" s="371"/>
      <c r="FVP197" s="372"/>
      <c r="FVQ197" s="373"/>
      <c r="FVR197" s="373"/>
      <c r="FVS197" s="373"/>
      <c r="FVT197" s="374"/>
      <c r="FVU197" s="374"/>
      <c r="FVV197" s="374"/>
      <c r="FVW197" s="373"/>
      <c r="FVX197" s="374"/>
      <c r="FVY197" s="374"/>
      <c r="FVZ197" s="374"/>
      <c r="FWA197" s="374"/>
      <c r="FWB197" s="373"/>
      <c r="FWC197" s="371"/>
      <c r="FWD197" s="371"/>
      <c r="FWE197" s="371"/>
      <c r="FWF197" s="372"/>
      <c r="FWG197" s="373"/>
      <c r="FWH197" s="373"/>
      <c r="FWI197" s="373"/>
      <c r="FWJ197" s="374"/>
      <c r="FWK197" s="374"/>
      <c r="FWL197" s="374"/>
      <c r="FWM197" s="373"/>
      <c r="FWN197" s="374"/>
      <c r="FWO197" s="374"/>
      <c r="FWP197" s="374"/>
      <c r="FWQ197" s="374"/>
      <c r="FWR197" s="373"/>
      <c r="FWS197" s="371"/>
      <c r="FWT197" s="371"/>
      <c r="FWU197" s="371"/>
      <c r="FWV197" s="372"/>
      <c r="FWW197" s="373"/>
      <c r="FWX197" s="373"/>
      <c r="FWY197" s="373"/>
      <c r="FWZ197" s="374"/>
      <c r="FXA197" s="374"/>
      <c r="FXB197" s="374"/>
      <c r="FXC197" s="373"/>
      <c r="FXD197" s="374"/>
      <c r="FXE197" s="374"/>
      <c r="FXF197" s="374"/>
      <c r="FXG197" s="374"/>
      <c r="FXH197" s="373"/>
      <c r="FXI197" s="371"/>
      <c r="FXJ197" s="371"/>
      <c r="FXK197" s="371"/>
      <c r="FXL197" s="372"/>
      <c r="FXM197" s="373"/>
      <c r="FXN197" s="373"/>
      <c r="FXO197" s="373"/>
      <c r="FXP197" s="374"/>
      <c r="FXQ197" s="374"/>
      <c r="FXR197" s="374"/>
      <c r="FXS197" s="373"/>
      <c r="FXT197" s="374"/>
      <c r="FXU197" s="374"/>
      <c r="FXV197" s="374"/>
      <c r="FXW197" s="374"/>
      <c r="FXX197" s="373"/>
      <c r="FXY197" s="371"/>
      <c r="FXZ197" s="371"/>
      <c r="FYA197" s="371"/>
      <c r="FYB197" s="372"/>
      <c r="FYC197" s="373"/>
      <c r="FYD197" s="373"/>
      <c r="FYE197" s="373"/>
      <c r="FYF197" s="374"/>
      <c r="FYG197" s="374"/>
      <c r="FYH197" s="374"/>
      <c r="FYI197" s="373"/>
      <c r="FYJ197" s="374"/>
      <c r="FYK197" s="374"/>
      <c r="FYL197" s="374"/>
      <c r="FYM197" s="374"/>
      <c r="FYN197" s="373"/>
      <c r="FYO197" s="371"/>
      <c r="FYP197" s="371"/>
      <c r="FYQ197" s="371"/>
      <c r="FYR197" s="372"/>
      <c r="FYS197" s="373"/>
      <c r="FYT197" s="373"/>
      <c r="FYU197" s="373"/>
      <c r="FYV197" s="374"/>
      <c r="FYW197" s="374"/>
      <c r="FYX197" s="374"/>
      <c r="FYY197" s="373"/>
      <c r="FYZ197" s="374"/>
      <c r="FZA197" s="374"/>
      <c r="FZB197" s="374"/>
      <c r="FZC197" s="374"/>
      <c r="FZD197" s="373"/>
      <c r="FZE197" s="371"/>
      <c r="FZF197" s="371"/>
      <c r="FZG197" s="371"/>
      <c r="FZH197" s="372"/>
      <c r="FZI197" s="373"/>
      <c r="FZJ197" s="373"/>
      <c r="FZK197" s="373"/>
      <c r="FZL197" s="374"/>
      <c r="FZM197" s="374"/>
      <c r="FZN197" s="374"/>
      <c r="FZO197" s="373"/>
      <c r="FZP197" s="374"/>
      <c r="FZQ197" s="374"/>
      <c r="FZR197" s="374"/>
      <c r="FZS197" s="374"/>
      <c r="FZT197" s="373"/>
      <c r="FZU197" s="371"/>
      <c r="FZV197" s="371"/>
      <c r="FZW197" s="371"/>
      <c r="FZX197" s="372"/>
      <c r="FZY197" s="373"/>
      <c r="FZZ197" s="373"/>
      <c r="GAA197" s="373"/>
      <c r="GAB197" s="374"/>
      <c r="GAC197" s="374"/>
      <c r="GAD197" s="374"/>
      <c r="GAE197" s="373"/>
      <c r="GAF197" s="374"/>
      <c r="GAG197" s="374"/>
      <c r="GAH197" s="374"/>
      <c r="GAI197" s="374"/>
      <c r="GAJ197" s="373"/>
      <c r="GAK197" s="371"/>
      <c r="GAL197" s="371"/>
      <c r="GAM197" s="371"/>
      <c r="GAN197" s="372"/>
      <c r="GAO197" s="373"/>
      <c r="GAP197" s="373"/>
      <c r="GAQ197" s="373"/>
      <c r="GAR197" s="374"/>
      <c r="GAS197" s="374"/>
      <c r="GAT197" s="374"/>
      <c r="GAU197" s="373"/>
      <c r="GAV197" s="374"/>
      <c r="GAW197" s="374"/>
      <c r="GAX197" s="374"/>
      <c r="GAY197" s="374"/>
      <c r="GAZ197" s="373"/>
      <c r="GBA197" s="371"/>
      <c r="GBB197" s="371"/>
      <c r="GBC197" s="371"/>
      <c r="GBD197" s="372"/>
      <c r="GBE197" s="373"/>
      <c r="GBF197" s="373"/>
      <c r="GBG197" s="373"/>
      <c r="GBH197" s="374"/>
      <c r="GBI197" s="374"/>
      <c r="GBJ197" s="374"/>
      <c r="GBK197" s="373"/>
      <c r="GBL197" s="374"/>
      <c r="GBM197" s="374"/>
      <c r="GBN197" s="374"/>
      <c r="GBO197" s="374"/>
      <c r="GBP197" s="373"/>
      <c r="GBQ197" s="371"/>
      <c r="GBR197" s="371"/>
      <c r="GBS197" s="371"/>
      <c r="GBT197" s="372"/>
      <c r="GBU197" s="373"/>
      <c r="GBV197" s="373"/>
      <c r="GBW197" s="373"/>
      <c r="GBX197" s="374"/>
      <c r="GBY197" s="374"/>
      <c r="GBZ197" s="374"/>
      <c r="GCA197" s="373"/>
      <c r="GCB197" s="374"/>
      <c r="GCC197" s="374"/>
      <c r="GCD197" s="374"/>
      <c r="GCE197" s="374"/>
      <c r="GCF197" s="373"/>
      <c r="GCG197" s="371"/>
      <c r="GCH197" s="371"/>
      <c r="GCI197" s="371"/>
      <c r="GCJ197" s="372"/>
      <c r="GCK197" s="373"/>
      <c r="GCL197" s="373"/>
      <c r="GCM197" s="373"/>
      <c r="GCN197" s="374"/>
      <c r="GCO197" s="374"/>
      <c r="GCP197" s="374"/>
      <c r="GCQ197" s="373"/>
      <c r="GCR197" s="374"/>
      <c r="GCS197" s="374"/>
      <c r="GCT197" s="374"/>
      <c r="GCU197" s="374"/>
      <c r="GCV197" s="373"/>
      <c r="GCW197" s="371"/>
      <c r="GCX197" s="371"/>
      <c r="GCY197" s="371"/>
      <c r="GCZ197" s="372"/>
      <c r="GDA197" s="373"/>
      <c r="GDB197" s="373"/>
      <c r="GDC197" s="373"/>
      <c r="GDD197" s="374"/>
      <c r="GDE197" s="374"/>
      <c r="GDF197" s="374"/>
      <c r="GDG197" s="373"/>
      <c r="GDH197" s="374"/>
      <c r="GDI197" s="374"/>
      <c r="GDJ197" s="374"/>
      <c r="GDK197" s="374"/>
      <c r="GDL197" s="373"/>
      <c r="GDM197" s="371"/>
      <c r="GDN197" s="371"/>
      <c r="GDO197" s="371"/>
      <c r="GDP197" s="372"/>
      <c r="GDQ197" s="373"/>
      <c r="GDR197" s="373"/>
      <c r="GDS197" s="373"/>
      <c r="GDT197" s="374"/>
      <c r="GDU197" s="374"/>
      <c r="GDV197" s="374"/>
      <c r="GDW197" s="373"/>
      <c r="GDX197" s="374"/>
      <c r="GDY197" s="374"/>
      <c r="GDZ197" s="374"/>
      <c r="GEA197" s="374"/>
      <c r="GEB197" s="373"/>
      <c r="GEC197" s="371"/>
      <c r="GED197" s="371"/>
      <c r="GEE197" s="371"/>
      <c r="GEF197" s="372"/>
      <c r="GEG197" s="373"/>
      <c r="GEH197" s="373"/>
      <c r="GEI197" s="373"/>
      <c r="GEJ197" s="374"/>
      <c r="GEK197" s="374"/>
      <c r="GEL197" s="374"/>
      <c r="GEM197" s="373"/>
      <c r="GEN197" s="374"/>
      <c r="GEO197" s="374"/>
      <c r="GEP197" s="374"/>
      <c r="GEQ197" s="374"/>
      <c r="GER197" s="373"/>
      <c r="GES197" s="371"/>
      <c r="GET197" s="371"/>
      <c r="GEU197" s="371"/>
      <c r="GEV197" s="372"/>
      <c r="GEW197" s="373"/>
      <c r="GEX197" s="373"/>
      <c r="GEY197" s="373"/>
      <c r="GEZ197" s="374"/>
      <c r="GFA197" s="374"/>
      <c r="GFB197" s="374"/>
      <c r="GFC197" s="373"/>
      <c r="GFD197" s="374"/>
      <c r="GFE197" s="374"/>
      <c r="GFF197" s="374"/>
      <c r="GFG197" s="374"/>
      <c r="GFH197" s="373"/>
      <c r="GFI197" s="371"/>
      <c r="GFJ197" s="371"/>
      <c r="GFK197" s="371"/>
      <c r="GFL197" s="372"/>
      <c r="GFM197" s="373"/>
      <c r="GFN197" s="373"/>
      <c r="GFO197" s="373"/>
      <c r="GFP197" s="374"/>
      <c r="GFQ197" s="374"/>
      <c r="GFR197" s="374"/>
      <c r="GFS197" s="373"/>
      <c r="GFT197" s="374"/>
      <c r="GFU197" s="374"/>
      <c r="GFV197" s="374"/>
      <c r="GFW197" s="374"/>
      <c r="GFX197" s="373"/>
      <c r="GFY197" s="371"/>
      <c r="GFZ197" s="371"/>
      <c r="GGA197" s="371"/>
      <c r="GGB197" s="372"/>
      <c r="GGC197" s="373"/>
      <c r="GGD197" s="373"/>
      <c r="GGE197" s="373"/>
      <c r="GGF197" s="374"/>
      <c r="GGG197" s="374"/>
      <c r="GGH197" s="374"/>
      <c r="GGI197" s="373"/>
      <c r="GGJ197" s="374"/>
      <c r="GGK197" s="374"/>
      <c r="GGL197" s="374"/>
      <c r="GGM197" s="374"/>
      <c r="GGN197" s="373"/>
      <c r="GGO197" s="371"/>
      <c r="GGP197" s="371"/>
      <c r="GGQ197" s="371"/>
      <c r="GGR197" s="372"/>
      <c r="GGS197" s="373"/>
      <c r="GGT197" s="373"/>
      <c r="GGU197" s="373"/>
      <c r="GGV197" s="374"/>
      <c r="GGW197" s="374"/>
      <c r="GGX197" s="374"/>
      <c r="GGY197" s="373"/>
      <c r="GGZ197" s="374"/>
      <c r="GHA197" s="374"/>
      <c r="GHB197" s="374"/>
      <c r="GHC197" s="374"/>
      <c r="GHD197" s="373"/>
      <c r="GHE197" s="371"/>
      <c r="GHF197" s="371"/>
      <c r="GHG197" s="371"/>
      <c r="GHH197" s="372"/>
      <c r="GHI197" s="373"/>
      <c r="GHJ197" s="373"/>
      <c r="GHK197" s="373"/>
      <c r="GHL197" s="374"/>
      <c r="GHM197" s="374"/>
      <c r="GHN197" s="374"/>
      <c r="GHO197" s="373"/>
      <c r="GHP197" s="374"/>
      <c r="GHQ197" s="374"/>
      <c r="GHR197" s="374"/>
      <c r="GHS197" s="374"/>
      <c r="GHT197" s="373"/>
      <c r="GHU197" s="371"/>
      <c r="GHV197" s="371"/>
      <c r="GHW197" s="371"/>
      <c r="GHX197" s="372"/>
      <c r="GHY197" s="373"/>
      <c r="GHZ197" s="373"/>
      <c r="GIA197" s="373"/>
      <c r="GIB197" s="374"/>
      <c r="GIC197" s="374"/>
      <c r="GID197" s="374"/>
      <c r="GIE197" s="373"/>
      <c r="GIF197" s="374"/>
      <c r="GIG197" s="374"/>
      <c r="GIH197" s="374"/>
      <c r="GII197" s="374"/>
      <c r="GIJ197" s="373"/>
      <c r="GIK197" s="371"/>
      <c r="GIL197" s="371"/>
      <c r="GIM197" s="371"/>
      <c r="GIN197" s="372"/>
      <c r="GIO197" s="373"/>
      <c r="GIP197" s="373"/>
      <c r="GIQ197" s="373"/>
      <c r="GIR197" s="374"/>
      <c r="GIS197" s="374"/>
      <c r="GIT197" s="374"/>
      <c r="GIU197" s="373"/>
      <c r="GIV197" s="374"/>
      <c r="GIW197" s="374"/>
      <c r="GIX197" s="374"/>
      <c r="GIY197" s="374"/>
      <c r="GIZ197" s="373"/>
      <c r="GJA197" s="371"/>
      <c r="GJB197" s="371"/>
      <c r="GJC197" s="371"/>
      <c r="GJD197" s="372"/>
      <c r="GJE197" s="373"/>
      <c r="GJF197" s="373"/>
      <c r="GJG197" s="373"/>
      <c r="GJH197" s="374"/>
      <c r="GJI197" s="374"/>
      <c r="GJJ197" s="374"/>
      <c r="GJK197" s="373"/>
      <c r="GJL197" s="374"/>
      <c r="GJM197" s="374"/>
      <c r="GJN197" s="374"/>
      <c r="GJO197" s="374"/>
      <c r="GJP197" s="373"/>
      <c r="GJQ197" s="371"/>
      <c r="GJR197" s="371"/>
      <c r="GJS197" s="371"/>
      <c r="GJT197" s="372"/>
      <c r="GJU197" s="373"/>
      <c r="GJV197" s="373"/>
      <c r="GJW197" s="373"/>
      <c r="GJX197" s="374"/>
      <c r="GJY197" s="374"/>
      <c r="GJZ197" s="374"/>
      <c r="GKA197" s="373"/>
      <c r="GKB197" s="374"/>
      <c r="GKC197" s="374"/>
      <c r="GKD197" s="374"/>
      <c r="GKE197" s="374"/>
      <c r="GKF197" s="373"/>
      <c r="GKG197" s="371"/>
      <c r="GKH197" s="371"/>
      <c r="GKI197" s="371"/>
      <c r="GKJ197" s="372"/>
      <c r="GKK197" s="373"/>
      <c r="GKL197" s="373"/>
      <c r="GKM197" s="373"/>
      <c r="GKN197" s="374"/>
      <c r="GKO197" s="374"/>
      <c r="GKP197" s="374"/>
      <c r="GKQ197" s="373"/>
      <c r="GKR197" s="374"/>
      <c r="GKS197" s="374"/>
      <c r="GKT197" s="374"/>
      <c r="GKU197" s="374"/>
      <c r="GKV197" s="373"/>
      <c r="GKW197" s="371"/>
      <c r="GKX197" s="371"/>
      <c r="GKY197" s="371"/>
      <c r="GKZ197" s="372"/>
      <c r="GLA197" s="373"/>
      <c r="GLB197" s="373"/>
      <c r="GLC197" s="373"/>
      <c r="GLD197" s="374"/>
      <c r="GLE197" s="374"/>
      <c r="GLF197" s="374"/>
      <c r="GLG197" s="373"/>
      <c r="GLH197" s="374"/>
      <c r="GLI197" s="374"/>
      <c r="GLJ197" s="374"/>
      <c r="GLK197" s="374"/>
      <c r="GLL197" s="373"/>
      <c r="GLM197" s="371"/>
      <c r="GLN197" s="371"/>
      <c r="GLO197" s="371"/>
      <c r="GLP197" s="372"/>
      <c r="GLQ197" s="373"/>
      <c r="GLR197" s="373"/>
      <c r="GLS197" s="373"/>
      <c r="GLT197" s="374"/>
      <c r="GLU197" s="374"/>
      <c r="GLV197" s="374"/>
      <c r="GLW197" s="373"/>
      <c r="GLX197" s="374"/>
      <c r="GLY197" s="374"/>
      <c r="GLZ197" s="374"/>
      <c r="GMA197" s="374"/>
      <c r="GMB197" s="373"/>
      <c r="GMC197" s="371"/>
      <c r="GMD197" s="371"/>
      <c r="GME197" s="371"/>
      <c r="GMF197" s="372"/>
      <c r="GMG197" s="373"/>
      <c r="GMH197" s="373"/>
      <c r="GMI197" s="373"/>
      <c r="GMJ197" s="374"/>
      <c r="GMK197" s="374"/>
      <c r="GML197" s="374"/>
      <c r="GMM197" s="373"/>
      <c r="GMN197" s="374"/>
      <c r="GMO197" s="374"/>
      <c r="GMP197" s="374"/>
      <c r="GMQ197" s="374"/>
      <c r="GMR197" s="373"/>
      <c r="GMS197" s="371"/>
      <c r="GMT197" s="371"/>
      <c r="GMU197" s="371"/>
      <c r="GMV197" s="372"/>
      <c r="GMW197" s="373"/>
      <c r="GMX197" s="373"/>
      <c r="GMY197" s="373"/>
      <c r="GMZ197" s="374"/>
      <c r="GNA197" s="374"/>
      <c r="GNB197" s="374"/>
      <c r="GNC197" s="373"/>
      <c r="GND197" s="374"/>
      <c r="GNE197" s="374"/>
      <c r="GNF197" s="374"/>
      <c r="GNG197" s="374"/>
      <c r="GNH197" s="373"/>
      <c r="GNI197" s="371"/>
      <c r="GNJ197" s="371"/>
      <c r="GNK197" s="371"/>
      <c r="GNL197" s="372"/>
      <c r="GNM197" s="373"/>
      <c r="GNN197" s="373"/>
      <c r="GNO197" s="373"/>
      <c r="GNP197" s="374"/>
      <c r="GNQ197" s="374"/>
      <c r="GNR197" s="374"/>
      <c r="GNS197" s="373"/>
      <c r="GNT197" s="374"/>
      <c r="GNU197" s="374"/>
      <c r="GNV197" s="374"/>
      <c r="GNW197" s="374"/>
      <c r="GNX197" s="373"/>
      <c r="GNY197" s="371"/>
      <c r="GNZ197" s="371"/>
      <c r="GOA197" s="371"/>
      <c r="GOB197" s="372"/>
      <c r="GOC197" s="373"/>
      <c r="GOD197" s="373"/>
      <c r="GOE197" s="373"/>
      <c r="GOF197" s="374"/>
      <c r="GOG197" s="374"/>
      <c r="GOH197" s="374"/>
      <c r="GOI197" s="373"/>
      <c r="GOJ197" s="374"/>
      <c r="GOK197" s="374"/>
      <c r="GOL197" s="374"/>
      <c r="GOM197" s="374"/>
      <c r="GON197" s="373"/>
      <c r="GOO197" s="371"/>
      <c r="GOP197" s="371"/>
      <c r="GOQ197" s="371"/>
      <c r="GOR197" s="372"/>
      <c r="GOS197" s="373"/>
      <c r="GOT197" s="373"/>
      <c r="GOU197" s="373"/>
      <c r="GOV197" s="374"/>
      <c r="GOW197" s="374"/>
      <c r="GOX197" s="374"/>
      <c r="GOY197" s="373"/>
      <c r="GOZ197" s="374"/>
      <c r="GPA197" s="374"/>
      <c r="GPB197" s="374"/>
      <c r="GPC197" s="374"/>
      <c r="GPD197" s="373"/>
      <c r="GPE197" s="371"/>
      <c r="GPF197" s="371"/>
      <c r="GPG197" s="371"/>
      <c r="GPH197" s="372"/>
      <c r="GPI197" s="373"/>
      <c r="GPJ197" s="373"/>
      <c r="GPK197" s="373"/>
      <c r="GPL197" s="374"/>
      <c r="GPM197" s="374"/>
      <c r="GPN197" s="374"/>
      <c r="GPO197" s="373"/>
      <c r="GPP197" s="374"/>
      <c r="GPQ197" s="374"/>
      <c r="GPR197" s="374"/>
      <c r="GPS197" s="374"/>
      <c r="GPT197" s="373"/>
      <c r="GPU197" s="371"/>
      <c r="GPV197" s="371"/>
      <c r="GPW197" s="371"/>
      <c r="GPX197" s="372"/>
      <c r="GPY197" s="373"/>
      <c r="GPZ197" s="373"/>
      <c r="GQA197" s="373"/>
      <c r="GQB197" s="374"/>
      <c r="GQC197" s="374"/>
      <c r="GQD197" s="374"/>
      <c r="GQE197" s="373"/>
      <c r="GQF197" s="374"/>
      <c r="GQG197" s="374"/>
      <c r="GQH197" s="374"/>
      <c r="GQI197" s="374"/>
      <c r="GQJ197" s="373"/>
      <c r="GQK197" s="371"/>
      <c r="GQL197" s="371"/>
      <c r="GQM197" s="371"/>
      <c r="GQN197" s="372"/>
      <c r="GQO197" s="373"/>
      <c r="GQP197" s="373"/>
      <c r="GQQ197" s="373"/>
      <c r="GQR197" s="374"/>
      <c r="GQS197" s="374"/>
      <c r="GQT197" s="374"/>
      <c r="GQU197" s="373"/>
      <c r="GQV197" s="374"/>
      <c r="GQW197" s="374"/>
      <c r="GQX197" s="374"/>
      <c r="GQY197" s="374"/>
      <c r="GQZ197" s="373"/>
      <c r="GRA197" s="371"/>
      <c r="GRB197" s="371"/>
      <c r="GRC197" s="371"/>
      <c r="GRD197" s="372"/>
      <c r="GRE197" s="373"/>
      <c r="GRF197" s="373"/>
      <c r="GRG197" s="373"/>
      <c r="GRH197" s="374"/>
      <c r="GRI197" s="374"/>
      <c r="GRJ197" s="374"/>
      <c r="GRK197" s="373"/>
      <c r="GRL197" s="374"/>
      <c r="GRM197" s="374"/>
      <c r="GRN197" s="374"/>
      <c r="GRO197" s="374"/>
      <c r="GRP197" s="373"/>
      <c r="GRQ197" s="371"/>
      <c r="GRR197" s="371"/>
      <c r="GRS197" s="371"/>
      <c r="GRT197" s="372"/>
      <c r="GRU197" s="373"/>
      <c r="GRV197" s="373"/>
      <c r="GRW197" s="373"/>
      <c r="GRX197" s="374"/>
      <c r="GRY197" s="374"/>
      <c r="GRZ197" s="374"/>
      <c r="GSA197" s="373"/>
      <c r="GSB197" s="374"/>
      <c r="GSC197" s="374"/>
      <c r="GSD197" s="374"/>
      <c r="GSE197" s="374"/>
      <c r="GSF197" s="373"/>
      <c r="GSG197" s="371"/>
      <c r="GSH197" s="371"/>
      <c r="GSI197" s="371"/>
      <c r="GSJ197" s="372"/>
      <c r="GSK197" s="373"/>
      <c r="GSL197" s="373"/>
      <c r="GSM197" s="373"/>
      <c r="GSN197" s="374"/>
      <c r="GSO197" s="374"/>
      <c r="GSP197" s="374"/>
      <c r="GSQ197" s="373"/>
      <c r="GSR197" s="374"/>
      <c r="GSS197" s="374"/>
      <c r="GST197" s="374"/>
      <c r="GSU197" s="374"/>
      <c r="GSV197" s="373"/>
      <c r="GSW197" s="371"/>
      <c r="GSX197" s="371"/>
      <c r="GSY197" s="371"/>
      <c r="GSZ197" s="372"/>
      <c r="GTA197" s="373"/>
      <c r="GTB197" s="373"/>
      <c r="GTC197" s="373"/>
      <c r="GTD197" s="374"/>
      <c r="GTE197" s="374"/>
      <c r="GTF197" s="374"/>
      <c r="GTG197" s="373"/>
      <c r="GTH197" s="374"/>
      <c r="GTI197" s="374"/>
      <c r="GTJ197" s="374"/>
      <c r="GTK197" s="374"/>
      <c r="GTL197" s="373"/>
      <c r="GTM197" s="371"/>
      <c r="GTN197" s="371"/>
      <c r="GTO197" s="371"/>
      <c r="GTP197" s="372"/>
      <c r="GTQ197" s="373"/>
      <c r="GTR197" s="373"/>
      <c r="GTS197" s="373"/>
      <c r="GTT197" s="374"/>
      <c r="GTU197" s="374"/>
      <c r="GTV197" s="374"/>
      <c r="GTW197" s="373"/>
      <c r="GTX197" s="374"/>
      <c r="GTY197" s="374"/>
      <c r="GTZ197" s="374"/>
      <c r="GUA197" s="374"/>
      <c r="GUB197" s="373"/>
      <c r="GUC197" s="371"/>
      <c r="GUD197" s="371"/>
      <c r="GUE197" s="371"/>
      <c r="GUF197" s="372"/>
      <c r="GUG197" s="373"/>
      <c r="GUH197" s="373"/>
      <c r="GUI197" s="373"/>
      <c r="GUJ197" s="374"/>
      <c r="GUK197" s="374"/>
      <c r="GUL197" s="374"/>
      <c r="GUM197" s="373"/>
      <c r="GUN197" s="374"/>
      <c r="GUO197" s="374"/>
      <c r="GUP197" s="374"/>
      <c r="GUQ197" s="374"/>
      <c r="GUR197" s="373"/>
      <c r="GUS197" s="371"/>
      <c r="GUT197" s="371"/>
      <c r="GUU197" s="371"/>
      <c r="GUV197" s="372"/>
      <c r="GUW197" s="373"/>
      <c r="GUX197" s="373"/>
      <c r="GUY197" s="373"/>
      <c r="GUZ197" s="374"/>
      <c r="GVA197" s="374"/>
      <c r="GVB197" s="374"/>
      <c r="GVC197" s="373"/>
      <c r="GVD197" s="374"/>
      <c r="GVE197" s="374"/>
      <c r="GVF197" s="374"/>
      <c r="GVG197" s="374"/>
      <c r="GVH197" s="373"/>
      <c r="GVI197" s="371"/>
      <c r="GVJ197" s="371"/>
      <c r="GVK197" s="371"/>
      <c r="GVL197" s="372"/>
      <c r="GVM197" s="373"/>
      <c r="GVN197" s="373"/>
      <c r="GVO197" s="373"/>
      <c r="GVP197" s="374"/>
      <c r="GVQ197" s="374"/>
      <c r="GVR197" s="374"/>
      <c r="GVS197" s="373"/>
      <c r="GVT197" s="374"/>
      <c r="GVU197" s="374"/>
      <c r="GVV197" s="374"/>
      <c r="GVW197" s="374"/>
      <c r="GVX197" s="373"/>
      <c r="GVY197" s="371"/>
      <c r="GVZ197" s="371"/>
      <c r="GWA197" s="371"/>
      <c r="GWB197" s="372"/>
      <c r="GWC197" s="373"/>
      <c r="GWD197" s="373"/>
      <c r="GWE197" s="373"/>
      <c r="GWF197" s="374"/>
      <c r="GWG197" s="374"/>
      <c r="GWH197" s="374"/>
      <c r="GWI197" s="373"/>
      <c r="GWJ197" s="374"/>
      <c r="GWK197" s="374"/>
      <c r="GWL197" s="374"/>
      <c r="GWM197" s="374"/>
      <c r="GWN197" s="373"/>
      <c r="GWO197" s="371"/>
      <c r="GWP197" s="371"/>
      <c r="GWQ197" s="371"/>
      <c r="GWR197" s="372"/>
      <c r="GWS197" s="373"/>
      <c r="GWT197" s="373"/>
      <c r="GWU197" s="373"/>
      <c r="GWV197" s="374"/>
      <c r="GWW197" s="374"/>
      <c r="GWX197" s="374"/>
      <c r="GWY197" s="373"/>
      <c r="GWZ197" s="374"/>
      <c r="GXA197" s="374"/>
      <c r="GXB197" s="374"/>
      <c r="GXC197" s="374"/>
      <c r="GXD197" s="373"/>
      <c r="GXE197" s="371"/>
      <c r="GXF197" s="371"/>
      <c r="GXG197" s="371"/>
      <c r="GXH197" s="372"/>
      <c r="GXI197" s="373"/>
      <c r="GXJ197" s="373"/>
      <c r="GXK197" s="373"/>
      <c r="GXL197" s="374"/>
      <c r="GXM197" s="374"/>
      <c r="GXN197" s="374"/>
      <c r="GXO197" s="373"/>
      <c r="GXP197" s="374"/>
      <c r="GXQ197" s="374"/>
      <c r="GXR197" s="374"/>
      <c r="GXS197" s="374"/>
      <c r="GXT197" s="373"/>
      <c r="GXU197" s="371"/>
      <c r="GXV197" s="371"/>
      <c r="GXW197" s="371"/>
      <c r="GXX197" s="372"/>
      <c r="GXY197" s="373"/>
      <c r="GXZ197" s="373"/>
      <c r="GYA197" s="373"/>
      <c r="GYB197" s="374"/>
      <c r="GYC197" s="374"/>
      <c r="GYD197" s="374"/>
      <c r="GYE197" s="373"/>
      <c r="GYF197" s="374"/>
      <c r="GYG197" s="374"/>
      <c r="GYH197" s="374"/>
      <c r="GYI197" s="374"/>
      <c r="GYJ197" s="373"/>
      <c r="GYK197" s="371"/>
      <c r="GYL197" s="371"/>
      <c r="GYM197" s="371"/>
      <c r="GYN197" s="372"/>
      <c r="GYO197" s="373"/>
      <c r="GYP197" s="373"/>
      <c r="GYQ197" s="373"/>
      <c r="GYR197" s="374"/>
      <c r="GYS197" s="374"/>
      <c r="GYT197" s="374"/>
      <c r="GYU197" s="373"/>
      <c r="GYV197" s="374"/>
      <c r="GYW197" s="374"/>
      <c r="GYX197" s="374"/>
      <c r="GYY197" s="374"/>
      <c r="GYZ197" s="373"/>
      <c r="GZA197" s="371"/>
      <c r="GZB197" s="371"/>
      <c r="GZC197" s="371"/>
      <c r="GZD197" s="372"/>
      <c r="GZE197" s="373"/>
      <c r="GZF197" s="373"/>
      <c r="GZG197" s="373"/>
      <c r="GZH197" s="374"/>
      <c r="GZI197" s="374"/>
      <c r="GZJ197" s="374"/>
      <c r="GZK197" s="373"/>
      <c r="GZL197" s="374"/>
      <c r="GZM197" s="374"/>
      <c r="GZN197" s="374"/>
      <c r="GZO197" s="374"/>
      <c r="GZP197" s="373"/>
      <c r="GZQ197" s="371"/>
      <c r="GZR197" s="371"/>
      <c r="GZS197" s="371"/>
      <c r="GZT197" s="372"/>
      <c r="GZU197" s="373"/>
      <c r="GZV197" s="373"/>
      <c r="GZW197" s="373"/>
      <c r="GZX197" s="374"/>
      <c r="GZY197" s="374"/>
      <c r="GZZ197" s="374"/>
      <c r="HAA197" s="373"/>
      <c r="HAB197" s="374"/>
      <c r="HAC197" s="374"/>
      <c r="HAD197" s="374"/>
      <c r="HAE197" s="374"/>
      <c r="HAF197" s="373"/>
      <c r="HAG197" s="371"/>
      <c r="HAH197" s="371"/>
      <c r="HAI197" s="371"/>
      <c r="HAJ197" s="372"/>
      <c r="HAK197" s="373"/>
      <c r="HAL197" s="373"/>
      <c r="HAM197" s="373"/>
      <c r="HAN197" s="374"/>
      <c r="HAO197" s="374"/>
      <c r="HAP197" s="374"/>
      <c r="HAQ197" s="373"/>
      <c r="HAR197" s="374"/>
      <c r="HAS197" s="374"/>
      <c r="HAT197" s="374"/>
      <c r="HAU197" s="374"/>
      <c r="HAV197" s="373"/>
      <c r="HAW197" s="371"/>
      <c r="HAX197" s="371"/>
      <c r="HAY197" s="371"/>
      <c r="HAZ197" s="372"/>
      <c r="HBA197" s="373"/>
      <c r="HBB197" s="373"/>
      <c r="HBC197" s="373"/>
      <c r="HBD197" s="374"/>
      <c r="HBE197" s="374"/>
      <c r="HBF197" s="374"/>
      <c r="HBG197" s="373"/>
      <c r="HBH197" s="374"/>
      <c r="HBI197" s="374"/>
      <c r="HBJ197" s="374"/>
      <c r="HBK197" s="374"/>
      <c r="HBL197" s="373"/>
      <c r="HBM197" s="371"/>
      <c r="HBN197" s="371"/>
      <c r="HBO197" s="371"/>
      <c r="HBP197" s="372"/>
      <c r="HBQ197" s="373"/>
      <c r="HBR197" s="373"/>
      <c r="HBS197" s="373"/>
      <c r="HBT197" s="374"/>
      <c r="HBU197" s="374"/>
      <c r="HBV197" s="374"/>
      <c r="HBW197" s="373"/>
      <c r="HBX197" s="374"/>
      <c r="HBY197" s="374"/>
      <c r="HBZ197" s="374"/>
      <c r="HCA197" s="374"/>
      <c r="HCB197" s="373"/>
      <c r="HCC197" s="371"/>
      <c r="HCD197" s="371"/>
      <c r="HCE197" s="371"/>
      <c r="HCF197" s="372"/>
      <c r="HCG197" s="373"/>
      <c r="HCH197" s="373"/>
      <c r="HCI197" s="373"/>
      <c r="HCJ197" s="374"/>
      <c r="HCK197" s="374"/>
      <c r="HCL197" s="374"/>
      <c r="HCM197" s="373"/>
      <c r="HCN197" s="374"/>
      <c r="HCO197" s="374"/>
      <c r="HCP197" s="374"/>
      <c r="HCQ197" s="374"/>
      <c r="HCR197" s="373"/>
      <c r="HCS197" s="371"/>
      <c r="HCT197" s="371"/>
      <c r="HCU197" s="371"/>
      <c r="HCV197" s="372"/>
      <c r="HCW197" s="373"/>
      <c r="HCX197" s="373"/>
      <c r="HCY197" s="373"/>
      <c r="HCZ197" s="374"/>
      <c r="HDA197" s="374"/>
      <c r="HDB197" s="374"/>
      <c r="HDC197" s="373"/>
      <c r="HDD197" s="374"/>
      <c r="HDE197" s="374"/>
      <c r="HDF197" s="374"/>
      <c r="HDG197" s="374"/>
      <c r="HDH197" s="373"/>
      <c r="HDI197" s="371"/>
      <c r="HDJ197" s="371"/>
      <c r="HDK197" s="371"/>
      <c r="HDL197" s="372"/>
      <c r="HDM197" s="373"/>
      <c r="HDN197" s="373"/>
      <c r="HDO197" s="373"/>
      <c r="HDP197" s="374"/>
      <c r="HDQ197" s="374"/>
      <c r="HDR197" s="374"/>
      <c r="HDS197" s="373"/>
      <c r="HDT197" s="374"/>
      <c r="HDU197" s="374"/>
      <c r="HDV197" s="374"/>
      <c r="HDW197" s="374"/>
      <c r="HDX197" s="373"/>
      <c r="HDY197" s="371"/>
      <c r="HDZ197" s="371"/>
      <c r="HEA197" s="371"/>
      <c r="HEB197" s="372"/>
      <c r="HEC197" s="373"/>
      <c r="HED197" s="373"/>
      <c r="HEE197" s="373"/>
      <c r="HEF197" s="374"/>
      <c r="HEG197" s="374"/>
      <c r="HEH197" s="374"/>
      <c r="HEI197" s="373"/>
      <c r="HEJ197" s="374"/>
      <c r="HEK197" s="374"/>
      <c r="HEL197" s="374"/>
      <c r="HEM197" s="374"/>
      <c r="HEN197" s="373"/>
      <c r="HEO197" s="371"/>
      <c r="HEP197" s="371"/>
      <c r="HEQ197" s="371"/>
      <c r="HER197" s="372"/>
      <c r="HES197" s="373"/>
      <c r="HET197" s="373"/>
      <c r="HEU197" s="373"/>
      <c r="HEV197" s="374"/>
      <c r="HEW197" s="374"/>
      <c r="HEX197" s="374"/>
      <c r="HEY197" s="373"/>
      <c r="HEZ197" s="374"/>
      <c r="HFA197" s="374"/>
      <c r="HFB197" s="374"/>
      <c r="HFC197" s="374"/>
      <c r="HFD197" s="373"/>
      <c r="HFE197" s="371"/>
      <c r="HFF197" s="371"/>
      <c r="HFG197" s="371"/>
      <c r="HFH197" s="372"/>
      <c r="HFI197" s="373"/>
      <c r="HFJ197" s="373"/>
      <c r="HFK197" s="373"/>
      <c r="HFL197" s="374"/>
      <c r="HFM197" s="374"/>
      <c r="HFN197" s="374"/>
      <c r="HFO197" s="373"/>
      <c r="HFP197" s="374"/>
      <c r="HFQ197" s="374"/>
      <c r="HFR197" s="374"/>
      <c r="HFS197" s="374"/>
      <c r="HFT197" s="373"/>
      <c r="HFU197" s="371"/>
      <c r="HFV197" s="371"/>
      <c r="HFW197" s="371"/>
      <c r="HFX197" s="372"/>
      <c r="HFY197" s="373"/>
      <c r="HFZ197" s="373"/>
      <c r="HGA197" s="373"/>
      <c r="HGB197" s="374"/>
      <c r="HGC197" s="374"/>
      <c r="HGD197" s="374"/>
      <c r="HGE197" s="373"/>
      <c r="HGF197" s="374"/>
      <c r="HGG197" s="374"/>
      <c r="HGH197" s="374"/>
      <c r="HGI197" s="374"/>
      <c r="HGJ197" s="373"/>
      <c r="HGK197" s="371"/>
      <c r="HGL197" s="371"/>
      <c r="HGM197" s="371"/>
      <c r="HGN197" s="372"/>
      <c r="HGO197" s="373"/>
      <c r="HGP197" s="373"/>
      <c r="HGQ197" s="373"/>
      <c r="HGR197" s="374"/>
      <c r="HGS197" s="374"/>
      <c r="HGT197" s="374"/>
      <c r="HGU197" s="373"/>
      <c r="HGV197" s="374"/>
      <c r="HGW197" s="374"/>
      <c r="HGX197" s="374"/>
      <c r="HGY197" s="374"/>
      <c r="HGZ197" s="373"/>
      <c r="HHA197" s="371"/>
      <c r="HHB197" s="371"/>
      <c r="HHC197" s="371"/>
      <c r="HHD197" s="372"/>
      <c r="HHE197" s="373"/>
      <c r="HHF197" s="373"/>
      <c r="HHG197" s="373"/>
      <c r="HHH197" s="374"/>
      <c r="HHI197" s="374"/>
      <c r="HHJ197" s="374"/>
      <c r="HHK197" s="373"/>
      <c r="HHL197" s="374"/>
      <c r="HHM197" s="374"/>
      <c r="HHN197" s="374"/>
      <c r="HHO197" s="374"/>
      <c r="HHP197" s="373"/>
      <c r="HHQ197" s="371"/>
      <c r="HHR197" s="371"/>
      <c r="HHS197" s="371"/>
      <c r="HHT197" s="372"/>
      <c r="HHU197" s="373"/>
      <c r="HHV197" s="373"/>
      <c r="HHW197" s="373"/>
      <c r="HHX197" s="374"/>
      <c r="HHY197" s="374"/>
      <c r="HHZ197" s="374"/>
      <c r="HIA197" s="373"/>
      <c r="HIB197" s="374"/>
      <c r="HIC197" s="374"/>
      <c r="HID197" s="374"/>
      <c r="HIE197" s="374"/>
      <c r="HIF197" s="373"/>
      <c r="HIG197" s="371"/>
      <c r="HIH197" s="371"/>
      <c r="HII197" s="371"/>
      <c r="HIJ197" s="372"/>
      <c r="HIK197" s="373"/>
      <c r="HIL197" s="373"/>
      <c r="HIM197" s="373"/>
      <c r="HIN197" s="374"/>
      <c r="HIO197" s="374"/>
      <c r="HIP197" s="374"/>
      <c r="HIQ197" s="373"/>
      <c r="HIR197" s="374"/>
      <c r="HIS197" s="374"/>
      <c r="HIT197" s="374"/>
      <c r="HIU197" s="374"/>
      <c r="HIV197" s="373"/>
      <c r="HIW197" s="371"/>
      <c r="HIX197" s="371"/>
      <c r="HIY197" s="371"/>
      <c r="HIZ197" s="372"/>
      <c r="HJA197" s="373"/>
      <c r="HJB197" s="373"/>
      <c r="HJC197" s="373"/>
      <c r="HJD197" s="374"/>
      <c r="HJE197" s="374"/>
      <c r="HJF197" s="374"/>
      <c r="HJG197" s="373"/>
      <c r="HJH197" s="374"/>
      <c r="HJI197" s="374"/>
      <c r="HJJ197" s="374"/>
      <c r="HJK197" s="374"/>
      <c r="HJL197" s="373"/>
      <c r="HJM197" s="371"/>
      <c r="HJN197" s="371"/>
      <c r="HJO197" s="371"/>
      <c r="HJP197" s="372"/>
      <c r="HJQ197" s="373"/>
      <c r="HJR197" s="373"/>
      <c r="HJS197" s="373"/>
      <c r="HJT197" s="374"/>
      <c r="HJU197" s="374"/>
      <c r="HJV197" s="374"/>
      <c r="HJW197" s="373"/>
      <c r="HJX197" s="374"/>
      <c r="HJY197" s="374"/>
      <c r="HJZ197" s="374"/>
      <c r="HKA197" s="374"/>
      <c r="HKB197" s="373"/>
      <c r="HKC197" s="371"/>
      <c r="HKD197" s="371"/>
      <c r="HKE197" s="371"/>
      <c r="HKF197" s="372"/>
      <c r="HKG197" s="373"/>
      <c r="HKH197" s="373"/>
      <c r="HKI197" s="373"/>
      <c r="HKJ197" s="374"/>
      <c r="HKK197" s="374"/>
      <c r="HKL197" s="374"/>
      <c r="HKM197" s="373"/>
      <c r="HKN197" s="374"/>
      <c r="HKO197" s="374"/>
      <c r="HKP197" s="374"/>
      <c r="HKQ197" s="374"/>
      <c r="HKR197" s="373"/>
      <c r="HKS197" s="371"/>
      <c r="HKT197" s="371"/>
      <c r="HKU197" s="371"/>
      <c r="HKV197" s="372"/>
      <c r="HKW197" s="373"/>
      <c r="HKX197" s="373"/>
      <c r="HKY197" s="373"/>
      <c r="HKZ197" s="374"/>
      <c r="HLA197" s="374"/>
      <c r="HLB197" s="374"/>
      <c r="HLC197" s="373"/>
      <c r="HLD197" s="374"/>
      <c r="HLE197" s="374"/>
      <c r="HLF197" s="374"/>
      <c r="HLG197" s="374"/>
      <c r="HLH197" s="373"/>
      <c r="HLI197" s="371"/>
      <c r="HLJ197" s="371"/>
      <c r="HLK197" s="371"/>
      <c r="HLL197" s="372"/>
      <c r="HLM197" s="373"/>
      <c r="HLN197" s="373"/>
      <c r="HLO197" s="373"/>
      <c r="HLP197" s="374"/>
      <c r="HLQ197" s="374"/>
      <c r="HLR197" s="374"/>
      <c r="HLS197" s="373"/>
      <c r="HLT197" s="374"/>
      <c r="HLU197" s="374"/>
      <c r="HLV197" s="374"/>
      <c r="HLW197" s="374"/>
      <c r="HLX197" s="373"/>
      <c r="HLY197" s="371"/>
      <c r="HLZ197" s="371"/>
      <c r="HMA197" s="371"/>
      <c r="HMB197" s="372"/>
      <c r="HMC197" s="373"/>
      <c r="HMD197" s="373"/>
      <c r="HME197" s="373"/>
      <c r="HMF197" s="374"/>
      <c r="HMG197" s="374"/>
      <c r="HMH197" s="374"/>
      <c r="HMI197" s="373"/>
      <c r="HMJ197" s="374"/>
      <c r="HMK197" s="374"/>
      <c r="HML197" s="374"/>
      <c r="HMM197" s="374"/>
      <c r="HMN197" s="373"/>
      <c r="HMO197" s="371"/>
      <c r="HMP197" s="371"/>
      <c r="HMQ197" s="371"/>
      <c r="HMR197" s="372"/>
      <c r="HMS197" s="373"/>
      <c r="HMT197" s="373"/>
      <c r="HMU197" s="373"/>
      <c r="HMV197" s="374"/>
      <c r="HMW197" s="374"/>
      <c r="HMX197" s="374"/>
      <c r="HMY197" s="373"/>
      <c r="HMZ197" s="374"/>
      <c r="HNA197" s="374"/>
      <c r="HNB197" s="374"/>
      <c r="HNC197" s="374"/>
      <c r="HND197" s="373"/>
      <c r="HNE197" s="371"/>
      <c r="HNF197" s="371"/>
      <c r="HNG197" s="371"/>
      <c r="HNH197" s="372"/>
      <c r="HNI197" s="373"/>
      <c r="HNJ197" s="373"/>
      <c r="HNK197" s="373"/>
      <c r="HNL197" s="374"/>
      <c r="HNM197" s="374"/>
      <c r="HNN197" s="374"/>
      <c r="HNO197" s="373"/>
      <c r="HNP197" s="374"/>
      <c r="HNQ197" s="374"/>
      <c r="HNR197" s="374"/>
      <c r="HNS197" s="374"/>
      <c r="HNT197" s="373"/>
      <c r="HNU197" s="371"/>
      <c r="HNV197" s="371"/>
      <c r="HNW197" s="371"/>
      <c r="HNX197" s="372"/>
      <c r="HNY197" s="373"/>
      <c r="HNZ197" s="373"/>
      <c r="HOA197" s="373"/>
      <c r="HOB197" s="374"/>
      <c r="HOC197" s="374"/>
      <c r="HOD197" s="374"/>
      <c r="HOE197" s="373"/>
      <c r="HOF197" s="374"/>
      <c r="HOG197" s="374"/>
      <c r="HOH197" s="374"/>
      <c r="HOI197" s="374"/>
      <c r="HOJ197" s="373"/>
      <c r="HOK197" s="371"/>
      <c r="HOL197" s="371"/>
      <c r="HOM197" s="371"/>
      <c r="HON197" s="372"/>
      <c r="HOO197" s="373"/>
      <c r="HOP197" s="373"/>
      <c r="HOQ197" s="373"/>
      <c r="HOR197" s="374"/>
      <c r="HOS197" s="374"/>
      <c r="HOT197" s="374"/>
      <c r="HOU197" s="373"/>
      <c r="HOV197" s="374"/>
      <c r="HOW197" s="374"/>
      <c r="HOX197" s="374"/>
      <c r="HOY197" s="374"/>
      <c r="HOZ197" s="373"/>
      <c r="HPA197" s="371"/>
      <c r="HPB197" s="371"/>
      <c r="HPC197" s="371"/>
      <c r="HPD197" s="372"/>
      <c r="HPE197" s="373"/>
      <c r="HPF197" s="373"/>
      <c r="HPG197" s="373"/>
      <c r="HPH197" s="374"/>
      <c r="HPI197" s="374"/>
      <c r="HPJ197" s="374"/>
      <c r="HPK197" s="373"/>
      <c r="HPL197" s="374"/>
      <c r="HPM197" s="374"/>
      <c r="HPN197" s="374"/>
      <c r="HPO197" s="374"/>
      <c r="HPP197" s="373"/>
      <c r="HPQ197" s="371"/>
      <c r="HPR197" s="371"/>
      <c r="HPS197" s="371"/>
      <c r="HPT197" s="372"/>
      <c r="HPU197" s="373"/>
      <c r="HPV197" s="373"/>
      <c r="HPW197" s="373"/>
      <c r="HPX197" s="374"/>
      <c r="HPY197" s="374"/>
      <c r="HPZ197" s="374"/>
      <c r="HQA197" s="373"/>
      <c r="HQB197" s="374"/>
      <c r="HQC197" s="374"/>
      <c r="HQD197" s="374"/>
      <c r="HQE197" s="374"/>
      <c r="HQF197" s="373"/>
      <c r="HQG197" s="371"/>
      <c r="HQH197" s="371"/>
      <c r="HQI197" s="371"/>
      <c r="HQJ197" s="372"/>
      <c r="HQK197" s="373"/>
      <c r="HQL197" s="373"/>
      <c r="HQM197" s="373"/>
      <c r="HQN197" s="374"/>
      <c r="HQO197" s="374"/>
      <c r="HQP197" s="374"/>
      <c r="HQQ197" s="373"/>
      <c r="HQR197" s="374"/>
      <c r="HQS197" s="374"/>
      <c r="HQT197" s="374"/>
      <c r="HQU197" s="374"/>
      <c r="HQV197" s="373"/>
      <c r="HQW197" s="371"/>
      <c r="HQX197" s="371"/>
      <c r="HQY197" s="371"/>
      <c r="HQZ197" s="372"/>
      <c r="HRA197" s="373"/>
      <c r="HRB197" s="373"/>
      <c r="HRC197" s="373"/>
      <c r="HRD197" s="374"/>
      <c r="HRE197" s="374"/>
      <c r="HRF197" s="374"/>
      <c r="HRG197" s="373"/>
      <c r="HRH197" s="374"/>
      <c r="HRI197" s="374"/>
      <c r="HRJ197" s="374"/>
      <c r="HRK197" s="374"/>
      <c r="HRL197" s="373"/>
      <c r="HRM197" s="371"/>
      <c r="HRN197" s="371"/>
      <c r="HRO197" s="371"/>
      <c r="HRP197" s="372"/>
      <c r="HRQ197" s="373"/>
      <c r="HRR197" s="373"/>
      <c r="HRS197" s="373"/>
      <c r="HRT197" s="374"/>
      <c r="HRU197" s="374"/>
      <c r="HRV197" s="374"/>
      <c r="HRW197" s="373"/>
      <c r="HRX197" s="374"/>
      <c r="HRY197" s="374"/>
      <c r="HRZ197" s="374"/>
      <c r="HSA197" s="374"/>
      <c r="HSB197" s="373"/>
      <c r="HSC197" s="371"/>
      <c r="HSD197" s="371"/>
      <c r="HSE197" s="371"/>
      <c r="HSF197" s="372"/>
      <c r="HSG197" s="373"/>
      <c r="HSH197" s="373"/>
      <c r="HSI197" s="373"/>
      <c r="HSJ197" s="374"/>
      <c r="HSK197" s="374"/>
      <c r="HSL197" s="374"/>
      <c r="HSM197" s="373"/>
      <c r="HSN197" s="374"/>
      <c r="HSO197" s="374"/>
      <c r="HSP197" s="374"/>
      <c r="HSQ197" s="374"/>
      <c r="HSR197" s="373"/>
      <c r="HSS197" s="371"/>
      <c r="HST197" s="371"/>
      <c r="HSU197" s="371"/>
      <c r="HSV197" s="372"/>
      <c r="HSW197" s="373"/>
      <c r="HSX197" s="373"/>
      <c r="HSY197" s="373"/>
      <c r="HSZ197" s="374"/>
      <c r="HTA197" s="374"/>
      <c r="HTB197" s="374"/>
      <c r="HTC197" s="373"/>
      <c r="HTD197" s="374"/>
      <c r="HTE197" s="374"/>
      <c r="HTF197" s="374"/>
      <c r="HTG197" s="374"/>
      <c r="HTH197" s="373"/>
      <c r="HTI197" s="371"/>
      <c r="HTJ197" s="371"/>
      <c r="HTK197" s="371"/>
      <c r="HTL197" s="372"/>
      <c r="HTM197" s="373"/>
      <c r="HTN197" s="373"/>
      <c r="HTO197" s="373"/>
      <c r="HTP197" s="374"/>
      <c r="HTQ197" s="374"/>
      <c r="HTR197" s="374"/>
      <c r="HTS197" s="373"/>
      <c r="HTT197" s="374"/>
      <c r="HTU197" s="374"/>
      <c r="HTV197" s="374"/>
      <c r="HTW197" s="374"/>
      <c r="HTX197" s="373"/>
      <c r="HTY197" s="371"/>
      <c r="HTZ197" s="371"/>
      <c r="HUA197" s="371"/>
      <c r="HUB197" s="372"/>
      <c r="HUC197" s="373"/>
      <c r="HUD197" s="373"/>
      <c r="HUE197" s="373"/>
      <c r="HUF197" s="374"/>
      <c r="HUG197" s="374"/>
      <c r="HUH197" s="374"/>
      <c r="HUI197" s="373"/>
      <c r="HUJ197" s="374"/>
      <c r="HUK197" s="374"/>
      <c r="HUL197" s="374"/>
      <c r="HUM197" s="374"/>
      <c r="HUN197" s="373"/>
      <c r="HUO197" s="371"/>
      <c r="HUP197" s="371"/>
      <c r="HUQ197" s="371"/>
      <c r="HUR197" s="372"/>
      <c r="HUS197" s="373"/>
      <c r="HUT197" s="373"/>
      <c r="HUU197" s="373"/>
      <c r="HUV197" s="374"/>
      <c r="HUW197" s="374"/>
      <c r="HUX197" s="374"/>
      <c r="HUY197" s="373"/>
      <c r="HUZ197" s="374"/>
      <c r="HVA197" s="374"/>
      <c r="HVB197" s="374"/>
      <c r="HVC197" s="374"/>
      <c r="HVD197" s="373"/>
      <c r="HVE197" s="371"/>
      <c r="HVF197" s="371"/>
      <c r="HVG197" s="371"/>
      <c r="HVH197" s="372"/>
      <c r="HVI197" s="373"/>
      <c r="HVJ197" s="373"/>
      <c r="HVK197" s="373"/>
      <c r="HVL197" s="374"/>
      <c r="HVM197" s="374"/>
      <c r="HVN197" s="374"/>
      <c r="HVO197" s="373"/>
      <c r="HVP197" s="374"/>
      <c r="HVQ197" s="374"/>
      <c r="HVR197" s="374"/>
      <c r="HVS197" s="374"/>
      <c r="HVT197" s="373"/>
      <c r="HVU197" s="371"/>
      <c r="HVV197" s="371"/>
      <c r="HVW197" s="371"/>
      <c r="HVX197" s="372"/>
      <c r="HVY197" s="373"/>
      <c r="HVZ197" s="373"/>
      <c r="HWA197" s="373"/>
      <c r="HWB197" s="374"/>
      <c r="HWC197" s="374"/>
      <c r="HWD197" s="374"/>
      <c r="HWE197" s="373"/>
      <c r="HWF197" s="374"/>
      <c r="HWG197" s="374"/>
      <c r="HWH197" s="374"/>
      <c r="HWI197" s="374"/>
      <c r="HWJ197" s="373"/>
      <c r="HWK197" s="371"/>
      <c r="HWL197" s="371"/>
      <c r="HWM197" s="371"/>
      <c r="HWN197" s="372"/>
      <c r="HWO197" s="373"/>
      <c r="HWP197" s="373"/>
      <c r="HWQ197" s="373"/>
      <c r="HWR197" s="374"/>
      <c r="HWS197" s="374"/>
      <c r="HWT197" s="374"/>
      <c r="HWU197" s="373"/>
      <c r="HWV197" s="374"/>
      <c r="HWW197" s="374"/>
      <c r="HWX197" s="374"/>
      <c r="HWY197" s="374"/>
      <c r="HWZ197" s="373"/>
      <c r="HXA197" s="371"/>
      <c r="HXB197" s="371"/>
      <c r="HXC197" s="371"/>
      <c r="HXD197" s="372"/>
      <c r="HXE197" s="373"/>
      <c r="HXF197" s="373"/>
      <c r="HXG197" s="373"/>
      <c r="HXH197" s="374"/>
      <c r="HXI197" s="374"/>
      <c r="HXJ197" s="374"/>
      <c r="HXK197" s="373"/>
      <c r="HXL197" s="374"/>
      <c r="HXM197" s="374"/>
      <c r="HXN197" s="374"/>
      <c r="HXO197" s="374"/>
      <c r="HXP197" s="373"/>
      <c r="HXQ197" s="371"/>
      <c r="HXR197" s="371"/>
      <c r="HXS197" s="371"/>
      <c r="HXT197" s="372"/>
      <c r="HXU197" s="373"/>
      <c r="HXV197" s="373"/>
      <c r="HXW197" s="373"/>
      <c r="HXX197" s="374"/>
      <c r="HXY197" s="374"/>
      <c r="HXZ197" s="374"/>
      <c r="HYA197" s="373"/>
      <c r="HYB197" s="374"/>
      <c r="HYC197" s="374"/>
      <c r="HYD197" s="374"/>
      <c r="HYE197" s="374"/>
      <c r="HYF197" s="373"/>
      <c r="HYG197" s="371"/>
      <c r="HYH197" s="371"/>
      <c r="HYI197" s="371"/>
      <c r="HYJ197" s="372"/>
      <c r="HYK197" s="373"/>
      <c r="HYL197" s="373"/>
      <c r="HYM197" s="373"/>
      <c r="HYN197" s="374"/>
      <c r="HYO197" s="374"/>
      <c r="HYP197" s="374"/>
      <c r="HYQ197" s="373"/>
      <c r="HYR197" s="374"/>
      <c r="HYS197" s="374"/>
      <c r="HYT197" s="374"/>
      <c r="HYU197" s="374"/>
      <c r="HYV197" s="373"/>
      <c r="HYW197" s="371"/>
      <c r="HYX197" s="371"/>
      <c r="HYY197" s="371"/>
      <c r="HYZ197" s="372"/>
      <c r="HZA197" s="373"/>
      <c r="HZB197" s="373"/>
      <c r="HZC197" s="373"/>
      <c r="HZD197" s="374"/>
      <c r="HZE197" s="374"/>
      <c r="HZF197" s="374"/>
      <c r="HZG197" s="373"/>
      <c r="HZH197" s="374"/>
      <c r="HZI197" s="374"/>
      <c r="HZJ197" s="374"/>
      <c r="HZK197" s="374"/>
      <c r="HZL197" s="373"/>
      <c r="HZM197" s="371"/>
      <c r="HZN197" s="371"/>
      <c r="HZO197" s="371"/>
      <c r="HZP197" s="372"/>
      <c r="HZQ197" s="373"/>
      <c r="HZR197" s="373"/>
      <c r="HZS197" s="373"/>
      <c r="HZT197" s="374"/>
      <c r="HZU197" s="374"/>
      <c r="HZV197" s="374"/>
      <c r="HZW197" s="373"/>
      <c r="HZX197" s="374"/>
      <c r="HZY197" s="374"/>
      <c r="HZZ197" s="374"/>
      <c r="IAA197" s="374"/>
      <c r="IAB197" s="373"/>
      <c r="IAC197" s="371"/>
      <c r="IAD197" s="371"/>
      <c r="IAE197" s="371"/>
      <c r="IAF197" s="372"/>
      <c r="IAG197" s="373"/>
      <c r="IAH197" s="373"/>
      <c r="IAI197" s="373"/>
      <c r="IAJ197" s="374"/>
      <c r="IAK197" s="374"/>
      <c r="IAL197" s="374"/>
      <c r="IAM197" s="373"/>
      <c r="IAN197" s="374"/>
      <c r="IAO197" s="374"/>
      <c r="IAP197" s="374"/>
      <c r="IAQ197" s="374"/>
      <c r="IAR197" s="373"/>
      <c r="IAS197" s="371"/>
      <c r="IAT197" s="371"/>
      <c r="IAU197" s="371"/>
      <c r="IAV197" s="372"/>
      <c r="IAW197" s="373"/>
      <c r="IAX197" s="373"/>
      <c r="IAY197" s="373"/>
      <c r="IAZ197" s="374"/>
      <c r="IBA197" s="374"/>
      <c r="IBB197" s="374"/>
      <c r="IBC197" s="373"/>
      <c r="IBD197" s="374"/>
      <c r="IBE197" s="374"/>
      <c r="IBF197" s="374"/>
      <c r="IBG197" s="374"/>
      <c r="IBH197" s="373"/>
      <c r="IBI197" s="371"/>
      <c r="IBJ197" s="371"/>
      <c r="IBK197" s="371"/>
      <c r="IBL197" s="372"/>
      <c r="IBM197" s="373"/>
      <c r="IBN197" s="373"/>
      <c r="IBO197" s="373"/>
      <c r="IBP197" s="374"/>
      <c r="IBQ197" s="374"/>
      <c r="IBR197" s="374"/>
      <c r="IBS197" s="373"/>
      <c r="IBT197" s="374"/>
      <c r="IBU197" s="374"/>
      <c r="IBV197" s="374"/>
      <c r="IBW197" s="374"/>
      <c r="IBX197" s="373"/>
      <c r="IBY197" s="371"/>
      <c r="IBZ197" s="371"/>
      <c r="ICA197" s="371"/>
      <c r="ICB197" s="372"/>
      <c r="ICC197" s="373"/>
      <c r="ICD197" s="373"/>
      <c r="ICE197" s="373"/>
      <c r="ICF197" s="374"/>
      <c r="ICG197" s="374"/>
      <c r="ICH197" s="374"/>
      <c r="ICI197" s="373"/>
      <c r="ICJ197" s="374"/>
      <c r="ICK197" s="374"/>
      <c r="ICL197" s="374"/>
      <c r="ICM197" s="374"/>
      <c r="ICN197" s="373"/>
      <c r="ICO197" s="371"/>
      <c r="ICP197" s="371"/>
      <c r="ICQ197" s="371"/>
      <c r="ICR197" s="372"/>
      <c r="ICS197" s="373"/>
      <c r="ICT197" s="373"/>
      <c r="ICU197" s="373"/>
      <c r="ICV197" s="374"/>
      <c r="ICW197" s="374"/>
      <c r="ICX197" s="374"/>
      <c r="ICY197" s="373"/>
      <c r="ICZ197" s="374"/>
      <c r="IDA197" s="374"/>
      <c r="IDB197" s="374"/>
      <c r="IDC197" s="374"/>
      <c r="IDD197" s="373"/>
      <c r="IDE197" s="371"/>
      <c r="IDF197" s="371"/>
      <c r="IDG197" s="371"/>
      <c r="IDH197" s="372"/>
      <c r="IDI197" s="373"/>
      <c r="IDJ197" s="373"/>
      <c r="IDK197" s="373"/>
      <c r="IDL197" s="374"/>
      <c r="IDM197" s="374"/>
      <c r="IDN197" s="374"/>
      <c r="IDO197" s="373"/>
      <c r="IDP197" s="374"/>
      <c r="IDQ197" s="374"/>
      <c r="IDR197" s="374"/>
      <c r="IDS197" s="374"/>
      <c r="IDT197" s="373"/>
      <c r="IDU197" s="371"/>
      <c r="IDV197" s="371"/>
      <c r="IDW197" s="371"/>
      <c r="IDX197" s="372"/>
      <c r="IDY197" s="373"/>
      <c r="IDZ197" s="373"/>
      <c r="IEA197" s="373"/>
      <c r="IEB197" s="374"/>
      <c r="IEC197" s="374"/>
      <c r="IED197" s="374"/>
      <c r="IEE197" s="373"/>
      <c r="IEF197" s="374"/>
      <c r="IEG197" s="374"/>
      <c r="IEH197" s="374"/>
      <c r="IEI197" s="374"/>
      <c r="IEJ197" s="373"/>
      <c r="IEK197" s="371"/>
      <c r="IEL197" s="371"/>
      <c r="IEM197" s="371"/>
      <c r="IEN197" s="372"/>
      <c r="IEO197" s="373"/>
      <c r="IEP197" s="373"/>
      <c r="IEQ197" s="373"/>
      <c r="IER197" s="374"/>
      <c r="IES197" s="374"/>
      <c r="IET197" s="374"/>
      <c r="IEU197" s="373"/>
      <c r="IEV197" s="374"/>
      <c r="IEW197" s="374"/>
      <c r="IEX197" s="374"/>
      <c r="IEY197" s="374"/>
      <c r="IEZ197" s="373"/>
      <c r="IFA197" s="371"/>
      <c r="IFB197" s="371"/>
      <c r="IFC197" s="371"/>
      <c r="IFD197" s="372"/>
      <c r="IFE197" s="373"/>
      <c r="IFF197" s="373"/>
      <c r="IFG197" s="373"/>
      <c r="IFH197" s="374"/>
      <c r="IFI197" s="374"/>
      <c r="IFJ197" s="374"/>
      <c r="IFK197" s="373"/>
      <c r="IFL197" s="374"/>
      <c r="IFM197" s="374"/>
      <c r="IFN197" s="374"/>
      <c r="IFO197" s="374"/>
      <c r="IFP197" s="373"/>
      <c r="IFQ197" s="371"/>
      <c r="IFR197" s="371"/>
      <c r="IFS197" s="371"/>
      <c r="IFT197" s="372"/>
      <c r="IFU197" s="373"/>
      <c r="IFV197" s="373"/>
      <c r="IFW197" s="373"/>
      <c r="IFX197" s="374"/>
      <c r="IFY197" s="374"/>
      <c r="IFZ197" s="374"/>
      <c r="IGA197" s="373"/>
      <c r="IGB197" s="374"/>
      <c r="IGC197" s="374"/>
      <c r="IGD197" s="374"/>
      <c r="IGE197" s="374"/>
      <c r="IGF197" s="373"/>
      <c r="IGG197" s="371"/>
      <c r="IGH197" s="371"/>
      <c r="IGI197" s="371"/>
      <c r="IGJ197" s="372"/>
      <c r="IGK197" s="373"/>
      <c r="IGL197" s="373"/>
      <c r="IGM197" s="373"/>
      <c r="IGN197" s="374"/>
      <c r="IGO197" s="374"/>
      <c r="IGP197" s="374"/>
      <c r="IGQ197" s="373"/>
      <c r="IGR197" s="374"/>
      <c r="IGS197" s="374"/>
      <c r="IGT197" s="374"/>
      <c r="IGU197" s="374"/>
      <c r="IGV197" s="373"/>
      <c r="IGW197" s="371"/>
      <c r="IGX197" s="371"/>
      <c r="IGY197" s="371"/>
      <c r="IGZ197" s="372"/>
      <c r="IHA197" s="373"/>
      <c r="IHB197" s="373"/>
      <c r="IHC197" s="373"/>
      <c r="IHD197" s="374"/>
      <c r="IHE197" s="374"/>
      <c r="IHF197" s="374"/>
      <c r="IHG197" s="373"/>
      <c r="IHH197" s="374"/>
      <c r="IHI197" s="374"/>
      <c r="IHJ197" s="374"/>
      <c r="IHK197" s="374"/>
      <c r="IHL197" s="373"/>
      <c r="IHM197" s="371"/>
      <c r="IHN197" s="371"/>
      <c r="IHO197" s="371"/>
      <c r="IHP197" s="372"/>
      <c r="IHQ197" s="373"/>
      <c r="IHR197" s="373"/>
      <c r="IHS197" s="373"/>
      <c r="IHT197" s="374"/>
      <c r="IHU197" s="374"/>
      <c r="IHV197" s="374"/>
      <c r="IHW197" s="373"/>
      <c r="IHX197" s="374"/>
      <c r="IHY197" s="374"/>
      <c r="IHZ197" s="374"/>
      <c r="IIA197" s="374"/>
      <c r="IIB197" s="373"/>
      <c r="IIC197" s="371"/>
      <c r="IID197" s="371"/>
      <c r="IIE197" s="371"/>
      <c r="IIF197" s="372"/>
      <c r="IIG197" s="373"/>
      <c r="IIH197" s="373"/>
      <c r="III197" s="373"/>
      <c r="IIJ197" s="374"/>
      <c r="IIK197" s="374"/>
      <c r="IIL197" s="374"/>
      <c r="IIM197" s="373"/>
      <c r="IIN197" s="374"/>
      <c r="IIO197" s="374"/>
      <c r="IIP197" s="374"/>
      <c r="IIQ197" s="374"/>
      <c r="IIR197" s="373"/>
      <c r="IIS197" s="371"/>
      <c r="IIT197" s="371"/>
      <c r="IIU197" s="371"/>
      <c r="IIV197" s="372"/>
      <c r="IIW197" s="373"/>
      <c r="IIX197" s="373"/>
      <c r="IIY197" s="373"/>
      <c r="IIZ197" s="374"/>
      <c r="IJA197" s="374"/>
      <c r="IJB197" s="374"/>
      <c r="IJC197" s="373"/>
      <c r="IJD197" s="374"/>
      <c r="IJE197" s="374"/>
      <c r="IJF197" s="374"/>
      <c r="IJG197" s="374"/>
      <c r="IJH197" s="373"/>
      <c r="IJI197" s="371"/>
      <c r="IJJ197" s="371"/>
      <c r="IJK197" s="371"/>
      <c r="IJL197" s="372"/>
      <c r="IJM197" s="373"/>
      <c r="IJN197" s="373"/>
      <c r="IJO197" s="373"/>
      <c r="IJP197" s="374"/>
      <c r="IJQ197" s="374"/>
      <c r="IJR197" s="374"/>
      <c r="IJS197" s="373"/>
      <c r="IJT197" s="374"/>
      <c r="IJU197" s="374"/>
      <c r="IJV197" s="374"/>
      <c r="IJW197" s="374"/>
      <c r="IJX197" s="373"/>
      <c r="IJY197" s="371"/>
      <c r="IJZ197" s="371"/>
      <c r="IKA197" s="371"/>
      <c r="IKB197" s="372"/>
      <c r="IKC197" s="373"/>
      <c r="IKD197" s="373"/>
      <c r="IKE197" s="373"/>
      <c r="IKF197" s="374"/>
      <c r="IKG197" s="374"/>
      <c r="IKH197" s="374"/>
      <c r="IKI197" s="373"/>
      <c r="IKJ197" s="374"/>
      <c r="IKK197" s="374"/>
      <c r="IKL197" s="374"/>
      <c r="IKM197" s="374"/>
      <c r="IKN197" s="373"/>
      <c r="IKO197" s="371"/>
      <c r="IKP197" s="371"/>
      <c r="IKQ197" s="371"/>
      <c r="IKR197" s="372"/>
      <c r="IKS197" s="373"/>
      <c r="IKT197" s="373"/>
      <c r="IKU197" s="373"/>
      <c r="IKV197" s="374"/>
      <c r="IKW197" s="374"/>
      <c r="IKX197" s="374"/>
      <c r="IKY197" s="373"/>
      <c r="IKZ197" s="374"/>
      <c r="ILA197" s="374"/>
      <c r="ILB197" s="374"/>
      <c r="ILC197" s="374"/>
      <c r="ILD197" s="373"/>
      <c r="ILE197" s="371"/>
      <c r="ILF197" s="371"/>
      <c r="ILG197" s="371"/>
      <c r="ILH197" s="372"/>
      <c r="ILI197" s="373"/>
      <c r="ILJ197" s="373"/>
      <c r="ILK197" s="373"/>
      <c r="ILL197" s="374"/>
      <c r="ILM197" s="374"/>
      <c r="ILN197" s="374"/>
      <c r="ILO197" s="373"/>
      <c r="ILP197" s="374"/>
      <c r="ILQ197" s="374"/>
      <c r="ILR197" s="374"/>
      <c r="ILS197" s="374"/>
      <c r="ILT197" s="373"/>
      <c r="ILU197" s="371"/>
      <c r="ILV197" s="371"/>
      <c r="ILW197" s="371"/>
      <c r="ILX197" s="372"/>
      <c r="ILY197" s="373"/>
      <c r="ILZ197" s="373"/>
      <c r="IMA197" s="373"/>
      <c r="IMB197" s="374"/>
      <c r="IMC197" s="374"/>
      <c r="IMD197" s="374"/>
      <c r="IME197" s="373"/>
      <c r="IMF197" s="374"/>
      <c r="IMG197" s="374"/>
      <c r="IMH197" s="374"/>
      <c r="IMI197" s="374"/>
      <c r="IMJ197" s="373"/>
      <c r="IMK197" s="371"/>
      <c r="IML197" s="371"/>
      <c r="IMM197" s="371"/>
      <c r="IMN197" s="372"/>
      <c r="IMO197" s="373"/>
      <c r="IMP197" s="373"/>
      <c r="IMQ197" s="373"/>
      <c r="IMR197" s="374"/>
      <c r="IMS197" s="374"/>
      <c r="IMT197" s="374"/>
      <c r="IMU197" s="373"/>
      <c r="IMV197" s="374"/>
      <c r="IMW197" s="374"/>
      <c r="IMX197" s="374"/>
      <c r="IMY197" s="374"/>
      <c r="IMZ197" s="373"/>
      <c r="INA197" s="371"/>
      <c r="INB197" s="371"/>
      <c r="INC197" s="371"/>
      <c r="IND197" s="372"/>
      <c r="INE197" s="373"/>
      <c r="INF197" s="373"/>
      <c r="ING197" s="373"/>
      <c r="INH197" s="374"/>
      <c r="INI197" s="374"/>
      <c r="INJ197" s="374"/>
      <c r="INK197" s="373"/>
      <c r="INL197" s="374"/>
      <c r="INM197" s="374"/>
      <c r="INN197" s="374"/>
      <c r="INO197" s="374"/>
      <c r="INP197" s="373"/>
      <c r="INQ197" s="371"/>
      <c r="INR197" s="371"/>
      <c r="INS197" s="371"/>
      <c r="INT197" s="372"/>
      <c r="INU197" s="373"/>
      <c r="INV197" s="373"/>
      <c r="INW197" s="373"/>
      <c r="INX197" s="374"/>
      <c r="INY197" s="374"/>
      <c r="INZ197" s="374"/>
      <c r="IOA197" s="373"/>
      <c r="IOB197" s="374"/>
      <c r="IOC197" s="374"/>
      <c r="IOD197" s="374"/>
      <c r="IOE197" s="374"/>
      <c r="IOF197" s="373"/>
      <c r="IOG197" s="371"/>
      <c r="IOH197" s="371"/>
      <c r="IOI197" s="371"/>
      <c r="IOJ197" s="372"/>
      <c r="IOK197" s="373"/>
      <c r="IOL197" s="373"/>
      <c r="IOM197" s="373"/>
      <c r="ION197" s="374"/>
      <c r="IOO197" s="374"/>
      <c r="IOP197" s="374"/>
      <c r="IOQ197" s="373"/>
      <c r="IOR197" s="374"/>
      <c r="IOS197" s="374"/>
      <c r="IOT197" s="374"/>
      <c r="IOU197" s="374"/>
      <c r="IOV197" s="373"/>
      <c r="IOW197" s="371"/>
      <c r="IOX197" s="371"/>
      <c r="IOY197" s="371"/>
      <c r="IOZ197" s="372"/>
      <c r="IPA197" s="373"/>
      <c r="IPB197" s="373"/>
      <c r="IPC197" s="373"/>
      <c r="IPD197" s="374"/>
      <c r="IPE197" s="374"/>
      <c r="IPF197" s="374"/>
      <c r="IPG197" s="373"/>
      <c r="IPH197" s="374"/>
      <c r="IPI197" s="374"/>
      <c r="IPJ197" s="374"/>
      <c r="IPK197" s="374"/>
      <c r="IPL197" s="373"/>
      <c r="IPM197" s="371"/>
      <c r="IPN197" s="371"/>
      <c r="IPO197" s="371"/>
      <c r="IPP197" s="372"/>
      <c r="IPQ197" s="373"/>
      <c r="IPR197" s="373"/>
      <c r="IPS197" s="373"/>
      <c r="IPT197" s="374"/>
      <c r="IPU197" s="374"/>
      <c r="IPV197" s="374"/>
      <c r="IPW197" s="373"/>
      <c r="IPX197" s="374"/>
      <c r="IPY197" s="374"/>
      <c r="IPZ197" s="374"/>
      <c r="IQA197" s="374"/>
      <c r="IQB197" s="373"/>
      <c r="IQC197" s="371"/>
      <c r="IQD197" s="371"/>
      <c r="IQE197" s="371"/>
      <c r="IQF197" s="372"/>
      <c r="IQG197" s="373"/>
      <c r="IQH197" s="373"/>
      <c r="IQI197" s="373"/>
      <c r="IQJ197" s="374"/>
      <c r="IQK197" s="374"/>
      <c r="IQL197" s="374"/>
      <c r="IQM197" s="373"/>
      <c r="IQN197" s="374"/>
      <c r="IQO197" s="374"/>
      <c r="IQP197" s="374"/>
      <c r="IQQ197" s="374"/>
      <c r="IQR197" s="373"/>
      <c r="IQS197" s="371"/>
      <c r="IQT197" s="371"/>
      <c r="IQU197" s="371"/>
      <c r="IQV197" s="372"/>
      <c r="IQW197" s="373"/>
      <c r="IQX197" s="373"/>
      <c r="IQY197" s="373"/>
      <c r="IQZ197" s="374"/>
      <c r="IRA197" s="374"/>
      <c r="IRB197" s="374"/>
      <c r="IRC197" s="373"/>
      <c r="IRD197" s="374"/>
      <c r="IRE197" s="374"/>
      <c r="IRF197" s="374"/>
      <c r="IRG197" s="374"/>
      <c r="IRH197" s="373"/>
      <c r="IRI197" s="371"/>
      <c r="IRJ197" s="371"/>
      <c r="IRK197" s="371"/>
      <c r="IRL197" s="372"/>
      <c r="IRM197" s="373"/>
      <c r="IRN197" s="373"/>
      <c r="IRO197" s="373"/>
      <c r="IRP197" s="374"/>
      <c r="IRQ197" s="374"/>
      <c r="IRR197" s="374"/>
      <c r="IRS197" s="373"/>
      <c r="IRT197" s="374"/>
      <c r="IRU197" s="374"/>
      <c r="IRV197" s="374"/>
      <c r="IRW197" s="374"/>
      <c r="IRX197" s="373"/>
      <c r="IRY197" s="371"/>
      <c r="IRZ197" s="371"/>
      <c r="ISA197" s="371"/>
      <c r="ISB197" s="372"/>
      <c r="ISC197" s="373"/>
      <c r="ISD197" s="373"/>
      <c r="ISE197" s="373"/>
      <c r="ISF197" s="374"/>
      <c r="ISG197" s="374"/>
      <c r="ISH197" s="374"/>
      <c r="ISI197" s="373"/>
      <c r="ISJ197" s="374"/>
      <c r="ISK197" s="374"/>
      <c r="ISL197" s="374"/>
      <c r="ISM197" s="374"/>
      <c r="ISN197" s="373"/>
      <c r="ISO197" s="371"/>
      <c r="ISP197" s="371"/>
      <c r="ISQ197" s="371"/>
      <c r="ISR197" s="372"/>
      <c r="ISS197" s="373"/>
      <c r="IST197" s="373"/>
      <c r="ISU197" s="373"/>
      <c r="ISV197" s="374"/>
      <c r="ISW197" s="374"/>
      <c r="ISX197" s="374"/>
      <c r="ISY197" s="373"/>
      <c r="ISZ197" s="374"/>
      <c r="ITA197" s="374"/>
      <c r="ITB197" s="374"/>
      <c r="ITC197" s="374"/>
      <c r="ITD197" s="373"/>
      <c r="ITE197" s="371"/>
      <c r="ITF197" s="371"/>
      <c r="ITG197" s="371"/>
      <c r="ITH197" s="372"/>
      <c r="ITI197" s="373"/>
      <c r="ITJ197" s="373"/>
      <c r="ITK197" s="373"/>
      <c r="ITL197" s="374"/>
      <c r="ITM197" s="374"/>
      <c r="ITN197" s="374"/>
      <c r="ITO197" s="373"/>
      <c r="ITP197" s="374"/>
      <c r="ITQ197" s="374"/>
      <c r="ITR197" s="374"/>
      <c r="ITS197" s="374"/>
      <c r="ITT197" s="373"/>
      <c r="ITU197" s="371"/>
      <c r="ITV197" s="371"/>
      <c r="ITW197" s="371"/>
      <c r="ITX197" s="372"/>
      <c r="ITY197" s="373"/>
      <c r="ITZ197" s="373"/>
      <c r="IUA197" s="373"/>
      <c r="IUB197" s="374"/>
      <c r="IUC197" s="374"/>
      <c r="IUD197" s="374"/>
      <c r="IUE197" s="373"/>
      <c r="IUF197" s="374"/>
      <c r="IUG197" s="374"/>
      <c r="IUH197" s="374"/>
      <c r="IUI197" s="374"/>
      <c r="IUJ197" s="373"/>
      <c r="IUK197" s="371"/>
      <c r="IUL197" s="371"/>
      <c r="IUM197" s="371"/>
      <c r="IUN197" s="372"/>
      <c r="IUO197" s="373"/>
      <c r="IUP197" s="373"/>
      <c r="IUQ197" s="373"/>
      <c r="IUR197" s="374"/>
      <c r="IUS197" s="374"/>
      <c r="IUT197" s="374"/>
      <c r="IUU197" s="373"/>
      <c r="IUV197" s="374"/>
      <c r="IUW197" s="374"/>
      <c r="IUX197" s="374"/>
      <c r="IUY197" s="374"/>
      <c r="IUZ197" s="373"/>
      <c r="IVA197" s="371"/>
      <c r="IVB197" s="371"/>
      <c r="IVC197" s="371"/>
      <c r="IVD197" s="372"/>
      <c r="IVE197" s="373"/>
      <c r="IVF197" s="373"/>
      <c r="IVG197" s="373"/>
      <c r="IVH197" s="374"/>
      <c r="IVI197" s="374"/>
      <c r="IVJ197" s="374"/>
      <c r="IVK197" s="373"/>
      <c r="IVL197" s="374"/>
      <c r="IVM197" s="374"/>
      <c r="IVN197" s="374"/>
      <c r="IVO197" s="374"/>
      <c r="IVP197" s="373"/>
      <c r="IVQ197" s="371"/>
      <c r="IVR197" s="371"/>
      <c r="IVS197" s="371"/>
      <c r="IVT197" s="372"/>
      <c r="IVU197" s="373"/>
      <c r="IVV197" s="373"/>
      <c r="IVW197" s="373"/>
      <c r="IVX197" s="374"/>
      <c r="IVY197" s="374"/>
      <c r="IVZ197" s="374"/>
      <c r="IWA197" s="373"/>
      <c r="IWB197" s="374"/>
      <c r="IWC197" s="374"/>
      <c r="IWD197" s="374"/>
      <c r="IWE197" s="374"/>
      <c r="IWF197" s="373"/>
      <c r="IWG197" s="371"/>
      <c r="IWH197" s="371"/>
      <c r="IWI197" s="371"/>
      <c r="IWJ197" s="372"/>
      <c r="IWK197" s="373"/>
      <c r="IWL197" s="373"/>
      <c r="IWM197" s="373"/>
      <c r="IWN197" s="374"/>
      <c r="IWO197" s="374"/>
      <c r="IWP197" s="374"/>
      <c r="IWQ197" s="373"/>
      <c r="IWR197" s="374"/>
      <c r="IWS197" s="374"/>
      <c r="IWT197" s="374"/>
      <c r="IWU197" s="374"/>
      <c r="IWV197" s="373"/>
      <c r="IWW197" s="371"/>
      <c r="IWX197" s="371"/>
      <c r="IWY197" s="371"/>
      <c r="IWZ197" s="372"/>
      <c r="IXA197" s="373"/>
      <c r="IXB197" s="373"/>
      <c r="IXC197" s="373"/>
      <c r="IXD197" s="374"/>
      <c r="IXE197" s="374"/>
      <c r="IXF197" s="374"/>
      <c r="IXG197" s="373"/>
      <c r="IXH197" s="374"/>
      <c r="IXI197" s="374"/>
      <c r="IXJ197" s="374"/>
      <c r="IXK197" s="374"/>
      <c r="IXL197" s="373"/>
      <c r="IXM197" s="371"/>
      <c r="IXN197" s="371"/>
      <c r="IXO197" s="371"/>
      <c r="IXP197" s="372"/>
      <c r="IXQ197" s="373"/>
      <c r="IXR197" s="373"/>
      <c r="IXS197" s="373"/>
      <c r="IXT197" s="374"/>
      <c r="IXU197" s="374"/>
      <c r="IXV197" s="374"/>
      <c r="IXW197" s="373"/>
      <c r="IXX197" s="374"/>
      <c r="IXY197" s="374"/>
      <c r="IXZ197" s="374"/>
      <c r="IYA197" s="374"/>
      <c r="IYB197" s="373"/>
      <c r="IYC197" s="371"/>
      <c r="IYD197" s="371"/>
      <c r="IYE197" s="371"/>
      <c r="IYF197" s="372"/>
      <c r="IYG197" s="373"/>
      <c r="IYH197" s="373"/>
      <c r="IYI197" s="373"/>
      <c r="IYJ197" s="374"/>
      <c r="IYK197" s="374"/>
      <c r="IYL197" s="374"/>
      <c r="IYM197" s="373"/>
      <c r="IYN197" s="374"/>
      <c r="IYO197" s="374"/>
      <c r="IYP197" s="374"/>
      <c r="IYQ197" s="374"/>
      <c r="IYR197" s="373"/>
      <c r="IYS197" s="371"/>
      <c r="IYT197" s="371"/>
      <c r="IYU197" s="371"/>
      <c r="IYV197" s="372"/>
      <c r="IYW197" s="373"/>
      <c r="IYX197" s="373"/>
      <c r="IYY197" s="373"/>
      <c r="IYZ197" s="374"/>
      <c r="IZA197" s="374"/>
      <c r="IZB197" s="374"/>
      <c r="IZC197" s="373"/>
      <c r="IZD197" s="374"/>
      <c r="IZE197" s="374"/>
      <c r="IZF197" s="374"/>
      <c r="IZG197" s="374"/>
      <c r="IZH197" s="373"/>
      <c r="IZI197" s="371"/>
      <c r="IZJ197" s="371"/>
      <c r="IZK197" s="371"/>
      <c r="IZL197" s="372"/>
      <c r="IZM197" s="373"/>
      <c r="IZN197" s="373"/>
      <c r="IZO197" s="373"/>
      <c r="IZP197" s="374"/>
      <c r="IZQ197" s="374"/>
      <c r="IZR197" s="374"/>
      <c r="IZS197" s="373"/>
      <c r="IZT197" s="374"/>
      <c r="IZU197" s="374"/>
      <c r="IZV197" s="374"/>
      <c r="IZW197" s="374"/>
      <c r="IZX197" s="373"/>
      <c r="IZY197" s="371"/>
      <c r="IZZ197" s="371"/>
      <c r="JAA197" s="371"/>
      <c r="JAB197" s="372"/>
      <c r="JAC197" s="373"/>
      <c r="JAD197" s="373"/>
      <c r="JAE197" s="373"/>
      <c r="JAF197" s="374"/>
      <c r="JAG197" s="374"/>
      <c r="JAH197" s="374"/>
      <c r="JAI197" s="373"/>
      <c r="JAJ197" s="374"/>
      <c r="JAK197" s="374"/>
      <c r="JAL197" s="374"/>
      <c r="JAM197" s="374"/>
      <c r="JAN197" s="373"/>
      <c r="JAO197" s="371"/>
      <c r="JAP197" s="371"/>
      <c r="JAQ197" s="371"/>
      <c r="JAR197" s="372"/>
      <c r="JAS197" s="373"/>
      <c r="JAT197" s="373"/>
      <c r="JAU197" s="373"/>
      <c r="JAV197" s="374"/>
      <c r="JAW197" s="374"/>
      <c r="JAX197" s="374"/>
      <c r="JAY197" s="373"/>
      <c r="JAZ197" s="374"/>
      <c r="JBA197" s="374"/>
      <c r="JBB197" s="374"/>
      <c r="JBC197" s="374"/>
      <c r="JBD197" s="373"/>
      <c r="JBE197" s="371"/>
      <c r="JBF197" s="371"/>
      <c r="JBG197" s="371"/>
      <c r="JBH197" s="372"/>
      <c r="JBI197" s="373"/>
      <c r="JBJ197" s="373"/>
      <c r="JBK197" s="373"/>
      <c r="JBL197" s="374"/>
      <c r="JBM197" s="374"/>
      <c r="JBN197" s="374"/>
      <c r="JBO197" s="373"/>
      <c r="JBP197" s="374"/>
      <c r="JBQ197" s="374"/>
      <c r="JBR197" s="374"/>
      <c r="JBS197" s="374"/>
      <c r="JBT197" s="373"/>
      <c r="JBU197" s="371"/>
      <c r="JBV197" s="371"/>
      <c r="JBW197" s="371"/>
      <c r="JBX197" s="372"/>
      <c r="JBY197" s="373"/>
      <c r="JBZ197" s="373"/>
      <c r="JCA197" s="373"/>
      <c r="JCB197" s="374"/>
      <c r="JCC197" s="374"/>
      <c r="JCD197" s="374"/>
      <c r="JCE197" s="373"/>
      <c r="JCF197" s="374"/>
      <c r="JCG197" s="374"/>
      <c r="JCH197" s="374"/>
      <c r="JCI197" s="374"/>
      <c r="JCJ197" s="373"/>
      <c r="JCK197" s="371"/>
      <c r="JCL197" s="371"/>
      <c r="JCM197" s="371"/>
      <c r="JCN197" s="372"/>
      <c r="JCO197" s="373"/>
      <c r="JCP197" s="373"/>
      <c r="JCQ197" s="373"/>
      <c r="JCR197" s="374"/>
      <c r="JCS197" s="374"/>
      <c r="JCT197" s="374"/>
      <c r="JCU197" s="373"/>
      <c r="JCV197" s="374"/>
      <c r="JCW197" s="374"/>
      <c r="JCX197" s="374"/>
      <c r="JCY197" s="374"/>
      <c r="JCZ197" s="373"/>
      <c r="JDA197" s="371"/>
      <c r="JDB197" s="371"/>
      <c r="JDC197" s="371"/>
      <c r="JDD197" s="372"/>
      <c r="JDE197" s="373"/>
      <c r="JDF197" s="373"/>
      <c r="JDG197" s="373"/>
      <c r="JDH197" s="374"/>
      <c r="JDI197" s="374"/>
      <c r="JDJ197" s="374"/>
      <c r="JDK197" s="373"/>
      <c r="JDL197" s="374"/>
      <c r="JDM197" s="374"/>
      <c r="JDN197" s="374"/>
      <c r="JDO197" s="374"/>
      <c r="JDP197" s="373"/>
      <c r="JDQ197" s="371"/>
      <c r="JDR197" s="371"/>
      <c r="JDS197" s="371"/>
      <c r="JDT197" s="372"/>
      <c r="JDU197" s="373"/>
      <c r="JDV197" s="373"/>
      <c r="JDW197" s="373"/>
      <c r="JDX197" s="374"/>
      <c r="JDY197" s="374"/>
      <c r="JDZ197" s="374"/>
      <c r="JEA197" s="373"/>
      <c r="JEB197" s="374"/>
      <c r="JEC197" s="374"/>
      <c r="JED197" s="374"/>
      <c r="JEE197" s="374"/>
      <c r="JEF197" s="373"/>
      <c r="JEG197" s="371"/>
      <c r="JEH197" s="371"/>
      <c r="JEI197" s="371"/>
      <c r="JEJ197" s="372"/>
      <c r="JEK197" s="373"/>
      <c r="JEL197" s="373"/>
      <c r="JEM197" s="373"/>
      <c r="JEN197" s="374"/>
      <c r="JEO197" s="374"/>
      <c r="JEP197" s="374"/>
      <c r="JEQ197" s="373"/>
      <c r="JER197" s="374"/>
      <c r="JES197" s="374"/>
      <c r="JET197" s="374"/>
      <c r="JEU197" s="374"/>
      <c r="JEV197" s="373"/>
      <c r="JEW197" s="371"/>
      <c r="JEX197" s="371"/>
      <c r="JEY197" s="371"/>
      <c r="JEZ197" s="372"/>
      <c r="JFA197" s="373"/>
      <c r="JFB197" s="373"/>
      <c r="JFC197" s="373"/>
      <c r="JFD197" s="374"/>
      <c r="JFE197" s="374"/>
      <c r="JFF197" s="374"/>
      <c r="JFG197" s="373"/>
      <c r="JFH197" s="374"/>
      <c r="JFI197" s="374"/>
      <c r="JFJ197" s="374"/>
      <c r="JFK197" s="374"/>
      <c r="JFL197" s="373"/>
      <c r="JFM197" s="371"/>
      <c r="JFN197" s="371"/>
      <c r="JFO197" s="371"/>
      <c r="JFP197" s="372"/>
      <c r="JFQ197" s="373"/>
      <c r="JFR197" s="373"/>
      <c r="JFS197" s="373"/>
      <c r="JFT197" s="374"/>
      <c r="JFU197" s="374"/>
      <c r="JFV197" s="374"/>
      <c r="JFW197" s="373"/>
      <c r="JFX197" s="374"/>
      <c r="JFY197" s="374"/>
      <c r="JFZ197" s="374"/>
      <c r="JGA197" s="374"/>
      <c r="JGB197" s="373"/>
      <c r="JGC197" s="371"/>
      <c r="JGD197" s="371"/>
      <c r="JGE197" s="371"/>
      <c r="JGF197" s="372"/>
      <c r="JGG197" s="373"/>
      <c r="JGH197" s="373"/>
      <c r="JGI197" s="373"/>
      <c r="JGJ197" s="374"/>
      <c r="JGK197" s="374"/>
      <c r="JGL197" s="374"/>
      <c r="JGM197" s="373"/>
      <c r="JGN197" s="374"/>
      <c r="JGO197" s="374"/>
      <c r="JGP197" s="374"/>
      <c r="JGQ197" s="374"/>
      <c r="JGR197" s="373"/>
      <c r="JGS197" s="371"/>
      <c r="JGT197" s="371"/>
      <c r="JGU197" s="371"/>
      <c r="JGV197" s="372"/>
      <c r="JGW197" s="373"/>
      <c r="JGX197" s="373"/>
      <c r="JGY197" s="373"/>
      <c r="JGZ197" s="374"/>
      <c r="JHA197" s="374"/>
      <c r="JHB197" s="374"/>
      <c r="JHC197" s="373"/>
      <c r="JHD197" s="374"/>
      <c r="JHE197" s="374"/>
      <c r="JHF197" s="374"/>
      <c r="JHG197" s="374"/>
      <c r="JHH197" s="373"/>
      <c r="JHI197" s="371"/>
      <c r="JHJ197" s="371"/>
      <c r="JHK197" s="371"/>
      <c r="JHL197" s="372"/>
      <c r="JHM197" s="373"/>
      <c r="JHN197" s="373"/>
      <c r="JHO197" s="373"/>
      <c r="JHP197" s="374"/>
      <c r="JHQ197" s="374"/>
      <c r="JHR197" s="374"/>
      <c r="JHS197" s="373"/>
      <c r="JHT197" s="374"/>
      <c r="JHU197" s="374"/>
      <c r="JHV197" s="374"/>
      <c r="JHW197" s="374"/>
      <c r="JHX197" s="373"/>
      <c r="JHY197" s="371"/>
      <c r="JHZ197" s="371"/>
      <c r="JIA197" s="371"/>
      <c r="JIB197" s="372"/>
      <c r="JIC197" s="373"/>
      <c r="JID197" s="373"/>
      <c r="JIE197" s="373"/>
      <c r="JIF197" s="374"/>
      <c r="JIG197" s="374"/>
      <c r="JIH197" s="374"/>
      <c r="JII197" s="373"/>
      <c r="JIJ197" s="374"/>
      <c r="JIK197" s="374"/>
      <c r="JIL197" s="374"/>
      <c r="JIM197" s="374"/>
      <c r="JIN197" s="373"/>
      <c r="JIO197" s="371"/>
      <c r="JIP197" s="371"/>
      <c r="JIQ197" s="371"/>
      <c r="JIR197" s="372"/>
      <c r="JIS197" s="373"/>
      <c r="JIT197" s="373"/>
      <c r="JIU197" s="373"/>
      <c r="JIV197" s="374"/>
      <c r="JIW197" s="374"/>
      <c r="JIX197" s="374"/>
      <c r="JIY197" s="373"/>
      <c r="JIZ197" s="374"/>
      <c r="JJA197" s="374"/>
      <c r="JJB197" s="374"/>
      <c r="JJC197" s="374"/>
      <c r="JJD197" s="373"/>
      <c r="JJE197" s="371"/>
      <c r="JJF197" s="371"/>
      <c r="JJG197" s="371"/>
      <c r="JJH197" s="372"/>
      <c r="JJI197" s="373"/>
      <c r="JJJ197" s="373"/>
      <c r="JJK197" s="373"/>
      <c r="JJL197" s="374"/>
      <c r="JJM197" s="374"/>
      <c r="JJN197" s="374"/>
      <c r="JJO197" s="373"/>
      <c r="JJP197" s="374"/>
      <c r="JJQ197" s="374"/>
      <c r="JJR197" s="374"/>
      <c r="JJS197" s="374"/>
      <c r="JJT197" s="373"/>
      <c r="JJU197" s="371"/>
      <c r="JJV197" s="371"/>
      <c r="JJW197" s="371"/>
      <c r="JJX197" s="372"/>
      <c r="JJY197" s="373"/>
      <c r="JJZ197" s="373"/>
      <c r="JKA197" s="373"/>
      <c r="JKB197" s="374"/>
      <c r="JKC197" s="374"/>
      <c r="JKD197" s="374"/>
      <c r="JKE197" s="373"/>
      <c r="JKF197" s="374"/>
      <c r="JKG197" s="374"/>
      <c r="JKH197" s="374"/>
      <c r="JKI197" s="374"/>
      <c r="JKJ197" s="373"/>
      <c r="JKK197" s="371"/>
      <c r="JKL197" s="371"/>
      <c r="JKM197" s="371"/>
      <c r="JKN197" s="372"/>
      <c r="JKO197" s="373"/>
      <c r="JKP197" s="373"/>
      <c r="JKQ197" s="373"/>
      <c r="JKR197" s="374"/>
      <c r="JKS197" s="374"/>
      <c r="JKT197" s="374"/>
      <c r="JKU197" s="373"/>
      <c r="JKV197" s="374"/>
      <c r="JKW197" s="374"/>
      <c r="JKX197" s="374"/>
      <c r="JKY197" s="374"/>
      <c r="JKZ197" s="373"/>
      <c r="JLA197" s="371"/>
      <c r="JLB197" s="371"/>
      <c r="JLC197" s="371"/>
      <c r="JLD197" s="372"/>
      <c r="JLE197" s="373"/>
      <c r="JLF197" s="373"/>
      <c r="JLG197" s="373"/>
      <c r="JLH197" s="374"/>
      <c r="JLI197" s="374"/>
      <c r="JLJ197" s="374"/>
      <c r="JLK197" s="373"/>
      <c r="JLL197" s="374"/>
      <c r="JLM197" s="374"/>
      <c r="JLN197" s="374"/>
      <c r="JLO197" s="374"/>
      <c r="JLP197" s="373"/>
      <c r="JLQ197" s="371"/>
      <c r="JLR197" s="371"/>
      <c r="JLS197" s="371"/>
      <c r="JLT197" s="372"/>
      <c r="JLU197" s="373"/>
      <c r="JLV197" s="373"/>
      <c r="JLW197" s="373"/>
      <c r="JLX197" s="374"/>
      <c r="JLY197" s="374"/>
      <c r="JLZ197" s="374"/>
      <c r="JMA197" s="373"/>
      <c r="JMB197" s="374"/>
      <c r="JMC197" s="374"/>
      <c r="JMD197" s="374"/>
      <c r="JME197" s="374"/>
      <c r="JMF197" s="373"/>
      <c r="JMG197" s="371"/>
      <c r="JMH197" s="371"/>
      <c r="JMI197" s="371"/>
      <c r="JMJ197" s="372"/>
      <c r="JMK197" s="373"/>
      <c r="JML197" s="373"/>
      <c r="JMM197" s="373"/>
      <c r="JMN197" s="374"/>
      <c r="JMO197" s="374"/>
      <c r="JMP197" s="374"/>
      <c r="JMQ197" s="373"/>
      <c r="JMR197" s="374"/>
      <c r="JMS197" s="374"/>
      <c r="JMT197" s="374"/>
      <c r="JMU197" s="374"/>
      <c r="JMV197" s="373"/>
      <c r="JMW197" s="371"/>
      <c r="JMX197" s="371"/>
      <c r="JMY197" s="371"/>
      <c r="JMZ197" s="372"/>
      <c r="JNA197" s="373"/>
      <c r="JNB197" s="373"/>
      <c r="JNC197" s="373"/>
      <c r="JND197" s="374"/>
      <c r="JNE197" s="374"/>
      <c r="JNF197" s="374"/>
      <c r="JNG197" s="373"/>
      <c r="JNH197" s="374"/>
      <c r="JNI197" s="374"/>
      <c r="JNJ197" s="374"/>
      <c r="JNK197" s="374"/>
      <c r="JNL197" s="373"/>
      <c r="JNM197" s="371"/>
      <c r="JNN197" s="371"/>
      <c r="JNO197" s="371"/>
      <c r="JNP197" s="372"/>
      <c r="JNQ197" s="373"/>
      <c r="JNR197" s="373"/>
      <c r="JNS197" s="373"/>
      <c r="JNT197" s="374"/>
      <c r="JNU197" s="374"/>
      <c r="JNV197" s="374"/>
      <c r="JNW197" s="373"/>
      <c r="JNX197" s="374"/>
      <c r="JNY197" s="374"/>
      <c r="JNZ197" s="374"/>
      <c r="JOA197" s="374"/>
      <c r="JOB197" s="373"/>
      <c r="JOC197" s="371"/>
      <c r="JOD197" s="371"/>
      <c r="JOE197" s="371"/>
      <c r="JOF197" s="372"/>
      <c r="JOG197" s="373"/>
      <c r="JOH197" s="373"/>
      <c r="JOI197" s="373"/>
      <c r="JOJ197" s="374"/>
      <c r="JOK197" s="374"/>
      <c r="JOL197" s="374"/>
      <c r="JOM197" s="373"/>
      <c r="JON197" s="374"/>
      <c r="JOO197" s="374"/>
      <c r="JOP197" s="374"/>
      <c r="JOQ197" s="374"/>
      <c r="JOR197" s="373"/>
      <c r="JOS197" s="371"/>
      <c r="JOT197" s="371"/>
      <c r="JOU197" s="371"/>
      <c r="JOV197" s="372"/>
      <c r="JOW197" s="373"/>
      <c r="JOX197" s="373"/>
      <c r="JOY197" s="373"/>
      <c r="JOZ197" s="374"/>
      <c r="JPA197" s="374"/>
      <c r="JPB197" s="374"/>
      <c r="JPC197" s="373"/>
      <c r="JPD197" s="374"/>
      <c r="JPE197" s="374"/>
      <c r="JPF197" s="374"/>
      <c r="JPG197" s="374"/>
      <c r="JPH197" s="373"/>
      <c r="JPI197" s="371"/>
      <c r="JPJ197" s="371"/>
      <c r="JPK197" s="371"/>
      <c r="JPL197" s="372"/>
      <c r="JPM197" s="373"/>
      <c r="JPN197" s="373"/>
      <c r="JPO197" s="373"/>
      <c r="JPP197" s="374"/>
      <c r="JPQ197" s="374"/>
      <c r="JPR197" s="374"/>
      <c r="JPS197" s="373"/>
      <c r="JPT197" s="374"/>
      <c r="JPU197" s="374"/>
      <c r="JPV197" s="374"/>
      <c r="JPW197" s="374"/>
      <c r="JPX197" s="373"/>
      <c r="JPY197" s="371"/>
      <c r="JPZ197" s="371"/>
      <c r="JQA197" s="371"/>
      <c r="JQB197" s="372"/>
      <c r="JQC197" s="373"/>
      <c r="JQD197" s="373"/>
      <c r="JQE197" s="373"/>
      <c r="JQF197" s="374"/>
      <c r="JQG197" s="374"/>
      <c r="JQH197" s="374"/>
      <c r="JQI197" s="373"/>
      <c r="JQJ197" s="374"/>
      <c r="JQK197" s="374"/>
      <c r="JQL197" s="374"/>
      <c r="JQM197" s="374"/>
      <c r="JQN197" s="373"/>
      <c r="JQO197" s="371"/>
      <c r="JQP197" s="371"/>
      <c r="JQQ197" s="371"/>
      <c r="JQR197" s="372"/>
      <c r="JQS197" s="373"/>
      <c r="JQT197" s="373"/>
      <c r="JQU197" s="373"/>
      <c r="JQV197" s="374"/>
      <c r="JQW197" s="374"/>
      <c r="JQX197" s="374"/>
      <c r="JQY197" s="373"/>
      <c r="JQZ197" s="374"/>
      <c r="JRA197" s="374"/>
      <c r="JRB197" s="374"/>
      <c r="JRC197" s="374"/>
      <c r="JRD197" s="373"/>
      <c r="JRE197" s="371"/>
      <c r="JRF197" s="371"/>
      <c r="JRG197" s="371"/>
      <c r="JRH197" s="372"/>
      <c r="JRI197" s="373"/>
      <c r="JRJ197" s="373"/>
      <c r="JRK197" s="373"/>
      <c r="JRL197" s="374"/>
      <c r="JRM197" s="374"/>
      <c r="JRN197" s="374"/>
      <c r="JRO197" s="373"/>
      <c r="JRP197" s="374"/>
      <c r="JRQ197" s="374"/>
      <c r="JRR197" s="374"/>
      <c r="JRS197" s="374"/>
      <c r="JRT197" s="373"/>
      <c r="JRU197" s="371"/>
      <c r="JRV197" s="371"/>
      <c r="JRW197" s="371"/>
      <c r="JRX197" s="372"/>
      <c r="JRY197" s="373"/>
      <c r="JRZ197" s="373"/>
      <c r="JSA197" s="373"/>
      <c r="JSB197" s="374"/>
      <c r="JSC197" s="374"/>
      <c r="JSD197" s="374"/>
      <c r="JSE197" s="373"/>
      <c r="JSF197" s="374"/>
      <c r="JSG197" s="374"/>
      <c r="JSH197" s="374"/>
      <c r="JSI197" s="374"/>
      <c r="JSJ197" s="373"/>
      <c r="JSK197" s="371"/>
      <c r="JSL197" s="371"/>
      <c r="JSM197" s="371"/>
      <c r="JSN197" s="372"/>
      <c r="JSO197" s="373"/>
      <c r="JSP197" s="373"/>
      <c r="JSQ197" s="373"/>
      <c r="JSR197" s="374"/>
      <c r="JSS197" s="374"/>
      <c r="JST197" s="374"/>
      <c r="JSU197" s="373"/>
      <c r="JSV197" s="374"/>
      <c r="JSW197" s="374"/>
      <c r="JSX197" s="374"/>
      <c r="JSY197" s="374"/>
      <c r="JSZ197" s="373"/>
      <c r="JTA197" s="371"/>
      <c r="JTB197" s="371"/>
      <c r="JTC197" s="371"/>
      <c r="JTD197" s="372"/>
      <c r="JTE197" s="373"/>
      <c r="JTF197" s="373"/>
      <c r="JTG197" s="373"/>
      <c r="JTH197" s="374"/>
      <c r="JTI197" s="374"/>
      <c r="JTJ197" s="374"/>
      <c r="JTK197" s="373"/>
      <c r="JTL197" s="374"/>
      <c r="JTM197" s="374"/>
      <c r="JTN197" s="374"/>
      <c r="JTO197" s="374"/>
      <c r="JTP197" s="373"/>
      <c r="JTQ197" s="371"/>
      <c r="JTR197" s="371"/>
      <c r="JTS197" s="371"/>
      <c r="JTT197" s="372"/>
      <c r="JTU197" s="373"/>
      <c r="JTV197" s="373"/>
      <c r="JTW197" s="373"/>
      <c r="JTX197" s="374"/>
      <c r="JTY197" s="374"/>
      <c r="JTZ197" s="374"/>
      <c r="JUA197" s="373"/>
      <c r="JUB197" s="374"/>
      <c r="JUC197" s="374"/>
      <c r="JUD197" s="374"/>
      <c r="JUE197" s="374"/>
      <c r="JUF197" s="373"/>
      <c r="JUG197" s="371"/>
      <c r="JUH197" s="371"/>
      <c r="JUI197" s="371"/>
      <c r="JUJ197" s="372"/>
      <c r="JUK197" s="373"/>
      <c r="JUL197" s="373"/>
      <c r="JUM197" s="373"/>
      <c r="JUN197" s="374"/>
      <c r="JUO197" s="374"/>
      <c r="JUP197" s="374"/>
      <c r="JUQ197" s="373"/>
      <c r="JUR197" s="374"/>
      <c r="JUS197" s="374"/>
      <c r="JUT197" s="374"/>
      <c r="JUU197" s="374"/>
      <c r="JUV197" s="373"/>
      <c r="JUW197" s="371"/>
      <c r="JUX197" s="371"/>
      <c r="JUY197" s="371"/>
      <c r="JUZ197" s="372"/>
      <c r="JVA197" s="373"/>
      <c r="JVB197" s="373"/>
      <c r="JVC197" s="373"/>
      <c r="JVD197" s="374"/>
      <c r="JVE197" s="374"/>
      <c r="JVF197" s="374"/>
      <c r="JVG197" s="373"/>
      <c r="JVH197" s="374"/>
      <c r="JVI197" s="374"/>
      <c r="JVJ197" s="374"/>
      <c r="JVK197" s="374"/>
      <c r="JVL197" s="373"/>
      <c r="JVM197" s="371"/>
      <c r="JVN197" s="371"/>
      <c r="JVO197" s="371"/>
      <c r="JVP197" s="372"/>
      <c r="JVQ197" s="373"/>
      <c r="JVR197" s="373"/>
      <c r="JVS197" s="373"/>
      <c r="JVT197" s="374"/>
      <c r="JVU197" s="374"/>
      <c r="JVV197" s="374"/>
      <c r="JVW197" s="373"/>
      <c r="JVX197" s="374"/>
      <c r="JVY197" s="374"/>
      <c r="JVZ197" s="374"/>
      <c r="JWA197" s="374"/>
      <c r="JWB197" s="373"/>
      <c r="JWC197" s="371"/>
      <c r="JWD197" s="371"/>
      <c r="JWE197" s="371"/>
      <c r="JWF197" s="372"/>
      <c r="JWG197" s="373"/>
      <c r="JWH197" s="373"/>
      <c r="JWI197" s="373"/>
      <c r="JWJ197" s="374"/>
      <c r="JWK197" s="374"/>
      <c r="JWL197" s="374"/>
      <c r="JWM197" s="373"/>
      <c r="JWN197" s="374"/>
      <c r="JWO197" s="374"/>
      <c r="JWP197" s="374"/>
      <c r="JWQ197" s="374"/>
      <c r="JWR197" s="373"/>
      <c r="JWS197" s="371"/>
      <c r="JWT197" s="371"/>
      <c r="JWU197" s="371"/>
      <c r="JWV197" s="372"/>
      <c r="JWW197" s="373"/>
      <c r="JWX197" s="373"/>
      <c r="JWY197" s="373"/>
      <c r="JWZ197" s="374"/>
      <c r="JXA197" s="374"/>
      <c r="JXB197" s="374"/>
      <c r="JXC197" s="373"/>
      <c r="JXD197" s="374"/>
      <c r="JXE197" s="374"/>
      <c r="JXF197" s="374"/>
      <c r="JXG197" s="374"/>
      <c r="JXH197" s="373"/>
      <c r="JXI197" s="371"/>
      <c r="JXJ197" s="371"/>
      <c r="JXK197" s="371"/>
      <c r="JXL197" s="372"/>
      <c r="JXM197" s="373"/>
      <c r="JXN197" s="373"/>
      <c r="JXO197" s="373"/>
      <c r="JXP197" s="374"/>
      <c r="JXQ197" s="374"/>
      <c r="JXR197" s="374"/>
      <c r="JXS197" s="373"/>
      <c r="JXT197" s="374"/>
      <c r="JXU197" s="374"/>
      <c r="JXV197" s="374"/>
      <c r="JXW197" s="374"/>
      <c r="JXX197" s="373"/>
      <c r="JXY197" s="371"/>
      <c r="JXZ197" s="371"/>
      <c r="JYA197" s="371"/>
      <c r="JYB197" s="372"/>
      <c r="JYC197" s="373"/>
      <c r="JYD197" s="373"/>
      <c r="JYE197" s="373"/>
      <c r="JYF197" s="374"/>
      <c r="JYG197" s="374"/>
      <c r="JYH197" s="374"/>
      <c r="JYI197" s="373"/>
      <c r="JYJ197" s="374"/>
      <c r="JYK197" s="374"/>
      <c r="JYL197" s="374"/>
      <c r="JYM197" s="374"/>
      <c r="JYN197" s="373"/>
      <c r="JYO197" s="371"/>
      <c r="JYP197" s="371"/>
      <c r="JYQ197" s="371"/>
      <c r="JYR197" s="372"/>
      <c r="JYS197" s="373"/>
      <c r="JYT197" s="373"/>
      <c r="JYU197" s="373"/>
      <c r="JYV197" s="374"/>
      <c r="JYW197" s="374"/>
      <c r="JYX197" s="374"/>
      <c r="JYY197" s="373"/>
      <c r="JYZ197" s="374"/>
      <c r="JZA197" s="374"/>
      <c r="JZB197" s="374"/>
      <c r="JZC197" s="374"/>
      <c r="JZD197" s="373"/>
      <c r="JZE197" s="371"/>
      <c r="JZF197" s="371"/>
      <c r="JZG197" s="371"/>
      <c r="JZH197" s="372"/>
      <c r="JZI197" s="373"/>
      <c r="JZJ197" s="373"/>
      <c r="JZK197" s="373"/>
      <c r="JZL197" s="374"/>
      <c r="JZM197" s="374"/>
      <c r="JZN197" s="374"/>
      <c r="JZO197" s="373"/>
      <c r="JZP197" s="374"/>
      <c r="JZQ197" s="374"/>
      <c r="JZR197" s="374"/>
      <c r="JZS197" s="374"/>
      <c r="JZT197" s="373"/>
      <c r="JZU197" s="371"/>
      <c r="JZV197" s="371"/>
      <c r="JZW197" s="371"/>
      <c r="JZX197" s="372"/>
      <c r="JZY197" s="373"/>
      <c r="JZZ197" s="373"/>
      <c r="KAA197" s="373"/>
      <c r="KAB197" s="374"/>
      <c r="KAC197" s="374"/>
      <c r="KAD197" s="374"/>
      <c r="KAE197" s="373"/>
      <c r="KAF197" s="374"/>
      <c r="KAG197" s="374"/>
      <c r="KAH197" s="374"/>
      <c r="KAI197" s="374"/>
      <c r="KAJ197" s="373"/>
      <c r="KAK197" s="371"/>
      <c r="KAL197" s="371"/>
      <c r="KAM197" s="371"/>
      <c r="KAN197" s="372"/>
      <c r="KAO197" s="373"/>
      <c r="KAP197" s="373"/>
      <c r="KAQ197" s="373"/>
      <c r="KAR197" s="374"/>
      <c r="KAS197" s="374"/>
      <c r="KAT197" s="374"/>
      <c r="KAU197" s="373"/>
      <c r="KAV197" s="374"/>
      <c r="KAW197" s="374"/>
      <c r="KAX197" s="374"/>
      <c r="KAY197" s="374"/>
      <c r="KAZ197" s="373"/>
      <c r="KBA197" s="371"/>
      <c r="KBB197" s="371"/>
      <c r="KBC197" s="371"/>
      <c r="KBD197" s="372"/>
      <c r="KBE197" s="373"/>
      <c r="KBF197" s="373"/>
      <c r="KBG197" s="373"/>
      <c r="KBH197" s="374"/>
      <c r="KBI197" s="374"/>
      <c r="KBJ197" s="374"/>
      <c r="KBK197" s="373"/>
      <c r="KBL197" s="374"/>
      <c r="KBM197" s="374"/>
      <c r="KBN197" s="374"/>
      <c r="KBO197" s="374"/>
      <c r="KBP197" s="373"/>
      <c r="KBQ197" s="371"/>
      <c r="KBR197" s="371"/>
      <c r="KBS197" s="371"/>
      <c r="KBT197" s="372"/>
      <c r="KBU197" s="373"/>
      <c r="KBV197" s="373"/>
      <c r="KBW197" s="373"/>
      <c r="KBX197" s="374"/>
      <c r="KBY197" s="374"/>
      <c r="KBZ197" s="374"/>
      <c r="KCA197" s="373"/>
      <c r="KCB197" s="374"/>
      <c r="KCC197" s="374"/>
      <c r="KCD197" s="374"/>
      <c r="KCE197" s="374"/>
      <c r="KCF197" s="373"/>
      <c r="KCG197" s="371"/>
      <c r="KCH197" s="371"/>
      <c r="KCI197" s="371"/>
      <c r="KCJ197" s="372"/>
      <c r="KCK197" s="373"/>
      <c r="KCL197" s="373"/>
      <c r="KCM197" s="373"/>
      <c r="KCN197" s="374"/>
      <c r="KCO197" s="374"/>
      <c r="KCP197" s="374"/>
      <c r="KCQ197" s="373"/>
      <c r="KCR197" s="374"/>
      <c r="KCS197" s="374"/>
      <c r="KCT197" s="374"/>
      <c r="KCU197" s="374"/>
      <c r="KCV197" s="373"/>
      <c r="KCW197" s="371"/>
      <c r="KCX197" s="371"/>
      <c r="KCY197" s="371"/>
      <c r="KCZ197" s="372"/>
      <c r="KDA197" s="373"/>
      <c r="KDB197" s="373"/>
      <c r="KDC197" s="373"/>
      <c r="KDD197" s="374"/>
      <c r="KDE197" s="374"/>
      <c r="KDF197" s="374"/>
      <c r="KDG197" s="373"/>
      <c r="KDH197" s="374"/>
      <c r="KDI197" s="374"/>
      <c r="KDJ197" s="374"/>
      <c r="KDK197" s="374"/>
      <c r="KDL197" s="373"/>
      <c r="KDM197" s="371"/>
      <c r="KDN197" s="371"/>
      <c r="KDO197" s="371"/>
      <c r="KDP197" s="372"/>
      <c r="KDQ197" s="373"/>
      <c r="KDR197" s="373"/>
      <c r="KDS197" s="373"/>
      <c r="KDT197" s="374"/>
      <c r="KDU197" s="374"/>
      <c r="KDV197" s="374"/>
      <c r="KDW197" s="373"/>
      <c r="KDX197" s="374"/>
      <c r="KDY197" s="374"/>
      <c r="KDZ197" s="374"/>
      <c r="KEA197" s="374"/>
      <c r="KEB197" s="373"/>
      <c r="KEC197" s="371"/>
      <c r="KED197" s="371"/>
      <c r="KEE197" s="371"/>
      <c r="KEF197" s="372"/>
      <c r="KEG197" s="373"/>
      <c r="KEH197" s="373"/>
      <c r="KEI197" s="373"/>
      <c r="KEJ197" s="374"/>
      <c r="KEK197" s="374"/>
      <c r="KEL197" s="374"/>
      <c r="KEM197" s="373"/>
      <c r="KEN197" s="374"/>
      <c r="KEO197" s="374"/>
      <c r="KEP197" s="374"/>
      <c r="KEQ197" s="374"/>
      <c r="KER197" s="373"/>
      <c r="KES197" s="371"/>
      <c r="KET197" s="371"/>
      <c r="KEU197" s="371"/>
      <c r="KEV197" s="372"/>
      <c r="KEW197" s="373"/>
      <c r="KEX197" s="373"/>
      <c r="KEY197" s="373"/>
      <c r="KEZ197" s="374"/>
      <c r="KFA197" s="374"/>
      <c r="KFB197" s="374"/>
      <c r="KFC197" s="373"/>
      <c r="KFD197" s="374"/>
      <c r="KFE197" s="374"/>
      <c r="KFF197" s="374"/>
      <c r="KFG197" s="374"/>
      <c r="KFH197" s="373"/>
      <c r="KFI197" s="371"/>
      <c r="KFJ197" s="371"/>
      <c r="KFK197" s="371"/>
      <c r="KFL197" s="372"/>
      <c r="KFM197" s="373"/>
      <c r="KFN197" s="373"/>
      <c r="KFO197" s="373"/>
      <c r="KFP197" s="374"/>
      <c r="KFQ197" s="374"/>
      <c r="KFR197" s="374"/>
      <c r="KFS197" s="373"/>
      <c r="KFT197" s="374"/>
      <c r="KFU197" s="374"/>
      <c r="KFV197" s="374"/>
      <c r="KFW197" s="374"/>
      <c r="KFX197" s="373"/>
      <c r="KFY197" s="371"/>
      <c r="KFZ197" s="371"/>
      <c r="KGA197" s="371"/>
      <c r="KGB197" s="372"/>
      <c r="KGC197" s="373"/>
      <c r="KGD197" s="373"/>
      <c r="KGE197" s="373"/>
      <c r="KGF197" s="374"/>
      <c r="KGG197" s="374"/>
      <c r="KGH197" s="374"/>
      <c r="KGI197" s="373"/>
      <c r="KGJ197" s="374"/>
      <c r="KGK197" s="374"/>
      <c r="KGL197" s="374"/>
      <c r="KGM197" s="374"/>
      <c r="KGN197" s="373"/>
      <c r="KGO197" s="371"/>
      <c r="KGP197" s="371"/>
      <c r="KGQ197" s="371"/>
      <c r="KGR197" s="372"/>
      <c r="KGS197" s="373"/>
      <c r="KGT197" s="373"/>
      <c r="KGU197" s="373"/>
      <c r="KGV197" s="374"/>
      <c r="KGW197" s="374"/>
      <c r="KGX197" s="374"/>
      <c r="KGY197" s="373"/>
      <c r="KGZ197" s="374"/>
      <c r="KHA197" s="374"/>
      <c r="KHB197" s="374"/>
      <c r="KHC197" s="374"/>
      <c r="KHD197" s="373"/>
      <c r="KHE197" s="371"/>
      <c r="KHF197" s="371"/>
      <c r="KHG197" s="371"/>
      <c r="KHH197" s="372"/>
      <c r="KHI197" s="373"/>
      <c r="KHJ197" s="373"/>
      <c r="KHK197" s="373"/>
      <c r="KHL197" s="374"/>
      <c r="KHM197" s="374"/>
      <c r="KHN197" s="374"/>
      <c r="KHO197" s="373"/>
      <c r="KHP197" s="374"/>
      <c r="KHQ197" s="374"/>
      <c r="KHR197" s="374"/>
      <c r="KHS197" s="374"/>
      <c r="KHT197" s="373"/>
      <c r="KHU197" s="371"/>
      <c r="KHV197" s="371"/>
      <c r="KHW197" s="371"/>
      <c r="KHX197" s="372"/>
      <c r="KHY197" s="373"/>
      <c r="KHZ197" s="373"/>
      <c r="KIA197" s="373"/>
      <c r="KIB197" s="374"/>
      <c r="KIC197" s="374"/>
      <c r="KID197" s="374"/>
      <c r="KIE197" s="373"/>
      <c r="KIF197" s="374"/>
      <c r="KIG197" s="374"/>
      <c r="KIH197" s="374"/>
      <c r="KII197" s="374"/>
      <c r="KIJ197" s="373"/>
      <c r="KIK197" s="371"/>
      <c r="KIL197" s="371"/>
      <c r="KIM197" s="371"/>
      <c r="KIN197" s="372"/>
      <c r="KIO197" s="373"/>
      <c r="KIP197" s="373"/>
      <c r="KIQ197" s="373"/>
      <c r="KIR197" s="374"/>
      <c r="KIS197" s="374"/>
      <c r="KIT197" s="374"/>
      <c r="KIU197" s="373"/>
      <c r="KIV197" s="374"/>
      <c r="KIW197" s="374"/>
      <c r="KIX197" s="374"/>
      <c r="KIY197" s="374"/>
      <c r="KIZ197" s="373"/>
      <c r="KJA197" s="371"/>
      <c r="KJB197" s="371"/>
      <c r="KJC197" s="371"/>
      <c r="KJD197" s="372"/>
      <c r="KJE197" s="373"/>
      <c r="KJF197" s="373"/>
      <c r="KJG197" s="373"/>
      <c r="KJH197" s="374"/>
      <c r="KJI197" s="374"/>
      <c r="KJJ197" s="374"/>
      <c r="KJK197" s="373"/>
      <c r="KJL197" s="374"/>
      <c r="KJM197" s="374"/>
      <c r="KJN197" s="374"/>
      <c r="KJO197" s="374"/>
      <c r="KJP197" s="373"/>
      <c r="KJQ197" s="371"/>
      <c r="KJR197" s="371"/>
      <c r="KJS197" s="371"/>
      <c r="KJT197" s="372"/>
      <c r="KJU197" s="373"/>
      <c r="KJV197" s="373"/>
      <c r="KJW197" s="373"/>
      <c r="KJX197" s="374"/>
      <c r="KJY197" s="374"/>
      <c r="KJZ197" s="374"/>
      <c r="KKA197" s="373"/>
      <c r="KKB197" s="374"/>
      <c r="KKC197" s="374"/>
      <c r="KKD197" s="374"/>
      <c r="KKE197" s="374"/>
      <c r="KKF197" s="373"/>
      <c r="KKG197" s="371"/>
      <c r="KKH197" s="371"/>
      <c r="KKI197" s="371"/>
      <c r="KKJ197" s="372"/>
      <c r="KKK197" s="373"/>
      <c r="KKL197" s="373"/>
      <c r="KKM197" s="373"/>
      <c r="KKN197" s="374"/>
      <c r="KKO197" s="374"/>
      <c r="KKP197" s="374"/>
      <c r="KKQ197" s="373"/>
      <c r="KKR197" s="374"/>
      <c r="KKS197" s="374"/>
      <c r="KKT197" s="374"/>
      <c r="KKU197" s="374"/>
      <c r="KKV197" s="373"/>
      <c r="KKW197" s="371"/>
      <c r="KKX197" s="371"/>
      <c r="KKY197" s="371"/>
      <c r="KKZ197" s="372"/>
      <c r="KLA197" s="373"/>
      <c r="KLB197" s="373"/>
      <c r="KLC197" s="373"/>
      <c r="KLD197" s="374"/>
      <c r="KLE197" s="374"/>
      <c r="KLF197" s="374"/>
      <c r="KLG197" s="373"/>
      <c r="KLH197" s="374"/>
      <c r="KLI197" s="374"/>
      <c r="KLJ197" s="374"/>
      <c r="KLK197" s="374"/>
      <c r="KLL197" s="373"/>
      <c r="KLM197" s="371"/>
      <c r="KLN197" s="371"/>
      <c r="KLO197" s="371"/>
      <c r="KLP197" s="372"/>
      <c r="KLQ197" s="373"/>
      <c r="KLR197" s="373"/>
      <c r="KLS197" s="373"/>
      <c r="KLT197" s="374"/>
      <c r="KLU197" s="374"/>
      <c r="KLV197" s="374"/>
      <c r="KLW197" s="373"/>
      <c r="KLX197" s="374"/>
      <c r="KLY197" s="374"/>
      <c r="KLZ197" s="374"/>
      <c r="KMA197" s="374"/>
      <c r="KMB197" s="373"/>
      <c r="KMC197" s="371"/>
      <c r="KMD197" s="371"/>
      <c r="KME197" s="371"/>
      <c r="KMF197" s="372"/>
      <c r="KMG197" s="373"/>
      <c r="KMH197" s="373"/>
      <c r="KMI197" s="373"/>
      <c r="KMJ197" s="374"/>
      <c r="KMK197" s="374"/>
      <c r="KML197" s="374"/>
      <c r="KMM197" s="373"/>
      <c r="KMN197" s="374"/>
      <c r="KMO197" s="374"/>
      <c r="KMP197" s="374"/>
      <c r="KMQ197" s="374"/>
      <c r="KMR197" s="373"/>
      <c r="KMS197" s="371"/>
      <c r="KMT197" s="371"/>
      <c r="KMU197" s="371"/>
      <c r="KMV197" s="372"/>
      <c r="KMW197" s="373"/>
      <c r="KMX197" s="373"/>
      <c r="KMY197" s="373"/>
      <c r="KMZ197" s="374"/>
      <c r="KNA197" s="374"/>
      <c r="KNB197" s="374"/>
      <c r="KNC197" s="373"/>
      <c r="KND197" s="374"/>
      <c r="KNE197" s="374"/>
      <c r="KNF197" s="374"/>
      <c r="KNG197" s="374"/>
      <c r="KNH197" s="373"/>
      <c r="KNI197" s="371"/>
      <c r="KNJ197" s="371"/>
      <c r="KNK197" s="371"/>
      <c r="KNL197" s="372"/>
      <c r="KNM197" s="373"/>
      <c r="KNN197" s="373"/>
      <c r="KNO197" s="373"/>
      <c r="KNP197" s="374"/>
      <c r="KNQ197" s="374"/>
      <c r="KNR197" s="374"/>
      <c r="KNS197" s="373"/>
      <c r="KNT197" s="374"/>
      <c r="KNU197" s="374"/>
      <c r="KNV197" s="374"/>
      <c r="KNW197" s="374"/>
      <c r="KNX197" s="373"/>
      <c r="KNY197" s="371"/>
      <c r="KNZ197" s="371"/>
      <c r="KOA197" s="371"/>
      <c r="KOB197" s="372"/>
      <c r="KOC197" s="373"/>
      <c r="KOD197" s="373"/>
      <c r="KOE197" s="373"/>
      <c r="KOF197" s="374"/>
      <c r="KOG197" s="374"/>
      <c r="KOH197" s="374"/>
      <c r="KOI197" s="373"/>
      <c r="KOJ197" s="374"/>
      <c r="KOK197" s="374"/>
      <c r="KOL197" s="374"/>
      <c r="KOM197" s="374"/>
      <c r="KON197" s="373"/>
      <c r="KOO197" s="371"/>
      <c r="KOP197" s="371"/>
      <c r="KOQ197" s="371"/>
      <c r="KOR197" s="372"/>
      <c r="KOS197" s="373"/>
      <c r="KOT197" s="373"/>
      <c r="KOU197" s="373"/>
      <c r="KOV197" s="374"/>
      <c r="KOW197" s="374"/>
      <c r="KOX197" s="374"/>
      <c r="KOY197" s="373"/>
      <c r="KOZ197" s="374"/>
      <c r="KPA197" s="374"/>
      <c r="KPB197" s="374"/>
      <c r="KPC197" s="374"/>
      <c r="KPD197" s="373"/>
      <c r="KPE197" s="371"/>
      <c r="KPF197" s="371"/>
      <c r="KPG197" s="371"/>
      <c r="KPH197" s="372"/>
      <c r="KPI197" s="373"/>
      <c r="KPJ197" s="373"/>
      <c r="KPK197" s="373"/>
      <c r="KPL197" s="374"/>
      <c r="KPM197" s="374"/>
      <c r="KPN197" s="374"/>
      <c r="KPO197" s="373"/>
      <c r="KPP197" s="374"/>
      <c r="KPQ197" s="374"/>
      <c r="KPR197" s="374"/>
      <c r="KPS197" s="374"/>
      <c r="KPT197" s="373"/>
      <c r="KPU197" s="371"/>
      <c r="KPV197" s="371"/>
      <c r="KPW197" s="371"/>
      <c r="KPX197" s="372"/>
      <c r="KPY197" s="373"/>
      <c r="KPZ197" s="373"/>
      <c r="KQA197" s="373"/>
      <c r="KQB197" s="374"/>
      <c r="KQC197" s="374"/>
      <c r="KQD197" s="374"/>
      <c r="KQE197" s="373"/>
      <c r="KQF197" s="374"/>
      <c r="KQG197" s="374"/>
      <c r="KQH197" s="374"/>
      <c r="KQI197" s="374"/>
      <c r="KQJ197" s="373"/>
      <c r="KQK197" s="371"/>
      <c r="KQL197" s="371"/>
      <c r="KQM197" s="371"/>
      <c r="KQN197" s="372"/>
      <c r="KQO197" s="373"/>
      <c r="KQP197" s="373"/>
      <c r="KQQ197" s="373"/>
      <c r="KQR197" s="374"/>
      <c r="KQS197" s="374"/>
      <c r="KQT197" s="374"/>
      <c r="KQU197" s="373"/>
      <c r="KQV197" s="374"/>
      <c r="KQW197" s="374"/>
      <c r="KQX197" s="374"/>
      <c r="KQY197" s="374"/>
      <c r="KQZ197" s="373"/>
      <c r="KRA197" s="371"/>
      <c r="KRB197" s="371"/>
      <c r="KRC197" s="371"/>
      <c r="KRD197" s="372"/>
      <c r="KRE197" s="373"/>
      <c r="KRF197" s="373"/>
      <c r="KRG197" s="373"/>
      <c r="KRH197" s="374"/>
      <c r="KRI197" s="374"/>
      <c r="KRJ197" s="374"/>
      <c r="KRK197" s="373"/>
      <c r="KRL197" s="374"/>
      <c r="KRM197" s="374"/>
      <c r="KRN197" s="374"/>
      <c r="KRO197" s="374"/>
      <c r="KRP197" s="373"/>
      <c r="KRQ197" s="371"/>
      <c r="KRR197" s="371"/>
      <c r="KRS197" s="371"/>
      <c r="KRT197" s="372"/>
      <c r="KRU197" s="373"/>
      <c r="KRV197" s="373"/>
      <c r="KRW197" s="373"/>
      <c r="KRX197" s="374"/>
      <c r="KRY197" s="374"/>
      <c r="KRZ197" s="374"/>
      <c r="KSA197" s="373"/>
      <c r="KSB197" s="374"/>
      <c r="KSC197" s="374"/>
      <c r="KSD197" s="374"/>
      <c r="KSE197" s="374"/>
      <c r="KSF197" s="373"/>
      <c r="KSG197" s="371"/>
      <c r="KSH197" s="371"/>
      <c r="KSI197" s="371"/>
      <c r="KSJ197" s="372"/>
      <c r="KSK197" s="373"/>
      <c r="KSL197" s="373"/>
      <c r="KSM197" s="373"/>
      <c r="KSN197" s="374"/>
      <c r="KSO197" s="374"/>
      <c r="KSP197" s="374"/>
      <c r="KSQ197" s="373"/>
      <c r="KSR197" s="374"/>
      <c r="KSS197" s="374"/>
      <c r="KST197" s="374"/>
      <c r="KSU197" s="374"/>
      <c r="KSV197" s="373"/>
      <c r="KSW197" s="371"/>
      <c r="KSX197" s="371"/>
      <c r="KSY197" s="371"/>
      <c r="KSZ197" s="372"/>
      <c r="KTA197" s="373"/>
      <c r="KTB197" s="373"/>
      <c r="KTC197" s="373"/>
      <c r="KTD197" s="374"/>
      <c r="KTE197" s="374"/>
      <c r="KTF197" s="374"/>
      <c r="KTG197" s="373"/>
      <c r="KTH197" s="374"/>
      <c r="KTI197" s="374"/>
      <c r="KTJ197" s="374"/>
      <c r="KTK197" s="374"/>
      <c r="KTL197" s="373"/>
      <c r="KTM197" s="371"/>
      <c r="KTN197" s="371"/>
      <c r="KTO197" s="371"/>
      <c r="KTP197" s="372"/>
      <c r="KTQ197" s="373"/>
      <c r="KTR197" s="373"/>
      <c r="KTS197" s="373"/>
      <c r="KTT197" s="374"/>
      <c r="KTU197" s="374"/>
      <c r="KTV197" s="374"/>
      <c r="KTW197" s="373"/>
      <c r="KTX197" s="374"/>
      <c r="KTY197" s="374"/>
      <c r="KTZ197" s="374"/>
      <c r="KUA197" s="374"/>
      <c r="KUB197" s="373"/>
      <c r="KUC197" s="371"/>
      <c r="KUD197" s="371"/>
      <c r="KUE197" s="371"/>
      <c r="KUF197" s="372"/>
      <c r="KUG197" s="373"/>
      <c r="KUH197" s="373"/>
      <c r="KUI197" s="373"/>
      <c r="KUJ197" s="374"/>
      <c r="KUK197" s="374"/>
      <c r="KUL197" s="374"/>
      <c r="KUM197" s="373"/>
      <c r="KUN197" s="374"/>
      <c r="KUO197" s="374"/>
      <c r="KUP197" s="374"/>
      <c r="KUQ197" s="374"/>
      <c r="KUR197" s="373"/>
      <c r="KUS197" s="371"/>
      <c r="KUT197" s="371"/>
      <c r="KUU197" s="371"/>
      <c r="KUV197" s="372"/>
      <c r="KUW197" s="373"/>
      <c r="KUX197" s="373"/>
      <c r="KUY197" s="373"/>
      <c r="KUZ197" s="374"/>
      <c r="KVA197" s="374"/>
      <c r="KVB197" s="374"/>
      <c r="KVC197" s="373"/>
      <c r="KVD197" s="374"/>
      <c r="KVE197" s="374"/>
      <c r="KVF197" s="374"/>
      <c r="KVG197" s="374"/>
      <c r="KVH197" s="373"/>
      <c r="KVI197" s="371"/>
      <c r="KVJ197" s="371"/>
      <c r="KVK197" s="371"/>
      <c r="KVL197" s="372"/>
      <c r="KVM197" s="373"/>
      <c r="KVN197" s="373"/>
      <c r="KVO197" s="373"/>
      <c r="KVP197" s="374"/>
      <c r="KVQ197" s="374"/>
      <c r="KVR197" s="374"/>
      <c r="KVS197" s="373"/>
      <c r="KVT197" s="374"/>
      <c r="KVU197" s="374"/>
      <c r="KVV197" s="374"/>
      <c r="KVW197" s="374"/>
      <c r="KVX197" s="373"/>
      <c r="KVY197" s="371"/>
      <c r="KVZ197" s="371"/>
      <c r="KWA197" s="371"/>
      <c r="KWB197" s="372"/>
      <c r="KWC197" s="373"/>
      <c r="KWD197" s="373"/>
      <c r="KWE197" s="373"/>
      <c r="KWF197" s="374"/>
      <c r="KWG197" s="374"/>
      <c r="KWH197" s="374"/>
      <c r="KWI197" s="373"/>
      <c r="KWJ197" s="374"/>
      <c r="KWK197" s="374"/>
      <c r="KWL197" s="374"/>
      <c r="KWM197" s="374"/>
      <c r="KWN197" s="373"/>
      <c r="KWO197" s="371"/>
      <c r="KWP197" s="371"/>
      <c r="KWQ197" s="371"/>
      <c r="KWR197" s="372"/>
      <c r="KWS197" s="373"/>
      <c r="KWT197" s="373"/>
      <c r="KWU197" s="373"/>
      <c r="KWV197" s="374"/>
      <c r="KWW197" s="374"/>
      <c r="KWX197" s="374"/>
      <c r="KWY197" s="373"/>
      <c r="KWZ197" s="374"/>
      <c r="KXA197" s="374"/>
      <c r="KXB197" s="374"/>
      <c r="KXC197" s="374"/>
      <c r="KXD197" s="373"/>
      <c r="KXE197" s="371"/>
      <c r="KXF197" s="371"/>
      <c r="KXG197" s="371"/>
      <c r="KXH197" s="372"/>
      <c r="KXI197" s="373"/>
      <c r="KXJ197" s="373"/>
      <c r="KXK197" s="373"/>
      <c r="KXL197" s="374"/>
      <c r="KXM197" s="374"/>
      <c r="KXN197" s="374"/>
      <c r="KXO197" s="373"/>
      <c r="KXP197" s="374"/>
      <c r="KXQ197" s="374"/>
      <c r="KXR197" s="374"/>
      <c r="KXS197" s="374"/>
      <c r="KXT197" s="373"/>
      <c r="KXU197" s="371"/>
      <c r="KXV197" s="371"/>
      <c r="KXW197" s="371"/>
      <c r="KXX197" s="372"/>
      <c r="KXY197" s="373"/>
      <c r="KXZ197" s="373"/>
      <c r="KYA197" s="373"/>
      <c r="KYB197" s="374"/>
      <c r="KYC197" s="374"/>
      <c r="KYD197" s="374"/>
      <c r="KYE197" s="373"/>
      <c r="KYF197" s="374"/>
      <c r="KYG197" s="374"/>
      <c r="KYH197" s="374"/>
      <c r="KYI197" s="374"/>
      <c r="KYJ197" s="373"/>
      <c r="KYK197" s="371"/>
      <c r="KYL197" s="371"/>
      <c r="KYM197" s="371"/>
      <c r="KYN197" s="372"/>
      <c r="KYO197" s="373"/>
      <c r="KYP197" s="373"/>
      <c r="KYQ197" s="373"/>
      <c r="KYR197" s="374"/>
      <c r="KYS197" s="374"/>
      <c r="KYT197" s="374"/>
      <c r="KYU197" s="373"/>
      <c r="KYV197" s="374"/>
      <c r="KYW197" s="374"/>
      <c r="KYX197" s="374"/>
      <c r="KYY197" s="374"/>
      <c r="KYZ197" s="373"/>
      <c r="KZA197" s="371"/>
      <c r="KZB197" s="371"/>
      <c r="KZC197" s="371"/>
      <c r="KZD197" s="372"/>
      <c r="KZE197" s="373"/>
      <c r="KZF197" s="373"/>
      <c r="KZG197" s="373"/>
      <c r="KZH197" s="374"/>
      <c r="KZI197" s="374"/>
      <c r="KZJ197" s="374"/>
      <c r="KZK197" s="373"/>
      <c r="KZL197" s="374"/>
      <c r="KZM197" s="374"/>
      <c r="KZN197" s="374"/>
      <c r="KZO197" s="374"/>
      <c r="KZP197" s="373"/>
      <c r="KZQ197" s="371"/>
      <c r="KZR197" s="371"/>
      <c r="KZS197" s="371"/>
      <c r="KZT197" s="372"/>
      <c r="KZU197" s="373"/>
      <c r="KZV197" s="373"/>
      <c r="KZW197" s="373"/>
      <c r="KZX197" s="374"/>
      <c r="KZY197" s="374"/>
      <c r="KZZ197" s="374"/>
      <c r="LAA197" s="373"/>
      <c r="LAB197" s="374"/>
      <c r="LAC197" s="374"/>
      <c r="LAD197" s="374"/>
      <c r="LAE197" s="374"/>
      <c r="LAF197" s="373"/>
      <c r="LAG197" s="371"/>
      <c r="LAH197" s="371"/>
      <c r="LAI197" s="371"/>
      <c r="LAJ197" s="372"/>
      <c r="LAK197" s="373"/>
      <c r="LAL197" s="373"/>
      <c r="LAM197" s="373"/>
      <c r="LAN197" s="374"/>
      <c r="LAO197" s="374"/>
      <c r="LAP197" s="374"/>
      <c r="LAQ197" s="373"/>
      <c r="LAR197" s="374"/>
      <c r="LAS197" s="374"/>
      <c r="LAT197" s="374"/>
      <c r="LAU197" s="374"/>
      <c r="LAV197" s="373"/>
      <c r="LAW197" s="371"/>
      <c r="LAX197" s="371"/>
      <c r="LAY197" s="371"/>
      <c r="LAZ197" s="372"/>
      <c r="LBA197" s="373"/>
      <c r="LBB197" s="373"/>
      <c r="LBC197" s="373"/>
      <c r="LBD197" s="374"/>
      <c r="LBE197" s="374"/>
      <c r="LBF197" s="374"/>
      <c r="LBG197" s="373"/>
      <c r="LBH197" s="374"/>
      <c r="LBI197" s="374"/>
      <c r="LBJ197" s="374"/>
      <c r="LBK197" s="374"/>
      <c r="LBL197" s="373"/>
      <c r="LBM197" s="371"/>
      <c r="LBN197" s="371"/>
      <c r="LBO197" s="371"/>
      <c r="LBP197" s="372"/>
      <c r="LBQ197" s="373"/>
      <c r="LBR197" s="373"/>
      <c r="LBS197" s="373"/>
      <c r="LBT197" s="374"/>
      <c r="LBU197" s="374"/>
      <c r="LBV197" s="374"/>
      <c r="LBW197" s="373"/>
      <c r="LBX197" s="374"/>
      <c r="LBY197" s="374"/>
      <c r="LBZ197" s="374"/>
      <c r="LCA197" s="374"/>
      <c r="LCB197" s="373"/>
      <c r="LCC197" s="371"/>
      <c r="LCD197" s="371"/>
      <c r="LCE197" s="371"/>
      <c r="LCF197" s="372"/>
      <c r="LCG197" s="373"/>
      <c r="LCH197" s="373"/>
      <c r="LCI197" s="373"/>
      <c r="LCJ197" s="374"/>
      <c r="LCK197" s="374"/>
      <c r="LCL197" s="374"/>
      <c r="LCM197" s="373"/>
      <c r="LCN197" s="374"/>
      <c r="LCO197" s="374"/>
      <c r="LCP197" s="374"/>
      <c r="LCQ197" s="374"/>
      <c r="LCR197" s="373"/>
      <c r="LCS197" s="371"/>
      <c r="LCT197" s="371"/>
      <c r="LCU197" s="371"/>
      <c r="LCV197" s="372"/>
      <c r="LCW197" s="373"/>
      <c r="LCX197" s="373"/>
      <c r="LCY197" s="373"/>
      <c r="LCZ197" s="374"/>
      <c r="LDA197" s="374"/>
      <c r="LDB197" s="374"/>
      <c r="LDC197" s="373"/>
      <c r="LDD197" s="374"/>
      <c r="LDE197" s="374"/>
      <c r="LDF197" s="374"/>
      <c r="LDG197" s="374"/>
      <c r="LDH197" s="373"/>
      <c r="LDI197" s="371"/>
      <c r="LDJ197" s="371"/>
      <c r="LDK197" s="371"/>
      <c r="LDL197" s="372"/>
      <c r="LDM197" s="373"/>
      <c r="LDN197" s="373"/>
      <c r="LDO197" s="373"/>
      <c r="LDP197" s="374"/>
      <c r="LDQ197" s="374"/>
      <c r="LDR197" s="374"/>
      <c r="LDS197" s="373"/>
      <c r="LDT197" s="374"/>
      <c r="LDU197" s="374"/>
      <c r="LDV197" s="374"/>
      <c r="LDW197" s="374"/>
      <c r="LDX197" s="373"/>
      <c r="LDY197" s="371"/>
      <c r="LDZ197" s="371"/>
      <c r="LEA197" s="371"/>
      <c r="LEB197" s="372"/>
      <c r="LEC197" s="373"/>
      <c r="LED197" s="373"/>
      <c r="LEE197" s="373"/>
      <c r="LEF197" s="374"/>
      <c r="LEG197" s="374"/>
      <c r="LEH197" s="374"/>
      <c r="LEI197" s="373"/>
      <c r="LEJ197" s="374"/>
      <c r="LEK197" s="374"/>
      <c r="LEL197" s="374"/>
      <c r="LEM197" s="374"/>
      <c r="LEN197" s="373"/>
      <c r="LEO197" s="371"/>
      <c r="LEP197" s="371"/>
      <c r="LEQ197" s="371"/>
      <c r="LER197" s="372"/>
      <c r="LES197" s="373"/>
      <c r="LET197" s="373"/>
      <c r="LEU197" s="373"/>
      <c r="LEV197" s="374"/>
      <c r="LEW197" s="374"/>
      <c r="LEX197" s="374"/>
      <c r="LEY197" s="373"/>
      <c r="LEZ197" s="374"/>
      <c r="LFA197" s="374"/>
      <c r="LFB197" s="374"/>
      <c r="LFC197" s="374"/>
      <c r="LFD197" s="373"/>
      <c r="LFE197" s="371"/>
      <c r="LFF197" s="371"/>
      <c r="LFG197" s="371"/>
      <c r="LFH197" s="372"/>
      <c r="LFI197" s="373"/>
      <c r="LFJ197" s="373"/>
      <c r="LFK197" s="373"/>
      <c r="LFL197" s="374"/>
      <c r="LFM197" s="374"/>
      <c r="LFN197" s="374"/>
      <c r="LFO197" s="373"/>
      <c r="LFP197" s="374"/>
      <c r="LFQ197" s="374"/>
      <c r="LFR197" s="374"/>
      <c r="LFS197" s="374"/>
      <c r="LFT197" s="373"/>
      <c r="LFU197" s="371"/>
      <c r="LFV197" s="371"/>
      <c r="LFW197" s="371"/>
      <c r="LFX197" s="372"/>
      <c r="LFY197" s="373"/>
      <c r="LFZ197" s="373"/>
      <c r="LGA197" s="373"/>
      <c r="LGB197" s="374"/>
      <c r="LGC197" s="374"/>
      <c r="LGD197" s="374"/>
      <c r="LGE197" s="373"/>
      <c r="LGF197" s="374"/>
      <c r="LGG197" s="374"/>
      <c r="LGH197" s="374"/>
      <c r="LGI197" s="374"/>
      <c r="LGJ197" s="373"/>
      <c r="LGK197" s="371"/>
      <c r="LGL197" s="371"/>
      <c r="LGM197" s="371"/>
      <c r="LGN197" s="372"/>
      <c r="LGO197" s="373"/>
      <c r="LGP197" s="373"/>
      <c r="LGQ197" s="373"/>
      <c r="LGR197" s="374"/>
      <c r="LGS197" s="374"/>
      <c r="LGT197" s="374"/>
      <c r="LGU197" s="373"/>
      <c r="LGV197" s="374"/>
      <c r="LGW197" s="374"/>
      <c r="LGX197" s="374"/>
      <c r="LGY197" s="374"/>
      <c r="LGZ197" s="373"/>
      <c r="LHA197" s="371"/>
      <c r="LHB197" s="371"/>
      <c r="LHC197" s="371"/>
      <c r="LHD197" s="372"/>
      <c r="LHE197" s="373"/>
      <c r="LHF197" s="373"/>
      <c r="LHG197" s="373"/>
      <c r="LHH197" s="374"/>
      <c r="LHI197" s="374"/>
      <c r="LHJ197" s="374"/>
      <c r="LHK197" s="373"/>
      <c r="LHL197" s="374"/>
      <c r="LHM197" s="374"/>
      <c r="LHN197" s="374"/>
      <c r="LHO197" s="374"/>
      <c r="LHP197" s="373"/>
      <c r="LHQ197" s="371"/>
      <c r="LHR197" s="371"/>
      <c r="LHS197" s="371"/>
      <c r="LHT197" s="372"/>
      <c r="LHU197" s="373"/>
      <c r="LHV197" s="373"/>
      <c r="LHW197" s="373"/>
      <c r="LHX197" s="374"/>
      <c r="LHY197" s="374"/>
      <c r="LHZ197" s="374"/>
      <c r="LIA197" s="373"/>
      <c r="LIB197" s="374"/>
      <c r="LIC197" s="374"/>
      <c r="LID197" s="374"/>
      <c r="LIE197" s="374"/>
      <c r="LIF197" s="373"/>
      <c r="LIG197" s="371"/>
      <c r="LIH197" s="371"/>
      <c r="LII197" s="371"/>
      <c r="LIJ197" s="372"/>
      <c r="LIK197" s="373"/>
      <c r="LIL197" s="373"/>
      <c r="LIM197" s="373"/>
      <c r="LIN197" s="374"/>
      <c r="LIO197" s="374"/>
      <c r="LIP197" s="374"/>
      <c r="LIQ197" s="373"/>
      <c r="LIR197" s="374"/>
      <c r="LIS197" s="374"/>
      <c r="LIT197" s="374"/>
      <c r="LIU197" s="374"/>
      <c r="LIV197" s="373"/>
      <c r="LIW197" s="371"/>
      <c r="LIX197" s="371"/>
      <c r="LIY197" s="371"/>
      <c r="LIZ197" s="372"/>
      <c r="LJA197" s="373"/>
      <c r="LJB197" s="373"/>
      <c r="LJC197" s="373"/>
      <c r="LJD197" s="374"/>
      <c r="LJE197" s="374"/>
      <c r="LJF197" s="374"/>
      <c r="LJG197" s="373"/>
      <c r="LJH197" s="374"/>
      <c r="LJI197" s="374"/>
      <c r="LJJ197" s="374"/>
      <c r="LJK197" s="374"/>
      <c r="LJL197" s="373"/>
      <c r="LJM197" s="371"/>
      <c r="LJN197" s="371"/>
      <c r="LJO197" s="371"/>
      <c r="LJP197" s="372"/>
      <c r="LJQ197" s="373"/>
      <c r="LJR197" s="373"/>
      <c r="LJS197" s="373"/>
      <c r="LJT197" s="374"/>
      <c r="LJU197" s="374"/>
      <c r="LJV197" s="374"/>
      <c r="LJW197" s="373"/>
      <c r="LJX197" s="374"/>
      <c r="LJY197" s="374"/>
      <c r="LJZ197" s="374"/>
      <c r="LKA197" s="374"/>
      <c r="LKB197" s="373"/>
      <c r="LKC197" s="371"/>
      <c r="LKD197" s="371"/>
      <c r="LKE197" s="371"/>
      <c r="LKF197" s="372"/>
      <c r="LKG197" s="373"/>
      <c r="LKH197" s="373"/>
      <c r="LKI197" s="373"/>
      <c r="LKJ197" s="374"/>
      <c r="LKK197" s="374"/>
      <c r="LKL197" s="374"/>
      <c r="LKM197" s="373"/>
      <c r="LKN197" s="374"/>
      <c r="LKO197" s="374"/>
      <c r="LKP197" s="374"/>
      <c r="LKQ197" s="374"/>
      <c r="LKR197" s="373"/>
      <c r="LKS197" s="371"/>
      <c r="LKT197" s="371"/>
      <c r="LKU197" s="371"/>
      <c r="LKV197" s="372"/>
      <c r="LKW197" s="373"/>
      <c r="LKX197" s="373"/>
      <c r="LKY197" s="373"/>
      <c r="LKZ197" s="374"/>
      <c r="LLA197" s="374"/>
      <c r="LLB197" s="374"/>
      <c r="LLC197" s="373"/>
      <c r="LLD197" s="374"/>
      <c r="LLE197" s="374"/>
      <c r="LLF197" s="374"/>
      <c r="LLG197" s="374"/>
      <c r="LLH197" s="373"/>
      <c r="LLI197" s="371"/>
      <c r="LLJ197" s="371"/>
      <c r="LLK197" s="371"/>
      <c r="LLL197" s="372"/>
      <c r="LLM197" s="373"/>
      <c r="LLN197" s="373"/>
      <c r="LLO197" s="373"/>
      <c r="LLP197" s="374"/>
      <c r="LLQ197" s="374"/>
      <c r="LLR197" s="374"/>
      <c r="LLS197" s="373"/>
      <c r="LLT197" s="374"/>
      <c r="LLU197" s="374"/>
      <c r="LLV197" s="374"/>
      <c r="LLW197" s="374"/>
      <c r="LLX197" s="373"/>
      <c r="LLY197" s="371"/>
      <c r="LLZ197" s="371"/>
      <c r="LMA197" s="371"/>
      <c r="LMB197" s="372"/>
      <c r="LMC197" s="373"/>
      <c r="LMD197" s="373"/>
      <c r="LME197" s="373"/>
      <c r="LMF197" s="374"/>
      <c r="LMG197" s="374"/>
      <c r="LMH197" s="374"/>
      <c r="LMI197" s="373"/>
      <c r="LMJ197" s="374"/>
      <c r="LMK197" s="374"/>
      <c r="LML197" s="374"/>
      <c r="LMM197" s="374"/>
      <c r="LMN197" s="373"/>
      <c r="LMO197" s="371"/>
      <c r="LMP197" s="371"/>
      <c r="LMQ197" s="371"/>
      <c r="LMR197" s="372"/>
      <c r="LMS197" s="373"/>
      <c r="LMT197" s="373"/>
      <c r="LMU197" s="373"/>
      <c r="LMV197" s="374"/>
      <c r="LMW197" s="374"/>
      <c r="LMX197" s="374"/>
      <c r="LMY197" s="373"/>
      <c r="LMZ197" s="374"/>
      <c r="LNA197" s="374"/>
      <c r="LNB197" s="374"/>
      <c r="LNC197" s="374"/>
      <c r="LND197" s="373"/>
      <c r="LNE197" s="371"/>
      <c r="LNF197" s="371"/>
      <c r="LNG197" s="371"/>
      <c r="LNH197" s="372"/>
      <c r="LNI197" s="373"/>
      <c r="LNJ197" s="373"/>
      <c r="LNK197" s="373"/>
      <c r="LNL197" s="374"/>
      <c r="LNM197" s="374"/>
      <c r="LNN197" s="374"/>
      <c r="LNO197" s="373"/>
      <c r="LNP197" s="374"/>
      <c r="LNQ197" s="374"/>
      <c r="LNR197" s="374"/>
      <c r="LNS197" s="374"/>
      <c r="LNT197" s="373"/>
      <c r="LNU197" s="371"/>
      <c r="LNV197" s="371"/>
      <c r="LNW197" s="371"/>
      <c r="LNX197" s="372"/>
      <c r="LNY197" s="373"/>
      <c r="LNZ197" s="373"/>
      <c r="LOA197" s="373"/>
      <c r="LOB197" s="374"/>
      <c r="LOC197" s="374"/>
      <c r="LOD197" s="374"/>
      <c r="LOE197" s="373"/>
      <c r="LOF197" s="374"/>
      <c r="LOG197" s="374"/>
      <c r="LOH197" s="374"/>
      <c r="LOI197" s="374"/>
      <c r="LOJ197" s="373"/>
      <c r="LOK197" s="371"/>
      <c r="LOL197" s="371"/>
      <c r="LOM197" s="371"/>
      <c r="LON197" s="372"/>
      <c r="LOO197" s="373"/>
      <c r="LOP197" s="373"/>
      <c r="LOQ197" s="373"/>
      <c r="LOR197" s="374"/>
      <c r="LOS197" s="374"/>
      <c r="LOT197" s="374"/>
      <c r="LOU197" s="373"/>
      <c r="LOV197" s="374"/>
      <c r="LOW197" s="374"/>
      <c r="LOX197" s="374"/>
      <c r="LOY197" s="374"/>
      <c r="LOZ197" s="373"/>
      <c r="LPA197" s="371"/>
      <c r="LPB197" s="371"/>
      <c r="LPC197" s="371"/>
      <c r="LPD197" s="372"/>
      <c r="LPE197" s="373"/>
      <c r="LPF197" s="373"/>
      <c r="LPG197" s="373"/>
      <c r="LPH197" s="374"/>
      <c r="LPI197" s="374"/>
      <c r="LPJ197" s="374"/>
      <c r="LPK197" s="373"/>
      <c r="LPL197" s="374"/>
      <c r="LPM197" s="374"/>
      <c r="LPN197" s="374"/>
      <c r="LPO197" s="374"/>
      <c r="LPP197" s="373"/>
      <c r="LPQ197" s="371"/>
      <c r="LPR197" s="371"/>
      <c r="LPS197" s="371"/>
      <c r="LPT197" s="372"/>
      <c r="LPU197" s="373"/>
      <c r="LPV197" s="373"/>
      <c r="LPW197" s="373"/>
      <c r="LPX197" s="374"/>
      <c r="LPY197" s="374"/>
      <c r="LPZ197" s="374"/>
      <c r="LQA197" s="373"/>
      <c r="LQB197" s="374"/>
      <c r="LQC197" s="374"/>
      <c r="LQD197" s="374"/>
      <c r="LQE197" s="374"/>
      <c r="LQF197" s="373"/>
      <c r="LQG197" s="371"/>
      <c r="LQH197" s="371"/>
      <c r="LQI197" s="371"/>
      <c r="LQJ197" s="372"/>
      <c r="LQK197" s="373"/>
      <c r="LQL197" s="373"/>
      <c r="LQM197" s="373"/>
      <c r="LQN197" s="374"/>
      <c r="LQO197" s="374"/>
      <c r="LQP197" s="374"/>
      <c r="LQQ197" s="373"/>
      <c r="LQR197" s="374"/>
      <c r="LQS197" s="374"/>
      <c r="LQT197" s="374"/>
      <c r="LQU197" s="374"/>
      <c r="LQV197" s="373"/>
      <c r="LQW197" s="371"/>
      <c r="LQX197" s="371"/>
      <c r="LQY197" s="371"/>
      <c r="LQZ197" s="372"/>
      <c r="LRA197" s="373"/>
      <c r="LRB197" s="373"/>
      <c r="LRC197" s="373"/>
      <c r="LRD197" s="374"/>
      <c r="LRE197" s="374"/>
      <c r="LRF197" s="374"/>
      <c r="LRG197" s="373"/>
      <c r="LRH197" s="374"/>
      <c r="LRI197" s="374"/>
      <c r="LRJ197" s="374"/>
      <c r="LRK197" s="374"/>
      <c r="LRL197" s="373"/>
      <c r="LRM197" s="371"/>
      <c r="LRN197" s="371"/>
      <c r="LRO197" s="371"/>
      <c r="LRP197" s="372"/>
      <c r="LRQ197" s="373"/>
      <c r="LRR197" s="373"/>
      <c r="LRS197" s="373"/>
      <c r="LRT197" s="374"/>
      <c r="LRU197" s="374"/>
      <c r="LRV197" s="374"/>
      <c r="LRW197" s="373"/>
      <c r="LRX197" s="374"/>
      <c r="LRY197" s="374"/>
      <c r="LRZ197" s="374"/>
      <c r="LSA197" s="374"/>
      <c r="LSB197" s="373"/>
      <c r="LSC197" s="371"/>
      <c r="LSD197" s="371"/>
      <c r="LSE197" s="371"/>
      <c r="LSF197" s="372"/>
      <c r="LSG197" s="373"/>
      <c r="LSH197" s="373"/>
      <c r="LSI197" s="373"/>
      <c r="LSJ197" s="374"/>
      <c r="LSK197" s="374"/>
      <c r="LSL197" s="374"/>
      <c r="LSM197" s="373"/>
      <c r="LSN197" s="374"/>
      <c r="LSO197" s="374"/>
      <c r="LSP197" s="374"/>
      <c r="LSQ197" s="374"/>
      <c r="LSR197" s="373"/>
      <c r="LSS197" s="371"/>
      <c r="LST197" s="371"/>
      <c r="LSU197" s="371"/>
      <c r="LSV197" s="372"/>
      <c r="LSW197" s="373"/>
      <c r="LSX197" s="373"/>
      <c r="LSY197" s="373"/>
      <c r="LSZ197" s="374"/>
      <c r="LTA197" s="374"/>
      <c r="LTB197" s="374"/>
      <c r="LTC197" s="373"/>
      <c r="LTD197" s="374"/>
      <c r="LTE197" s="374"/>
      <c r="LTF197" s="374"/>
      <c r="LTG197" s="374"/>
      <c r="LTH197" s="373"/>
      <c r="LTI197" s="371"/>
      <c r="LTJ197" s="371"/>
      <c r="LTK197" s="371"/>
      <c r="LTL197" s="372"/>
      <c r="LTM197" s="373"/>
      <c r="LTN197" s="373"/>
      <c r="LTO197" s="373"/>
      <c r="LTP197" s="374"/>
      <c r="LTQ197" s="374"/>
      <c r="LTR197" s="374"/>
      <c r="LTS197" s="373"/>
      <c r="LTT197" s="374"/>
      <c r="LTU197" s="374"/>
      <c r="LTV197" s="374"/>
      <c r="LTW197" s="374"/>
      <c r="LTX197" s="373"/>
      <c r="LTY197" s="371"/>
      <c r="LTZ197" s="371"/>
      <c r="LUA197" s="371"/>
      <c r="LUB197" s="372"/>
      <c r="LUC197" s="373"/>
      <c r="LUD197" s="373"/>
      <c r="LUE197" s="373"/>
      <c r="LUF197" s="374"/>
      <c r="LUG197" s="374"/>
      <c r="LUH197" s="374"/>
      <c r="LUI197" s="373"/>
      <c r="LUJ197" s="374"/>
      <c r="LUK197" s="374"/>
      <c r="LUL197" s="374"/>
      <c r="LUM197" s="374"/>
      <c r="LUN197" s="373"/>
      <c r="LUO197" s="371"/>
      <c r="LUP197" s="371"/>
      <c r="LUQ197" s="371"/>
      <c r="LUR197" s="372"/>
      <c r="LUS197" s="373"/>
      <c r="LUT197" s="373"/>
      <c r="LUU197" s="373"/>
      <c r="LUV197" s="374"/>
      <c r="LUW197" s="374"/>
      <c r="LUX197" s="374"/>
      <c r="LUY197" s="373"/>
      <c r="LUZ197" s="374"/>
      <c r="LVA197" s="374"/>
      <c r="LVB197" s="374"/>
      <c r="LVC197" s="374"/>
      <c r="LVD197" s="373"/>
      <c r="LVE197" s="371"/>
      <c r="LVF197" s="371"/>
      <c r="LVG197" s="371"/>
      <c r="LVH197" s="372"/>
      <c r="LVI197" s="373"/>
      <c r="LVJ197" s="373"/>
      <c r="LVK197" s="373"/>
      <c r="LVL197" s="374"/>
      <c r="LVM197" s="374"/>
      <c r="LVN197" s="374"/>
      <c r="LVO197" s="373"/>
      <c r="LVP197" s="374"/>
      <c r="LVQ197" s="374"/>
      <c r="LVR197" s="374"/>
      <c r="LVS197" s="374"/>
      <c r="LVT197" s="373"/>
      <c r="LVU197" s="371"/>
      <c r="LVV197" s="371"/>
      <c r="LVW197" s="371"/>
      <c r="LVX197" s="372"/>
      <c r="LVY197" s="373"/>
      <c r="LVZ197" s="373"/>
      <c r="LWA197" s="373"/>
      <c r="LWB197" s="374"/>
      <c r="LWC197" s="374"/>
      <c r="LWD197" s="374"/>
      <c r="LWE197" s="373"/>
      <c r="LWF197" s="374"/>
      <c r="LWG197" s="374"/>
      <c r="LWH197" s="374"/>
      <c r="LWI197" s="374"/>
      <c r="LWJ197" s="373"/>
      <c r="LWK197" s="371"/>
      <c r="LWL197" s="371"/>
      <c r="LWM197" s="371"/>
      <c r="LWN197" s="372"/>
      <c r="LWO197" s="373"/>
      <c r="LWP197" s="373"/>
      <c r="LWQ197" s="373"/>
      <c r="LWR197" s="374"/>
      <c r="LWS197" s="374"/>
      <c r="LWT197" s="374"/>
      <c r="LWU197" s="373"/>
      <c r="LWV197" s="374"/>
      <c r="LWW197" s="374"/>
      <c r="LWX197" s="374"/>
      <c r="LWY197" s="374"/>
      <c r="LWZ197" s="373"/>
      <c r="LXA197" s="371"/>
      <c r="LXB197" s="371"/>
      <c r="LXC197" s="371"/>
      <c r="LXD197" s="372"/>
      <c r="LXE197" s="373"/>
      <c r="LXF197" s="373"/>
      <c r="LXG197" s="373"/>
      <c r="LXH197" s="374"/>
      <c r="LXI197" s="374"/>
      <c r="LXJ197" s="374"/>
      <c r="LXK197" s="373"/>
      <c r="LXL197" s="374"/>
      <c r="LXM197" s="374"/>
      <c r="LXN197" s="374"/>
      <c r="LXO197" s="374"/>
      <c r="LXP197" s="373"/>
      <c r="LXQ197" s="371"/>
      <c r="LXR197" s="371"/>
      <c r="LXS197" s="371"/>
      <c r="LXT197" s="372"/>
      <c r="LXU197" s="373"/>
      <c r="LXV197" s="373"/>
      <c r="LXW197" s="373"/>
      <c r="LXX197" s="374"/>
      <c r="LXY197" s="374"/>
      <c r="LXZ197" s="374"/>
      <c r="LYA197" s="373"/>
      <c r="LYB197" s="374"/>
      <c r="LYC197" s="374"/>
      <c r="LYD197" s="374"/>
      <c r="LYE197" s="374"/>
      <c r="LYF197" s="373"/>
      <c r="LYG197" s="371"/>
      <c r="LYH197" s="371"/>
      <c r="LYI197" s="371"/>
      <c r="LYJ197" s="372"/>
      <c r="LYK197" s="373"/>
      <c r="LYL197" s="373"/>
      <c r="LYM197" s="373"/>
      <c r="LYN197" s="374"/>
      <c r="LYO197" s="374"/>
      <c r="LYP197" s="374"/>
      <c r="LYQ197" s="373"/>
      <c r="LYR197" s="374"/>
      <c r="LYS197" s="374"/>
      <c r="LYT197" s="374"/>
      <c r="LYU197" s="374"/>
      <c r="LYV197" s="373"/>
      <c r="LYW197" s="371"/>
      <c r="LYX197" s="371"/>
      <c r="LYY197" s="371"/>
      <c r="LYZ197" s="372"/>
      <c r="LZA197" s="373"/>
      <c r="LZB197" s="373"/>
      <c r="LZC197" s="373"/>
      <c r="LZD197" s="374"/>
      <c r="LZE197" s="374"/>
      <c r="LZF197" s="374"/>
      <c r="LZG197" s="373"/>
      <c r="LZH197" s="374"/>
      <c r="LZI197" s="374"/>
      <c r="LZJ197" s="374"/>
      <c r="LZK197" s="374"/>
      <c r="LZL197" s="373"/>
      <c r="LZM197" s="371"/>
      <c r="LZN197" s="371"/>
      <c r="LZO197" s="371"/>
      <c r="LZP197" s="372"/>
      <c r="LZQ197" s="373"/>
      <c r="LZR197" s="373"/>
      <c r="LZS197" s="373"/>
      <c r="LZT197" s="374"/>
      <c r="LZU197" s="374"/>
      <c r="LZV197" s="374"/>
      <c r="LZW197" s="373"/>
      <c r="LZX197" s="374"/>
      <c r="LZY197" s="374"/>
      <c r="LZZ197" s="374"/>
      <c r="MAA197" s="374"/>
      <c r="MAB197" s="373"/>
      <c r="MAC197" s="371"/>
      <c r="MAD197" s="371"/>
      <c r="MAE197" s="371"/>
      <c r="MAF197" s="372"/>
      <c r="MAG197" s="373"/>
      <c r="MAH197" s="373"/>
      <c r="MAI197" s="373"/>
      <c r="MAJ197" s="374"/>
      <c r="MAK197" s="374"/>
      <c r="MAL197" s="374"/>
      <c r="MAM197" s="373"/>
      <c r="MAN197" s="374"/>
      <c r="MAO197" s="374"/>
      <c r="MAP197" s="374"/>
      <c r="MAQ197" s="374"/>
      <c r="MAR197" s="373"/>
      <c r="MAS197" s="371"/>
      <c r="MAT197" s="371"/>
      <c r="MAU197" s="371"/>
      <c r="MAV197" s="372"/>
      <c r="MAW197" s="373"/>
      <c r="MAX197" s="373"/>
      <c r="MAY197" s="373"/>
      <c r="MAZ197" s="374"/>
      <c r="MBA197" s="374"/>
      <c r="MBB197" s="374"/>
      <c r="MBC197" s="373"/>
      <c r="MBD197" s="374"/>
      <c r="MBE197" s="374"/>
      <c r="MBF197" s="374"/>
      <c r="MBG197" s="374"/>
      <c r="MBH197" s="373"/>
      <c r="MBI197" s="371"/>
      <c r="MBJ197" s="371"/>
      <c r="MBK197" s="371"/>
      <c r="MBL197" s="372"/>
      <c r="MBM197" s="373"/>
      <c r="MBN197" s="373"/>
      <c r="MBO197" s="373"/>
      <c r="MBP197" s="374"/>
      <c r="MBQ197" s="374"/>
      <c r="MBR197" s="374"/>
      <c r="MBS197" s="373"/>
      <c r="MBT197" s="374"/>
      <c r="MBU197" s="374"/>
      <c r="MBV197" s="374"/>
      <c r="MBW197" s="374"/>
      <c r="MBX197" s="373"/>
      <c r="MBY197" s="371"/>
      <c r="MBZ197" s="371"/>
      <c r="MCA197" s="371"/>
      <c r="MCB197" s="372"/>
      <c r="MCC197" s="373"/>
      <c r="MCD197" s="373"/>
      <c r="MCE197" s="373"/>
      <c r="MCF197" s="374"/>
      <c r="MCG197" s="374"/>
      <c r="MCH197" s="374"/>
      <c r="MCI197" s="373"/>
      <c r="MCJ197" s="374"/>
      <c r="MCK197" s="374"/>
      <c r="MCL197" s="374"/>
      <c r="MCM197" s="374"/>
      <c r="MCN197" s="373"/>
      <c r="MCO197" s="371"/>
      <c r="MCP197" s="371"/>
      <c r="MCQ197" s="371"/>
      <c r="MCR197" s="372"/>
      <c r="MCS197" s="373"/>
      <c r="MCT197" s="373"/>
      <c r="MCU197" s="373"/>
      <c r="MCV197" s="374"/>
      <c r="MCW197" s="374"/>
      <c r="MCX197" s="374"/>
      <c r="MCY197" s="373"/>
      <c r="MCZ197" s="374"/>
      <c r="MDA197" s="374"/>
      <c r="MDB197" s="374"/>
      <c r="MDC197" s="374"/>
      <c r="MDD197" s="373"/>
      <c r="MDE197" s="371"/>
      <c r="MDF197" s="371"/>
      <c r="MDG197" s="371"/>
      <c r="MDH197" s="372"/>
      <c r="MDI197" s="373"/>
      <c r="MDJ197" s="373"/>
      <c r="MDK197" s="373"/>
      <c r="MDL197" s="374"/>
      <c r="MDM197" s="374"/>
      <c r="MDN197" s="374"/>
      <c r="MDO197" s="373"/>
      <c r="MDP197" s="374"/>
      <c r="MDQ197" s="374"/>
      <c r="MDR197" s="374"/>
      <c r="MDS197" s="374"/>
      <c r="MDT197" s="373"/>
      <c r="MDU197" s="371"/>
      <c r="MDV197" s="371"/>
      <c r="MDW197" s="371"/>
      <c r="MDX197" s="372"/>
      <c r="MDY197" s="373"/>
      <c r="MDZ197" s="373"/>
      <c r="MEA197" s="373"/>
      <c r="MEB197" s="374"/>
      <c r="MEC197" s="374"/>
      <c r="MED197" s="374"/>
      <c r="MEE197" s="373"/>
      <c r="MEF197" s="374"/>
      <c r="MEG197" s="374"/>
      <c r="MEH197" s="374"/>
      <c r="MEI197" s="374"/>
      <c r="MEJ197" s="373"/>
      <c r="MEK197" s="371"/>
      <c r="MEL197" s="371"/>
      <c r="MEM197" s="371"/>
      <c r="MEN197" s="372"/>
      <c r="MEO197" s="373"/>
      <c r="MEP197" s="373"/>
      <c r="MEQ197" s="373"/>
      <c r="MER197" s="374"/>
      <c r="MES197" s="374"/>
      <c r="MET197" s="374"/>
      <c r="MEU197" s="373"/>
      <c r="MEV197" s="374"/>
      <c r="MEW197" s="374"/>
      <c r="MEX197" s="374"/>
      <c r="MEY197" s="374"/>
      <c r="MEZ197" s="373"/>
      <c r="MFA197" s="371"/>
      <c r="MFB197" s="371"/>
      <c r="MFC197" s="371"/>
      <c r="MFD197" s="372"/>
      <c r="MFE197" s="373"/>
      <c r="MFF197" s="373"/>
      <c r="MFG197" s="373"/>
      <c r="MFH197" s="374"/>
      <c r="MFI197" s="374"/>
      <c r="MFJ197" s="374"/>
      <c r="MFK197" s="373"/>
      <c r="MFL197" s="374"/>
      <c r="MFM197" s="374"/>
      <c r="MFN197" s="374"/>
      <c r="MFO197" s="374"/>
      <c r="MFP197" s="373"/>
      <c r="MFQ197" s="371"/>
      <c r="MFR197" s="371"/>
      <c r="MFS197" s="371"/>
      <c r="MFT197" s="372"/>
      <c r="MFU197" s="373"/>
      <c r="MFV197" s="373"/>
      <c r="MFW197" s="373"/>
      <c r="MFX197" s="374"/>
      <c r="MFY197" s="374"/>
      <c r="MFZ197" s="374"/>
      <c r="MGA197" s="373"/>
      <c r="MGB197" s="374"/>
      <c r="MGC197" s="374"/>
      <c r="MGD197" s="374"/>
      <c r="MGE197" s="374"/>
      <c r="MGF197" s="373"/>
      <c r="MGG197" s="371"/>
      <c r="MGH197" s="371"/>
      <c r="MGI197" s="371"/>
      <c r="MGJ197" s="372"/>
      <c r="MGK197" s="373"/>
      <c r="MGL197" s="373"/>
      <c r="MGM197" s="373"/>
      <c r="MGN197" s="374"/>
      <c r="MGO197" s="374"/>
      <c r="MGP197" s="374"/>
      <c r="MGQ197" s="373"/>
      <c r="MGR197" s="374"/>
      <c r="MGS197" s="374"/>
      <c r="MGT197" s="374"/>
      <c r="MGU197" s="374"/>
      <c r="MGV197" s="373"/>
      <c r="MGW197" s="371"/>
      <c r="MGX197" s="371"/>
      <c r="MGY197" s="371"/>
      <c r="MGZ197" s="372"/>
      <c r="MHA197" s="373"/>
      <c r="MHB197" s="373"/>
      <c r="MHC197" s="373"/>
      <c r="MHD197" s="374"/>
      <c r="MHE197" s="374"/>
      <c r="MHF197" s="374"/>
      <c r="MHG197" s="373"/>
      <c r="MHH197" s="374"/>
      <c r="MHI197" s="374"/>
      <c r="MHJ197" s="374"/>
      <c r="MHK197" s="374"/>
      <c r="MHL197" s="373"/>
      <c r="MHM197" s="371"/>
      <c r="MHN197" s="371"/>
      <c r="MHO197" s="371"/>
      <c r="MHP197" s="372"/>
      <c r="MHQ197" s="373"/>
      <c r="MHR197" s="373"/>
      <c r="MHS197" s="373"/>
      <c r="MHT197" s="374"/>
      <c r="MHU197" s="374"/>
      <c r="MHV197" s="374"/>
      <c r="MHW197" s="373"/>
      <c r="MHX197" s="374"/>
      <c r="MHY197" s="374"/>
      <c r="MHZ197" s="374"/>
      <c r="MIA197" s="374"/>
      <c r="MIB197" s="373"/>
      <c r="MIC197" s="371"/>
      <c r="MID197" s="371"/>
      <c r="MIE197" s="371"/>
      <c r="MIF197" s="372"/>
      <c r="MIG197" s="373"/>
      <c r="MIH197" s="373"/>
      <c r="MII197" s="373"/>
      <c r="MIJ197" s="374"/>
      <c r="MIK197" s="374"/>
      <c r="MIL197" s="374"/>
      <c r="MIM197" s="373"/>
      <c r="MIN197" s="374"/>
      <c r="MIO197" s="374"/>
      <c r="MIP197" s="374"/>
      <c r="MIQ197" s="374"/>
      <c r="MIR197" s="373"/>
      <c r="MIS197" s="371"/>
      <c r="MIT197" s="371"/>
      <c r="MIU197" s="371"/>
      <c r="MIV197" s="372"/>
      <c r="MIW197" s="373"/>
      <c r="MIX197" s="373"/>
      <c r="MIY197" s="373"/>
      <c r="MIZ197" s="374"/>
      <c r="MJA197" s="374"/>
      <c r="MJB197" s="374"/>
      <c r="MJC197" s="373"/>
      <c r="MJD197" s="374"/>
      <c r="MJE197" s="374"/>
      <c r="MJF197" s="374"/>
      <c r="MJG197" s="374"/>
      <c r="MJH197" s="373"/>
      <c r="MJI197" s="371"/>
      <c r="MJJ197" s="371"/>
      <c r="MJK197" s="371"/>
      <c r="MJL197" s="372"/>
      <c r="MJM197" s="373"/>
      <c r="MJN197" s="373"/>
      <c r="MJO197" s="373"/>
      <c r="MJP197" s="374"/>
      <c r="MJQ197" s="374"/>
      <c r="MJR197" s="374"/>
      <c r="MJS197" s="373"/>
      <c r="MJT197" s="374"/>
      <c r="MJU197" s="374"/>
      <c r="MJV197" s="374"/>
      <c r="MJW197" s="374"/>
      <c r="MJX197" s="373"/>
      <c r="MJY197" s="371"/>
      <c r="MJZ197" s="371"/>
      <c r="MKA197" s="371"/>
      <c r="MKB197" s="372"/>
      <c r="MKC197" s="373"/>
      <c r="MKD197" s="373"/>
      <c r="MKE197" s="373"/>
      <c r="MKF197" s="374"/>
      <c r="MKG197" s="374"/>
      <c r="MKH197" s="374"/>
      <c r="MKI197" s="373"/>
      <c r="MKJ197" s="374"/>
      <c r="MKK197" s="374"/>
      <c r="MKL197" s="374"/>
      <c r="MKM197" s="374"/>
      <c r="MKN197" s="373"/>
      <c r="MKO197" s="371"/>
      <c r="MKP197" s="371"/>
      <c r="MKQ197" s="371"/>
      <c r="MKR197" s="372"/>
      <c r="MKS197" s="373"/>
      <c r="MKT197" s="373"/>
      <c r="MKU197" s="373"/>
      <c r="MKV197" s="374"/>
      <c r="MKW197" s="374"/>
      <c r="MKX197" s="374"/>
      <c r="MKY197" s="373"/>
      <c r="MKZ197" s="374"/>
      <c r="MLA197" s="374"/>
      <c r="MLB197" s="374"/>
      <c r="MLC197" s="374"/>
      <c r="MLD197" s="373"/>
      <c r="MLE197" s="371"/>
      <c r="MLF197" s="371"/>
      <c r="MLG197" s="371"/>
      <c r="MLH197" s="372"/>
      <c r="MLI197" s="373"/>
      <c r="MLJ197" s="373"/>
      <c r="MLK197" s="373"/>
      <c r="MLL197" s="374"/>
      <c r="MLM197" s="374"/>
      <c r="MLN197" s="374"/>
      <c r="MLO197" s="373"/>
      <c r="MLP197" s="374"/>
      <c r="MLQ197" s="374"/>
      <c r="MLR197" s="374"/>
      <c r="MLS197" s="374"/>
      <c r="MLT197" s="373"/>
      <c r="MLU197" s="371"/>
      <c r="MLV197" s="371"/>
      <c r="MLW197" s="371"/>
      <c r="MLX197" s="372"/>
      <c r="MLY197" s="373"/>
      <c r="MLZ197" s="373"/>
      <c r="MMA197" s="373"/>
      <c r="MMB197" s="374"/>
      <c r="MMC197" s="374"/>
      <c r="MMD197" s="374"/>
      <c r="MME197" s="373"/>
      <c r="MMF197" s="374"/>
      <c r="MMG197" s="374"/>
      <c r="MMH197" s="374"/>
      <c r="MMI197" s="374"/>
      <c r="MMJ197" s="373"/>
      <c r="MMK197" s="371"/>
      <c r="MML197" s="371"/>
      <c r="MMM197" s="371"/>
      <c r="MMN197" s="372"/>
      <c r="MMO197" s="373"/>
      <c r="MMP197" s="373"/>
      <c r="MMQ197" s="373"/>
      <c r="MMR197" s="374"/>
      <c r="MMS197" s="374"/>
      <c r="MMT197" s="374"/>
      <c r="MMU197" s="373"/>
      <c r="MMV197" s="374"/>
      <c r="MMW197" s="374"/>
      <c r="MMX197" s="374"/>
      <c r="MMY197" s="374"/>
      <c r="MMZ197" s="373"/>
      <c r="MNA197" s="371"/>
      <c r="MNB197" s="371"/>
      <c r="MNC197" s="371"/>
      <c r="MND197" s="372"/>
      <c r="MNE197" s="373"/>
      <c r="MNF197" s="373"/>
      <c r="MNG197" s="373"/>
      <c r="MNH197" s="374"/>
      <c r="MNI197" s="374"/>
      <c r="MNJ197" s="374"/>
      <c r="MNK197" s="373"/>
      <c r="MNL197" s="374"/>
      <c r="MNM197" s="374"/>
      <c r="MNN197" s="374"/>
      <c r="MNO197" s="374"/>
      <c r="MNP197" s="373"/>
      <c r="MNQ197" s="371"/>
      <c r="MNR197" s="371"/>
      <c r="MNS197" s="371"/>
      <c r="MNT197" s="372"/>
      <c r="MNU197" s="373"/>
      <c r="MNV197" s="373"/>
      <c r="MNW197" s="373"/>
      <c r="MNX197" s="374"/>
      <c r="MNY197" s="374"/>
      <c r="MNZ197" s="374"/>
      <c r="MOA197" s="373"/>
      <c r="MOB197" s="374"/>
      <c r="MOC197" s="374"/>
      <c r="MOD197" s="374"/>
      <c r="MOE197" s="374"/>
      <c r="MOF197" s="373"/>
      <c r="MOG197" s="371"/>
      <c r="MOH197" s="371"/>
      <c r="MOI197" s="371"/>
      <c r="MOJ197" s="372"/>
      <c r="MOK197" s="373"/>
      <c r="MOL197" s="373"/>
      <c r="MOM197" s="373"/>
      <c r="MON197" s="374"/>
      <c r="MOO197" s="374"/>
      <c r="MOP197" s="374"/>
      <c r="MOQ197" s="373"/>
      <c r="MOR197" s="374"/>
      <c r="MOS197" s="374"/>
      <c r="MOT197" s="374"/>
      <c r="MOU197" s="374"/>
      <c r="MOV197" s="373"/>
      <c r="MOW197" s="371"/>
      <c r="MOX197" s="371"/>
      <c r="MOY197" s="371"/>
      <c r="MOZ197" s="372"/>
      <c r="MPA197" s="373"/>
      <c r="MPB197" s="373"/>
      <c r="MPC197" s="373"/>
      <c r="MPD197" s="374"/>
      <c r="MPE197" s="374"/>
      <c r="MPF197" s="374"/>
      <c r="MPG197" s="373"/>
      <c r="MPH197" s="374"/>
      <c r="MPI197" s="374"/>
      <c r="MPJ197" s="374"/>
      <c r="MPK197" s="374"/>
      <c r="MPL197" s="373"/>
      <c r="MPM197" s="371"/>
      <c r="MPN197" s="371"/>
      <c r="MPO197" s="371"/>
      <c r="MPP197" s="372"/>
      <c r="MPQ197" s="373"/>
      <c r="MPR197" s="373"/>
      <c r="MPS197" s="373"/>
      <c r="MPT197" s="374"/>
      <c r="MPU197" s="374"/>
      <c r="MPV197" s="374"/>
      <c r="MPW197" s="373"/>
      <c r="MPX197" s="374"/>
      <c r="MPY197" s="374"/>
      <c r="MPZ197" s="374"/>
      <c r="MQA197" s="374"/>
      <c r="MQB197" s="373"/>
      <c r="MQC197" s="371"/>
      <c r="MQD197" s="371"/>
      <c r="MQE197" s="371"/>
      <c r="MQF197" s="372"/>
      <c r="MQG197" s="373"/>
      <c r="MQH197" s="373"/>
      <c r="MQI197" s="373"/>
      <c r="MQJ197" s="374"/>
      <c r="MQK197" s="374"/>
      <c r="MQL197" s="374"/>
      <c r="MQM197" s="373"/>
      <c r="MQN197" s="374"/>
      <c r="MQO197" s="374"/>
      <c r="MQP197" s="374"/>
      <c r="MQQ197" s="374"/>
      <c r="MQR197" s="373"/>
      <c r="MQS197" s="371"/>
      <c r="MQT197" s="371"/>
      <c r="MQU197" s="371"/>
      <c r="MQV197" s="372"/>
      <c r="MQW197" s="373"/>
      <c r="MQX197" s="373"/>
      <c r="MQY197" s="373"/>
      <c r="MQZ197" s="374"/>
      <c r="MRA197" s="374"/>
      <c r="MRB197" s="374"/>
      <c r="MRC197" s="373"/>
      <c r="MRD197" s="374"/>
      <c r="MRE197" s="374"/>
      <c r="MRF197" s="374"/>
      <c r="MRG197" s="374"/>
      <c r="MRH197" s="373"/>
      <c r="MRI197" s="371"/>
      <c r="MRJ197" s="371"/>
      <c r="MRK197" s="371"/>
      <c r="MRL197" s="372"/>
      <c r="MRM197" s="373"/>
      <c r="MRN197" s="373"/>
      <c r="MRO197" s="373"/>
      <c r="MRP197" s="374"/>
      <c r="MRQ197" s="374"/>
      <c r="MRR197" s="374"/>
      <c r="MRS197" s="373"/>
      <c r="MRT197" s="374"/>
      <c r="MRU197" s="374"/>
      <c r="MRV197" s="374"/>
      <c r="MRW197" s="374"/>
      <c r="MRX197" s="373"/>
      <c r="MRY197" s="371"/>
      <c r="MRZ197" s="371"/>
      <c r="MSA197" s="371"/>
      <c r="MSB197" s="372"/>
      <c r="MSC197" s="373"/>
      <c r="MSD197" s="373"/>
      <c r="MSE197" s="373"/>
      <c r="MSF197" s="374"/>
      <c r="MSG197" s="374"/>
      <c r="MSH197" s="374"/>
      <c r="MSI197" s="373"/>
      <c r="MSJ197" s="374"/>
      <c r="MSK197" s="374"/>
      <c r="MSL197" s="374"/>
      <c r="MSM197" s="374"/>
      <c r="MSN197" s="373"/>
      <c r="MSO197" s="371"/>
      <c r="MSP197" s="371"/>
      <c r="MSQ197" s="371"/>
      <c r="MSR197" s="372"/>
      <c r="MSS197" s="373"/>
      <c r="MST197" s="373"/>
      <c r="MSU197" s="373"/>
      <c r="MSV197" s="374"/>
      <c r="MSW197" s="374"/>
      <c r="MSX197" s="374"/>
      <c r="MSY197" s="373"/>
      <c r="MSZ197" s="374"/>
      <c r="MTA197" s="374"/>
      <c r="MTB197" s="374"/>
      <c r="MTC197" s="374"/>
      <c r="MTD197" s="373"/>
      <c r="MTE197" s="371"/>
      <c r="MTF197" s="371"/>
      <c r="MTG197" s="371"/>
      <c r="MTH197" s="372"/>
      <c r="MTI197" s="373"/>
      <c r="MTJ197" s="373"/>
      <c r="MTK197" s="373"/>
      <c r="MTL197" s="374"/>
      <c r="MTM197" s="374"/>
      <c r="MTN197" s="374"/>
      <c r="MTO197" s="373"/>
      <c r="MTP197" s="374"/>
      <c r="MTQ197" s="374"/>
      <c r="MTR197" s="374"/>
      <c r="MTS197" s="374"/>
      <c r="MTT197" s="373"/>
      <c r="MTU197" s="371"/>
      <c r="MTV197" s="371"/>
      <c r="MTW197" s="371"/>
      <c r="MTX197" s="372"/>
      <c r="MTY197" s="373"/>
      <c r="MTZ197" s="373"/>
      <c r="MUA197" s="373"/>
      <c r="MUB197" s="374"/>
      <c r="MUC197" s="374"/>
      <c r="MUD197" s="374"/>
      <c r="MUE197" s="373"/>
      <c r="MUF197" s="374"/>
      <c r="MUG197" s="374"/>
      <c r="MUH197" s="374"/>
      <c r="MUI197" s="374"/>
      <c r="MUJ197" s="373"/>
      <c r="MUK197" s="371"/>
      <c r="MUL197" s="371"/>
      <c r="MUM197" s="371"/>
      <c r="MUN197" s="372"/>
      <c r="MUO197" s="373"/>
      <c r="MUP197" s="373"/>
      <c r="MUQ197" s="373"/>
      <c r="MUR197" s="374"/>
      <c r="MUS197" s="374"/>
      <c r="MUT197" s="374"/>
      <c r="MUU197" s="373"/>
      <c r="MUV197" s="374"/>
      <c r="MUW197" s="374"/>
      <c r="MUX197" s="374"/>
      <c r="MUY197" s="374"/>
      <c r="MUZ197" s="373"/>
      <c r="MVA197" s="371"/>
      <c r="MVB197" s="371"/>
      <c r="MVC197" s="371"/>
      <c r="MVD197" s="372"/>
      <c r="MVE197" s="373"/>
      <c r="MVF197" s="373"/>
      <c r="MVG197" s="373"/>
      <c r="MVH197" s="374"/>
      <c r="MVI197" s="374"/>
      <c r="MVJ197" s="374"/>
      <c r="MVK197" s="373"/>
      <c r="MVL197" s="374"/>
      <c r="MVM197" s="374"/>
      <c r="MVN197" s="374"/>
      <c r="MVO197" s="374"/>
      <c r="MVP197" s="373"/>
      <c r="MVQ197" s="371"/>
      <c r="MVR197" s="371"/>
      <c r="MVS197" s="371"/>
      <c r="MVT197" s="372"/>
      <c r="MVU197" s="373"/>
      <c r="MVV197" s="373"/>
      <c r="MVW197" s="373"/>
      <c r="MVX197" s="374"/>
      <c r="MVY197" s="374"/>
      <c r="MVZ197" s="374"/>
      <c r="MWA197" s="373"/>
      <c r="MWB197" s="374"/>
      <c r="MWC197" s="374"/>
      <c r="MWD197" s="374"/>
      <c r="MWE197" s="374"/>
      <c r="MWF197" s="373"/>
      <c r="MWG197" s="371"/>
      <c r="MWH197" s="371"/>
      <c r="MWI197" s="371"/>
      <c r="MWJ197" s="372"/>
      <c r="MWK197" s="373"/>
      <c r="MWL197" s="373"/>
      <c r="MWM197" s="373"/>
      <c r="MWN197" s="374"/>
      <c r="MWO197" s="374"/>
      <c r="MWP197" s="374"/>
      <c r="MWQ197" s="373"/>
      <c r="MWR197" s="374"/>
      <c r="MWS197" s="374"/>
      <c r="MWT197" s="374"/>
      <c r="MWU197" s="374"/>
      <c r="MWV197" s="373"/>
      <c r="MWW197" s="371"/>
      <c r="MWX197" s="371"/>
      <c r="MWY197" s="371"/>
      <c r="MWZ197" s="372"/>
      <c r="MXA197" s="373"/>
      <c r="MXB197" s="373"/>
      <c r="MXC197" s="373"/>
      <c r="MXD197" s="374"/>
      <c r="MXE197" s="374"/>
      <c r="MXF197" s="374"/>
      <c r="MXG197" s="373"/>
      <c r="MXH197" s="374"/>
      <c r="MXI197" s="374"/>
      <c r="MXJ197" s="374"/>
      <c r="MXK197" s="374"/>
      <c r="MXL197" s="373"/>
      <c r="MXM197" s="371"/>
      <c r="MXN197" s="371"/>
      <c r="MXO197" s="371"/>
      <c r="MXP197" s="372"/>
      <c r="MXQ197" s="373"/>
      <c r="MXR197" s="373"/>
      <c r="MXS197" s="373"/>
      <c r="MXT197" s="374"/>
      <c r="MXU197" s="374"/>
      <c r="MXV197" s="374"/>
      <c r="MXW197" s="373"/>
      <c r="MXX197" s="374"/>
      <c r="MXY197" s="374"/>
      <c r="MXZ197" s="374"/>
      <c r="MYA197" s="374"/>
      <c r="MYB197" s="373"/>
      <c r="MYC197" s="371"/>
      <c r="MYD197" s="371"/>
      <c r="MYE197" s="371"/>
      <c r="MYF197" s="372"/>
      <c r="MYG197" s="373"/>
      <c r="MYH197" s="373"/>
      <c r="MYI197" s="373"/>
      <c r="MYJ197" s="374"/>
      <c r="MYK197" s="374"/>
      <c r="MYL197" s="374"/>
      <c r="MYM197" s="373"/>
      <c r="MYN197" s="374"/>
      <c r="MYO197" s="374"/>
      <c r="MYP197" s="374"/>
      <c r="MYQ197" s="374"/>
      <c r="MYR197" s="373"/>
      <c r="MYS197" s="371"/>
      <c r="MYT197" s="371"/>
      <c r="MYU197" s="371"/>
      <c r="MYV197" s="372"/>
      <c r="MYW197" s="373"/>
      <c r="MYX197" s="373"/>
      <c r="MYY197" s="373"/>
      <c r="MYZ197" s="374"/>
      <c r="MZA197" s="374"/>
      <c r="MZB197" s="374"/>
      <c r="MZC197" s="373"/>
      <c r="MZD197" s="374"/>
      <c r="MZE197" s="374"/>
      <c r="MZF197" s="374"/>
      <c r="MZG197" s="374"/>
      <c r="MZH197" s="373"/>
      <c r="MZI197" s="371"/>
      <c r="MZJ197" s="371"/>
      <c r="MZK197" s="371"/>
      <c r="MZL197" s="372"/>
      <c r="MZM197" s="373"/>
      <c r="MZN197" s="373"/>
      <c r="MZO197" s="373"/>
      <c r="MZP197" s="374"/>
      <c r="MZQ197" s="374"/>
      <c r="MZR197" s="374"/>
      <c r="MZS197" s="373"/>
      <c r="MZT197" s="374"/>
      <c r="MZU197" s="374"/>
      <c r="MZV197" s="374"/>
      <c r="MZW197" s="374"/>
      <c r="MZX197" s="373"/>
      <c r="MZY197" s="371"/>
      <c r="MZZ197" s="371"/>
      <c r="NAA197" s="371"/>
      <c r="NAB197" s="372"/>
      <c r="NAC197" s="373"/>
      <c r="NAD197" s="373"/>
      <c r="NAE197" s="373"/>
      <c r="NAF197" s="374"/>
      <c r="NAG197" s="374"/>
      <c r="NAH197" s="374"/>
      <c r="NAI197" s="373"/>
      <c r="NAJ197" s="374"/>
      <c r="NAK197" s="374"/>
      <c r="NAL197" s="374"/>
      <c r="NAM197" s="374"/>
      <c r="NAN197" s="373"/>
      <c r="NAO197" s="371"/>
      <c r="NAP197" s="371"/>
      <c r="NAQ197" s="371"/>
      <c r="NAR197" s="372"/>
      <c r="NAS197" s="373"/>
      <c r="NAT197" s="373"/>
      <c r="NAU197" s="373"/>
      <c r="NAV197" s="374"/>
      <c r="NAW197" s="374"/>
      <c r="NAX197" s="374"/>
      <c r="NAY197" s="373"/>
      <c r="NAZ197" s="374"/>
      <c r="NBA197" s="374"/>
      <c r="NBB197" s="374"/>
      <c r="NBC197" s="374"/>
      <c r="NBD197" s="373"/>
      <c r="NBE197" s="371"/>
      <c r="NBF197" s="371"/>
      <c r="NBG197" s="371"/>
      <c r="NBH197" s="372"/>
      <c r="NBI197" s="373"/>
      <c r="NBJ197" s="373"/>
      <c r="NBK197" s="373"/>
      <c r="NBL197" s="374"/>
      <c r="NBM197" s="374"/>
      <c r="NBN197" s="374"/>
      <c r="NBO197" s="373"/>
      <c r="NBP197" s="374"/>
      <c r="NBQ197" s="374"/>
      <c r="NBR197" s="374"/>
      <c r="NBS197" s="374"/>
      <c r="NBT197" s="373"/>
      <c r="NBU197" s="371"/>
      <c r="NBV197" s="371"/>
      <c r="NBW197" s="371"/>
      <c r="NBX197" s="372"/>
      <c r="NBY197" s="373"/>
      <c r="NBZ197" s="373"/>
      <c r="NCA197" s="373"/>
      <c r="NCB197" s="374"/>
      <c r="NCC197" s="374"/>
      <c r="NCD197" s="374"/>
      <c r="NCE197" s="373"/>
      <c r="NCF197" s="374"/>
      <c r="NCG197" s="374"/>
      <c r="NCH197" s="374"/>
      <c r="NCI197" s="374"/>
      <c r="NCJ197" s="373"/>
      <c r="NCK197" s="371"/>
      <c r="NCL197" s="371"/>
      <c r="NCM197" s="371"/>
      <c r="NCN197" s="372"/>
      <c r="NCO197" s="373"/>
      <c r="NCP197" s="373"/>
      <c r="NCQ197" s="373"/>
      <c r="NCR197" s="374"/>
      <c r="NCS197" s="374"/>
      <c r="NCT197" s="374"/>
      <c r="NCU197" s="373"/>
      <c r="NCV197" s="374"/>
      <c r="NCW197" s="374"/>
      <c r="NCX197" s="374"/>
      <c r="NCY197" s="374"/>
      <c r="NCZ197" s="373"/>
      <c r="NDA197" s="371"/>
      <c r="NDB197" s="371"/>
      <c r="NDC197" s="371"/>
      <c r="NDD197" s="372"/>
      <c r="NDE197" s="373"/>
      <c r="NDF197" s="373"/>
      <c r="NDG197" s="373"/>
      <c r="NDH197" s="374"/>
      <c r="NDI197" s="374"/>
      <c r="NDJ197" s="374"/>
      <c r="NDK197" s="373"/>
      <c r="NDL197" s="374"/>
      <c r="NDM197" s="374"/>
      <c r="NDN197" s="374"/>
      <c r="NDO197" s="374"/>
      <c r="NDP197" s="373"/>
      <c r="NDQ197" s="371"/>
      <c r="NDR197" s="371"/>
      <c r="NDS197" s="371"/>
      <c r="NDT197" s="372"/>
      <c r="NDU197" s="373"/>
      <c r="NDV197" s="373"/>
      <c r="NDW197" s="373"/>
      <c r="NDX197" s="374"/>
      <c r="NDY197" s="374"/>
      <c r="NDZ197" s="374"/>
      <c r="NEA197" s="373"/>
      <c r="NEB197" s="374"/>
      <c r="NEC197" s="374"/>
      <c r="NED197" s="374"/>
      <c r="NEE197" s="374"/>
      <c r="NEF197" s="373"/>
      <c r="NEG197" s="371"/>
      <c r="NEH197" s="371"/>
      <c r="NEI197" s="371"/>
      <c r="NEJ197" s="372"/>
      <c r="NEK197" s="373"/>
      <c r="NEL197" s="373"/>
      <c r="NEM197" s="373"/>
      <c r="NEN197" s="374"/>
      <c r="NEO197" s="374"/>
      <c r="NEP197" s="374"/>
      <c r="NEQ197" s="373"/>
      <c r="NER197" s="374"/>
      <c r="NES197" s="374"/>
      <c r="NET197" s="374"/>
      <c r="NEU197" s="374"/>
      <c r="NEV197" s="373"/>
      <c r="NEW197" s="371"/>
      <c r="NEX197" s="371"/>
      <c r="NEY197" s="371"/>
      <c r="NEZ197" s="372"/>
      <c r="NFA197" s="373"/>
      <c r="NFB197" s="373"/>
      <c r="NFC197" s="373"/>
      <c r="NFD197" s="374"/>
      <c r="NFE197" s="374"/>
      <c r="NFF197" s="374"/>
      <c r="NFG197" s="373"/>
      <c r="NFH197" s="374"/>
      <c r="NFI197" s="374"/>
      <c r="NFJ197" s="374"/>
      <c r="NFK197" s="374"/>
      <c r="NFL197" s="373"/>
      <c r="NFM197" s="371"/>
      <c r="NFN197" s="371"/>
      <c r="NFO197" s="371"/>
      <c r="NFP197" s="372"/>
      <c r="NFQ197" s="373"/>
      <c r="NFR197" s="373"/>
      <c r="NFS197" s="373"/>
      <c r="NFT197" s="374"/>
      <c r="NFU197" s="374"/>
      <c r="NFV197" s="374"/>
      <c r="NFW197" s="373"/>
      <c r="NFX197" s="374"/>
      <c r="NFY197" s="374"/>
      <c r="NFZ197" s="374"/>
      <c r="NGA197" s="374"/>
      <c r="NGB197" s="373"/>
      <c r="NGC197" s="371"/>
      <c r="NGD197" s="371"/>
      <c r="NGE197" s="371"/>
      <c r="NGF197" s="372"/>
      <c r="NGG197" s="373"/>
      <c r="NGH197" s="373"/>
      <c r="NGI197" s="373"/>
      <c r="NGJ197" s="374"/>
      <c r="NGK197" s="374"/>
      <c r="NGL197" s="374"/>
      <c r="NGM197" s="373"/>
      <c r="NGN197" s="374"/>
      <c r="NGO197" s="374"/>
      <c r="NGP197" s="374"/>
      <c r="NGQ197" s="374"/>
      <c r="NGR197" s="373"/>
      <c r="NGS197" s="371"/>
      <c r="NGT197" s="371"/>
      <c r="NGU197" s="371"/>
      <c r="NGV197" s="372"/>
      <c r="NGW197" s="373"/>
      <c r="NGX197" s="373"/>
      <c r="NGY197" s="373"/>
      <c r="NGZ197" s="374"/>
      <c r="NHA197" s="374"/>
      <c r="NHB197" s="374"/>
      <c r="NHC197" s="373"/>
      <c r="NHD197" s="374"/>
      <c r="NHE197" s="374"/>
      <c r="NHF197" s="374"/>
      <c r="NHG197" s="374"/>
      <c r="NHH197" s="373"/>
      <c r="NHI197" s="371"/>
      <c r="NHJ197" s="371"/>
      <c r="NHK197" s="371"/>
      <c r="NHL197" s="372"/>
      <c r="NHM197" s="373"/>
      <c r="NHN197" s="373"/>
      <c r="NHO197" s="373"/>
      <c r="NHP197" s="374"/>
      <c r="NHQ197" s="374"/>
      <c r="NHR197" s="374"/>
      <c r="NHS197" s="373"/>
      <c r="NHT197" s="374"/>
      <c r="NHU197" s="374"/>
      <c r="NHV197" s="374"/>
      <c r="NHW197" s="374"/>
      <c r="NHX197" s="373"/>
      <c r="NHY197" s="371"/>
      <c r="NHZ197" s="371"/>
      <c r="NIA197" s="371"/>
      <c r="NIB197" s="372"/>
      <c r="NIC197" s="373"/>
      <c r="NID197" s="373"/>
      <c r="NIE197" s="373"/>
      <c r="NIF197" s="374"/>
      <c r="NIG197" s="374"/>
      <c r="NIH197" s="374"/>
      <c r="NII197" s="373"/>
      <c r="NIJ197" s="374"/>
      <c r="NIK197" s="374"/>
      <c r="NIL197" s="374"/>
      <c r="NIM197" s="374"/>
      <c r="NIN197" s="373"/>
      <c r="NIO197" s="371"/>
      <c r="NIP197" s="371"/>
      <c r="NIQ197" s="371"/>
      <c r="NIR197" s="372"/>
      <c r="NIS197" s="373"/>
      <c r="NIT197" s="373"/>
      <c r="NIU197" s="373"/>
      <c r="NIV197" s="374"/>
      <c r="NIW197" s="374"/>
      <c r="NIX197" s="374"/>
      <c r="NIY197" s="373"/>
      <c r="NIZ197" s="374"/>
      <c r="NJA197" s="374"/>
      <c r="NJB197" s="374"/>
      <c r="NJC197" s="374"/>
      <c r="NJD197" s="373"/>
      <c r="NJE197" s="371"/>
      <c r="NJF197" s="371"/>
      <c r="NJG197" s="371"/>
      <c r="NJH197" s="372"/>
      <c r="NJI197" s="373"/>
      <c r="NJJ197" s="373"/>
      <c r="NJK197" s="373"/>
      <c r="NJL197" s="374"/>
      <c r="NJM197" s="374"/>
      <c r="NJN197" s="374"/>
      <c r="NJO197" s="373"/>
      <c r="NJP197" s="374"/>
      <c r="NJQ197" s="374"/>
      <c r="NJR197" s="374"/>
      <c r="NJS197" s="374"/>
      <c r="NJT197" s="373"/>
      <c r="NJU197" s="371"/>
      <c r="NJV197" s="371"/>
      <c r="NJW197" s="371"/>
      <c r="NJX197" s="372"/>
      <c r="NJY197" s="373"/>
      <c r="NJZ197" s="373"/>
      <c r="NKA197" s="373"/>
      <c r="NKB197" s="374"/>
      <c r="NKC197" s="374"/>
      <c r="NKD197" s="374"/>
      <c r="NKE197" s="373"/>
      <c r="NKF197" s="374"/>
      <c r="NKG197" s="374"/>
      <c r="NKH197" s="374"/>
      <c r="NKI197" s="374"/>
      <c r="NKJ197" s="373"/>
      <c r="NKK197" s="371"/>
      <c r="NKL197" s="371"/>
      <c r="NKM197" s="371"/>
      <c r="NKN197" s="372"/>
      <c r="NKO197" s="373"/>
      <c r="NKP197" s="373"/>
      <c r="NKQ197" s="373"/>
      <c r="NKR197" s="374"/>
      <c r="NKS197" s="374"/>
      <c r="NKT197" s="374"/>
      <c r="NKU197" s="373"/>
      <c r="NKV197" s="374"/>
      <c r="NKW197" s="374"/>
      <c r="NKX197" s="374"/>
      <c r="NKY197" s="374"/>
      <c r="NKZ197" s="373"/>
      <c r="NLA197" s="371"/>
      <c r="NLB197" s="371"/>
      <c r="NLC197" s="371"/>
      <c r="NLD197" s="372"/>
      <c r="NLE197" s="373"/>
      <c r="NLF197" s="373"/>
      <c r="NLG197" s="373"/>
      <c r="NLH197" s="374"/>
      <c r="NLI197" s="374"/>
      <c r="NLJ197" s="374"/>
      <c r="NLK197" s="373"/>
      <c r="NLL197" s="374"/>
      <c r="NLM197" s="374"/>
      <c r="NLN197" s="374"/>
      <c r="NLO197" s="374"/>
      <c r="NLP197" s="373"/>
      <c r="NLQ197" s="371"/>
      <c r="NLR197" s="371"/>
      <c r="NLS197" s="371"/>
      <c r="NLT197" s="372"/>
      <c r="NLU197" s="373"/>
      <c r="NLV197" s="373"/>
      <c r="NLW197" s="373"/>
      <c r="NLX197" s="374"/>
      <c r="NLY197" s="374"/>
      <c r="NLZ197" s="374"/>
      <c r="NMA197" s="373"/>
      <c r="NMB197" s="374"/>
      <c r="NMC197" s="374"/>
      <c r="NMD197" s="374"/>
      <c r="NME197" s="374"/>
      <c r="NMF197" s="373"/>
      <c r="NMG197" s="371"/>
      <c r="NMH197" s="371"/>
      <c r="NMI197" s="371"/>
      <c r="NMJ197" s="372"/>
      <c r="NMK197" s="373"/>
      <c r="NML197" s="373"/>
      <c r="NMM197" s="373"/>
      <c r="NMN197" s="374"/>
      <c r="NMO197" s="374"/>
      <c r="NMP197" s="374"/>
      <c r="NMQ197" s="373"/>
      <c r="NMR197" s="374"/>
      <c r="NMS197" s="374"/>
      <c r="NMT197" s="374"/>
      <c r="NMU197" s="374"/>
      <c r="NMV197" s="373"/>
      <c r="NMW197" s="371"/>
      <c r="NMX197" s="371"/>
      <c r="NMY197" s="371"/>
      <c r="NMZ197" s="372"/>
      <c r="NNA197" s="373"/>
      <c r="NNB197" s="373"/>
      <c r="NNC197" s="373"/>
      <c r="NND197" s="374"/>
      <c r="NNE197" s="374"/>
      <c r="NNF197" s="374"/>
      <c r="NNG197" s="373"/>
      <c r="NNH197" s="374"/>
      <c r="NNI197" s="374"/>
      <c r="NNJ197" s="374"/>
      <c r="NNK197" s="374"/>
      <c r="NNL197" s="373"/>
      <c r="NNM197" s="371"/>
      <c r="NNN197" s="371"/>
      <c r="NNO197" s="371"/>
      <c r="NNP197" s="372"/>
      <c r="NNQ197" s="373"/>
      <c r="NNR197" s="373"/>
      <c r="NNS197" s="373"/>
      <c r="NNT197" s="374"/>
      <c r="NNU197" s="374"/>
      <c r="NNV197" s="374"/>
      <c r="NNW197" s="373"/>
      <c r="NNX197" s="374"/>
      <c r="NNY197" s="374"/>
      <c r="NNZ197" s="374"/>
      <c r="NOA197" s="374"/>
      <c r="NOB197" s="373"/>
      <c r="NOC197" s="371"/>
      <c r="NOD197" s="371"/>
      <c r="NOE197" s="371"/>
      <c r="NOF197" s="372"/>
      <c r="NOG197" s="373"/>
      <c r="NOH197" s="373"/>
      <c r="NOI197" s="373"/>
      <c r="NOJ197" s="374"/>
      <c r="NOK197" s="374"/>
      <c r="NOL197" s="374"/>
      <c r="NOM197" s="373"/>
      <c r="NON197" s="374"/>
      <c r="NOO197" s="374"/>
      <c r="NOP197" s="374"/>
      <c r="NOQ197" s="374"/>
      <c r="NOR197" s="373"/>
      <c r="NOS197" s="371"/>
      <c r="NOT197" s="371"/>
      <c r="NOU197" s="371"/>
      <c r="NOV197" s="372"/>
      <c r="NOW197" s="373"/>
      <c r="NOX197" s="373"/>
      <c r="NOY197" s="373"/>
      <c r="NOZ197" s="374"/>
      <c r="NPA197" s="374"/>
      <c r="NPB197" s="374"/>
      <c r="NPC197" s="373"/>
      <c r="NPD197" s="374"/>
      <c r="NPE197" s="374"/>
      <c r="NPF197" s="374"/>
      <c r="NPG197" s="374"/>
      <c r="NPH197" s="373"/>
      <c r="NPI197" s="371"/>
      <c r="NPJ197" s="371"/>
      <c r="NPK197" s="371"/>
      <c r="NPL197" s="372"/>
      <c r="NPM197" s="373"/>
      <c r="NPN197" s="373"/>
      <c r="NPO197" s="373"/>
      <c r="NPP197" s="374"/>
      <c r="NPQ197" s="374"/>
      <c r="NPR197" s="374"/>
      <c r="NPS197" s="373"/>
      <c r="NPT197" s="374"/>
      <c r="NPU197" s="374"/>
      <c r="NPV197" s="374"/>
      <c r="NPW197" s="374"/>
      <c r="NPX197" s="373"/>
      <c r="NPY197" s="371"/>
      <c r="NPZ197" s="371"/>
      <c r="NQA197" s="371"/>
      <c r="NQB197" s="372"/>
      <c r="NQC197" s="373"/>
      <c r="NQD197" s="373"/>
      <c r="NQE197" s="373"/>
      <c r="NQF197" s="374"/>
      <c r="NQG197" s="374"/>
      <c r="NQH197" s="374"/>
      <c r="NQI197" s="373"/>
      <c r="NQJ197" s="374"/>
      <c r="NQK197" s="374"/>
      <c r="NQL197" s="374"/>
      <c r="NQM197" s="374"/>
      <c r="NQN197" s="373"/>
      <c r="NQO197" s="371"/>
      <c r="NQP197" s="371"/>
      <c r="NQQ197" s="371"/>
      <c r="NQR197" s="372"/>
      <c r="NQS197" s="373"/>
      <c r="NQT197" s="373"/>
      <c r="NQU197" s="373"/>
      <c r="NQV197" s="374"/>
      <c r="NQW197" s="374"/>
      <c r="NQX197" s="374"/>
      <c r="NQY197" s="373"/>
      <c r="NQZ197" s="374"/>
      <c r="NRA197" s="374"/>
      <c r="NRB197" s="374"/>
      <c r="NRC197" s="374"/>
      <c r="NRD197" s="373"/>
      <c r="NRE197" s="371"/>
      <c r="NRF197" s="371"/>
      <c r="NRG197" s="371"/>
      <c r="NRH197" s="372"/>
      <c r="NRI197" s="373"/>
      <c r="NRJ197" s="373"/>
      <c r="NRK197" s="373"/>
      <c r="NRL197" s="374"/>
      <c r="NRM197" s="374"/>
      <c r="NRN197" s="374"/>
      <c r="NRO197" s="373"/>
      <c r="NRP197" s="374"/>
      <c r="NRQ197" s="374"/>
      <c r="NRR197" s="374"/>
      <c r="NRS197" s="374"/>
      <c r="NRT197" s="373"/>
      <c r="NRU197" s="371"/>
      <c r="NRV197" s="371"/>
      <c r="NRW197" s="371"/>
      <c r="NRX197" s="372"/>
      <c r="NRY197" s="373"/>
      <c r="NRZ197" s="373"/>
      <c r="NSA197" s="373"/>
      <c r="NSB197" s="374"/>
      <c r="NSC197" s="374"/>
      <c r="NSD197" s="374"/>
      <c r="NSE197" s="373"/>
      <c r="NSF197" s="374"/>
      <c r="NSG197" s="374"/>
      <c r="NSH197" s="374"/>
      <c r="NSI197" s="374"/>
      <c r="NSJ197" s="373"/>
      <c r="NSK197" s="371"/>
      <c r="NSL197" s="371"/>
      <c r="NSM197" s="371"/>
      <c r="NSN197" s="372"/>
      <c r="NSO197" s="373"/>
      <c r="NSP197" s="373"/>
      <c r="NSQ197" s="373"/>
      <c r="NSR197" s="374"/>
      <c r="NSS197" s="374"/>
      <c r="NST197" s="374"/>
      <c r="NSU197" s="373"/>
      <c r="NSV197" s="374"/>
      <c r="NSW197" s="374"/>
      <c r="NSX197" s="374"/>
      <c r="NSY197" s="374"/>
      <c r="NSZ197" s="373"/>
      <c r="NTA197" s="371"/>
      <c r="NTB197" s="371"/>
      <c r="NTC197" s="371"/>
      <c r="NTD197" s="372"/>
      <c r="NTE197" s="373"/>
      <c r="NTF197" s="373"/>
      <c r="NTG197" s="373"/>
      <c r="NTH197" s="374"/>
      <c r="NTI197" s="374"/>
      <c r="NTJ197" s="374"/>
      <c r="NTK197" s="373"/>
      <c r="NTL197" s="374"/>
      <c r="NTM197" s="374"/>
      <c r="NTN197" s="374"/>
      <c r="NTO197" s="374"/>
      <c r="NTP197" s="373"/>
      <c r="NTQ197" s="371"/>
      <c r="NTR197" s="371"/>
      <c r="NTS197" s="371"/>
      <c r="NTT197" s="372"/>
      <c r="NTU197" s="373"/>
      <c r="NTV197" s="373"/>
      <c r="NTW197" s="373"/>
      <c r="NTX197" s="374"/>
      <c r="NTY197" s="374"/>
      <c r="NTZ197" s="374"/>
      <c r="NUA197" s="373"/>
      <c r="NUB197" s="374"/>
      <c r="NUC197" s="374"/>
      <c r="NUD197" s="374"/>
      <c r="NUE197" s="374"/>
      <c r="NUF197" s="373"/>
      <c r="NUG197" s="371"/>
      <c r="NUH197" s="371"/>
      <c r="NUI197" s="371"/>
      <c r="NUJ197" s="372"/>
      <c r="NUK197" s="373"/>
      <c r="NUL197" s="373"/>
      <c r="NUM197" s="373"/>
      <c r="NUN197" s="374"/>
      <c r="NUO197" s="374"/>
      <c r="NUP197" s="374"/>
      <c r="NUQ197" s="373"/>
      <c r="NUR197" s="374"/>
      <c r="NUS197" s="374"/>
      <c r="NUT197" s="374"/>
      <c r="NUU197" s="374"/>
      <c r="NUV197" s="373"/>
      <c r="NUW197" s="371"/>
      <c r="NUX197" s="371"/>
      <c r="NUY197" s="371"/>
      <c r="NUZ197" s="372"/>
      <c r="NVA197" s="373"/>
      <c r="NVB197" s="373"/>
      <c r="NVC197" s="373"/>
      <c r="NVD197" s="374"/>
      <c r="NVE197" s="374"/>
      <c r="NVF197" s="374"/>
      <c r="NVG197" s="373"/>
      <c r="NVH197" s="374"/>
      <c r="NVI197" s="374"/>
      <c r="NVJ197" s="374"/>
      <c r="NVK197" s="374"/>
      <c r="NVL197" s="373"/>
      <c r="NVM197" s="371"/>
      <c r="NVN197" s="371"/>
      <c r="NVO197" s="371"/>
      <c r="NVP197" s="372"/>
      <c r="NVQ197" s="373"/>
      <c r="NVR197" s="373"/>
      <c r="NVS197" s="373"/>
      <c r="NVT197" s="374"/>
      <c r="NVU197" s="374"/>
      <c r="NVV197" s="374"/>
      <c r="NVW197" s="373"/>
      <c r="NVX197" s="374"/>
      <c r="NVY197" s="374"/>
      <c r="NVZ197" s="374"/>
      <c r="NWA197" s="374"/>
      <c r="NWB197" s="373"/>
      <c r="NWC197" s="371"/>
      <c r="NWD197" s="371"/>
      <c r="NWE197" s="371"/>
      <c r="NWF197" s="372"/>
      <c r="NWG197" s="373"/>
      <c r="NWH197" s="373"/>
      <c r="NWI197" s="373"/>
      <c r="NWJ197" s="374"/>
      <c r="NWK197" s="374"/>
      <c r="NWL197" s="374"/>
      <c r="NWM197" s="373"/>
      <c r="NWN197" s="374"/>
      <c r="NWO197" s="374"/>
      <c r="NWP197" s="374"/>
      <c r="NWQ197" s="374"/>
      <c r="NWR197" s="373"/>
      <c r="NWS197" s="371"/>
      <c r="NWT197" s="371"/>
      <c r="NWU197" s="371"/>
      <c r="NWV197" s="372"/>
      <c r="NWW197" s="373"/>
      <c r="NWX197" s="373"/>
      <c r="NWY197" s="373"/>
      <c r="NWZ197" s="374"/>
      <c r="NXA197" s="374"/>
      <c r="NXB197" s="374"/>
      <c r="NXC197" s="373"/>
      <c r="NXD197" s="374"/>
      <c r="NXE197" s="374"/>
      <c r="NXF197" s="374"/>
      <c r="NXG197" s="374"/>
      <c r="NXH197" s="373"/>
      <c r="NXI197" s="371"/>
      <c r="NXJ197" s="371"/>
      <c r="NXK197" s="371"/>
      <c r="NXL197" s="372"/>
      <c r="NXM197" s="373"/>
      <c r="NXN197" s="373"/>
      <c r="NXO197" s="373"/>
      <c r="NXP197" s="374"/>
      <c r="NXQ197" s="374"/>
      <c r="NXR197" s="374"/>
      <c r="NXS197" s="373"/>
      <c r="NXT197" s="374"/>
      <c r="NXU197" s="374"/>
      <c r="NXV197" s="374"/>
      <c r="NXW197" s="374"/>
      <c r="NXX197" s="373"/>
      <c r="NXY197" s="371"/>
      <c r="NXZ197" s="371"/>
      <c r="NYA197" s="371"/>
      <c r="NYB197" s="372"/>
      <c r="NYC197" s="373"/>
      <c r="NYD197" s="373"/>
      <c r="NYE197" s="373"/>
      <c r="NYF197" s="374"/>
      <c r="NYG197" s="374"/>
      <c r="NYH197" s="374"/>
      <c r="NYI197" s="373"/>
      <c r="NYJ197" s="374"/>
      <c r="NYK197" s="374"/>
      <c r="NYL197" s="374"/>
      <c r="NYM197" s="374"/>
      <c r="NYN197" s="373"/>
      <c r="NYO197" s="371"/>
      <c r="NYP197" s="371"/>
      <c r="NYQ197" s="371"/>
      <c r="NYR197" s="372"/>
      <c r="NYS197" s="373"/>
      <c r="NYT197" s="373"/>
      <c r="NYU197" s="373"/>
      <c r="NYV197" s="374"/>
      <c r="NYW197" s="374"/>
      <c r="NYX197" s="374"/>
      <c r="NYY197" s="373"/>
      <c r="NYZ197" s="374"/>
      <c r="NZA197" s="374"/>
      <c r="NZB197" s="374"/>
      <c r="NZC197" s="374"/>
      <c r="NZD197" s="373"/>
      <c r="NZE197" s="371"/>
      <c r="NZF197" s="371"/>
      <c r="NZG197" s="371"/>
      <c r="NZH197" s="372"/>
      <c r="NZI197" s="373"/>
      <c r="NZJ197" s="373"/>
      <c r="NZK197" s="373"/>
      <c r="NZL197" s="374"/>
      <c r="NZM197" s="374"/>
      <c r="NZN197" s="374"/>
      <c r="NZO197" s="373"/>
      <c r="NZP197" s="374"/>
      <c r="NZQ197" s="374"/>
      <c r="NZR197" s="374"/>
      <c r="NZS197" s="374"/>
      <c r="NZT197" s="373"/>
      <c r="NZU197" s="371"/>
      <c r="NZV197" s="371"/>
      <c r="NZW197" s="371"/>
      <c r="NZX197" s="372"/>
      <c r="NZY197" s="373"/>
      <c r="NZZ197" s="373"/>
      <c r="OAA197" s="373"/>
      <c r="OAB197" s="374"/>
      <c r="OAC197" s="374"/>
      <c r="OAD197" s="374"/>
      <c r="OAE197" s="373"/>
      <c r="OAF197" s="374"/>
      <c r="OAG197" s="374"/>
      <c r="OAH197" s="374"/>
      <c r="OAI197" s="374"/>
      <c r="OAJ197" s="373"/>
      <c r="OAK197" s="371"/>
      <c r="OAL197" s="371"/>
      <c r="OAM197" s="371"/>
      <c r="OAN197" s="372"/>
      <c r="OAO197" s="373"/>
      <c r="OAP197" s="373"/>
      <c r="OAQ197" s="373"/>
      <c r="OAR197" s="374"/>
      <c r="OAS197" s="374"/>
      <c r="OAT197" s="374"/>
      <c r="OAU197" s="373"/>
      <c r="OAV197" s="374"/>
      <c r="OAW197" s="374"/>
      <c r="OAX197" s="374"/>
      <c r="OAY197" s="374"/>
      <c r="OAZ197" s="373"/>
      <c r="OBA197" s="371"/>
      <c r="OBB197" s="371"/>
      <c r="OBC197" s="371"/>
      <c r="OBD197" s="372"/>
      <c r="OBE197" s="373"/>
      <c r="OBF197" s="373"/>
      <c r="OBG197" s="373"/>
      <c r="OBH197" s="374"/>
      <c r="OBI197" s="374"/>
      <c r="OBJ197" s="374"/>
      <c r="OBK197" s="373"/>
      <c r="OBL197" s="374"/>
      <c r="OBM197" s="374"/>
      <c r="OBN197" s="374"/>
      <c r="OBO197" s="374"/>
      <c r="OBP197" s="373"/>
      <c r="OBQ197" s="371"/>
      <c r="OBR197" s="371"/>
      <c r="OBS197" s="371"/>
      <c r="OBT197" s="372"/>
      <c r="OBU197" s="373"/>
      <c r="OBV197" s="373"/>
      <c r="OBW197" s="373"/>
      <c r="OBX197" s="374"/>
      <c r="OBY197" s="374"/>
      <c r="OBZ197" s="374"/>
      <c r="OCA197" s="373"/>
      <c r="OCB197" s="374"/>
      <c r="OCC197" s="374"/>
      <c r="OCD197" s="374"/>
      <c r="OCE197" s="374"/>
      <c r="OCF197" s="373"/>
      <c r="OCG197" s="371"/>
      <c r="OCH197" s="371"/>
      <c r="OCI197" s="371"/>
      <c r="OCJ197" s="372"/>
      <c r="OCK197" s="373"/>
      <c r="OCL197" s="373"/>
      <c r="OCM197" s="373"/>
      <c r="OCN197" s="374"/>
      <c r="OCO197" s="374"/>
      <c r="OCP197" s="374"/>
      <c r="OCQ197" s="373"/>
      <c r="OCR197" s="374"/>
      <c r="OCS197" s="374"/>
      <c r="OCT197" s="374"/>
      <c r="OCU197" s="374"/>
      <c r="OCV197" s="373"/>
      <c r="OCW197" s="371"/>
      <c r="OCX197" s="371"/>
      <c r="OCY197" s="371"/>
      <c r="OCZ197" s="372"/>
      <c r="ODA197" s="373"/>
      <c r="ODB197" s="373"/>
      <c r="ODC197" s="373"/>
      <c r="ODD197" s="374"/>
      <c r="ODE197" s="374"/>
      <c r="ODF197" s="374"/>
      <c r="ODG197" s="373"/>
      <c r="ODH197" s="374"/>
      <c r="ODI197" s="374"/>
      <c r="ODJ197" s="374"/>
      <c r="ODK197" s="374"/>
      <c r="ODL197" s="373"/>
      <c r="ODM197" s="371"/>
      <c r="ODN197" s="371"/>
      <c r="ODO197" s="371"/>
      <c r="ODP197" s="372"/>
      <c r="ODQ197" s="373"/>
      <c r="ODR197" s="373"/>
      <c r="ODS197" s="373"/>
      <c r="ODT197" s="374"/>
      <c r="ODU197" s="374"/>
      <c r="ODV197" s="374"/>
      <c r="ODW197" s="373"/>
      <c r="ODX197" s="374"/>
      <c r="ODY197" s="374"/>
      <c r="ODZ197" s="374"/>
      <c r="OEA197" s="374"/>
      <c r="OEB197" s="373"/>
      <c r="OEC197" s="371"/>
      <c r="OED197" s="371"/>
      <c r="OEE197" s="371"/>
      <c r="OEF197" s="372"/>
      <c r="OEG197" s="373"/>
      <c r="OEH197" s="373"/>
      <c r="OEI197" s="373"/>
      <c r="OEJ197" s="374"/>
      <c r="OEK197" s="374"/>
      <c r="OEL197" s="374"/>
      <c r="OEM197" s="373"/>
      <c r="OEN197" s="374"/>
      <c r="OEO197" s="374"/>
      <c r="OEP197" s="374"/>
      <c r="OEQ197" s="374"/>
      <c r="OER197" s="373"/>
      <c r="OES197" s="371"/>
      <c r="OET197" s="371"/>
      <c r="OEU197" s="371"/>
      <c r="OEV197" s="372"/>
      <c r="OEW197" s="373"/>
      <c r="OEX197" s="373"/>
      <c r="OEY197" s="373"/>
      <c r="OEZ197" s="374"/>
      <c r="OFA197" s="374"/>
      <c r="OFB197" s="374"/>
      <c r="OFC197" s="373"/>
      <c r="OFD197" s="374"/>
      <c r="OFE197" s="374"/>
      <c r="OFF197" s="374"/>
      <c r="OFG197" s="374"/>
      <c r="OFH197" s="373"/>
      <c r="OFI197" s="371"/>
      <c r="OFJ197" s="371"/>
      <c r="OFK197" s="371"/>
      <c r="OFL197" s="372"/>
      <c r="OFM197" s="373"/>
      <c r="OFN197" s="373"/>
      <c r="OFO197" s="373"/>
      <c r="OFP197" s="374"/>
      <c r="OFQ197" s="374"/>
      <c r="OFR197" s="374"/>
      <c r="OFS197" s="373"/>
      <c r="OFT197" s="374"/>
      <c r="OFU197" s="374"/>
      <c r="OFV197" s="374"/>
      <c r="OFW197" s="374"/>
      <c r="OFX197" s="373"/>
      <c r="OFY197" s="371"/>
      <c r="OFZ197" s="371"/>
      <c r="OGA197" s="371"/>
      <c r="OGB197" s="372"/>
      <c r="OGC197" s="373"/>
      <c r="OGD197" s="373"/>
      <c r="OGE197" s="373"/>
      <c r="OGF197" s="374"/>
      <c r="OGG197" s="374"/>
      <c r="OGH197" s="374"/>
      <c r="OGI197" s="373"/>
      <c r="OGJ197" s="374"/>
      <c r="OGK197" s="374"/>
      <c r="OGL197" s="374"/>
      <c r="OGM197" s="374"/>
      <c r="OGN197" s="373"/>
      <c r="OGO197" s="371"/>
      <c r="OGP197" s="371"/>
      <c r="OGQ197" s="371"/>
      <c r="OGR197" s="372"/>
      <c r="OGS197" s="373"/>
      <c r="OGT197" s="373"/>
      <c r="OGU197" s="373"/>
      <c r="OGV197" s="374"/>
      <c r="OGW197" s="374"/>
      <c r="OGX197" s="374"/>
      <c r="OGY197" s="373"/>
      <c r="OGZ197" s="374"/>
      <c r="OHA197" s="374"/>
      <c r="OHB197" s="374"/>
      <c r="OHC197" s="374"/>
      <c r="OHD197" s="373"/>
      <c r="OHE197" s="371"/>
      <c r="OHF197" s="371"/>
      <c r="OHG197" s="371"/>
      <c r="OHH197" s="372"/>
      <c r="OHI197" s="373"/>
      <c r="OHJ197" s="373"/>
      <c r="OHK197" s="373"/>
      <c r="OHL197" s="374"/>
      <c r="OHM197" s="374"/>
      <c r="OHN197" s="374"/>
      <c r="OHO197" s="373"/>
      <c r="OHP197" s="374"/>
      <c r="OHQ197" s="374"/>
      <c r="OHR197" s="374"/>
      <c r="OHS197" s="374"/>
      <c r="OHT197" s="373"/>
      <c r="OHU197" s="371"/>
      <c r="OHV197" s="371"/>
      <c r="OHW197" s="371"/>
      <c r="OHX197" s="372"/>
      <c r="OHY197" s="373"/>
      <c r="OHZ197" s="373"/>
      <c r="OIA197" s="373"/>
      <c r="OIB197" s="374"/>
      <c r="OIC197" s="374"/>
      <c r="OID197" s="374"/>
      <c r="OIE197" s="373"/>
      <c r="OIF197" s="374"/>
      <c r="OIG197" s="374"/>
      <c r="OIH197" s="374"/>
      <c r="OII197" s="374"/>
      <c r="OIJ197" s="373"/>
      <c r="OIK197" s="371"/>
      <c r="OIL197" s="371"/>
      <c r="OIM197" s="371"/>
      <c r="OIN197" s="372"/>
      <c r="OIO197" s="373"/>
      <c r="OIP197" s="373"/>
      <c r="OIQ197" s="373"/>
      <c r="OIR197" s="374"/>
      <c r="OIS197" s="374"/>
      <c r="OIT197" s="374"/>
      <c r="OIU197" s="373"/>
      <c r="OIV197" s="374"/>
      <c r="OIW197" s="374"/>
      <c r="OIX197" s="374"/>
      <c r="OIY197" s="374"/>
      <c r="OIZ197" s="373"/>
      <c r="OJA197" s="371"/>
      <c r="OJB197" s="371"/>
      <c r="OJC197" s="371"/>
      <c r="OJD197" s="372"/>
      <c r="OJE197" s="373"/>
      <c r="OJF197" s="373"/>
      <c r="OJG197" s="373"/>
      <c r="OJH197" s="374"/>
      <c r="OJI197" s="374"/>
      <c r="OJJ197" s="374"/>
      <c r="OJK197" s="373"/>
      <c r="OJL197" s="374"/>
      <c r="OJM197" s="374"/>
      <c r="OJN197" s="374"/>
      <c r="OJO197" s="374"/>
      <c r="OJP197" s="373"/>
      <c r="OJQ197" s="371"/>
      <c r="OJR197" s="371"/>
      <c r="OJS197" s="371"/>
      <c r="OJT197" s="372"/>
      <c r="OJU197" s="373"/>
      <c r="OJV197" s="373"/>
      <c r="OJW197" s="373"/>
      <c r="OJX197" s="374"/>
      <c r="OJY197" s="374"/>
      <c r="OJZ197" s="374"/>
      <c r="OKA197" s="373"/>
      <c r="OKB197" s="374"/>
      <c r="OKC197" s="374"/>
      <c r="OKD197" s="374"/>
      <c r="OKE197" s="374"/>
      <c r="OKF197" s="373"/>
      <c r="OKG197" s="371"/>
      <c r="OKH197" s="371"/>
      <c r="OKI197" s="371"/>
      <c r="OKJ197" s="372"/>
      <c r="OKK197" s="373"/>
      <c r="OKL197" s="373"/>
      <c r="OKM197" s="373"/>
      <c r="OKN197" s="374"/>
      <c r="OKO197" s="374"/>
      <c r="OKP197" s="374"/>
      <c r="OKQ197" s="373"/>
      <c r="OKR197" s="374"/>
      <c r="OKS197" s="374"/>
      <c r="OKT197" s="374"/>
      <c r="OKU197" s="374"/>
      <c r="OKV197" s="373"/>
      <c r="OKW197" s="371"/>
      <c r="OKX197" s="371"/>
      <c r="OKY197" s="371"/>
      <c r="OKZ197" s="372"/>
      <c r="OLA197" s="373"/>
      <c r="OLB197" s="373"/>
      <c r="OLC197" s="373"/>
      <c r="OLD197" s="374"/>
      <c r="OLE197" s="374"/>
      <c r="OLF197" s="374"/>
      <c r="OLG197" s="373"/>
      <c r="OLH197" s="374"/>
      <c r="OLI197" s="374"/>
      <c r="OLJ197" s="374"/>
      <c r="OLK197" s="374"/>
      <c r="OLL197" s="373"/>
      <c r="OLM197" s="371"/>
      <c r="OLN197" s="371"/>
      <c r="OLO197" s="371"/>
      <c r="OLP197" s="372"/>
      <c r="OLQ197" s="373"/>
      <c r="OLR197" s="373"/>
      <c r="OLS197" s="373"/>
      <c r="OLT197" s="374"/>
      <c r="OLU197" s="374"/>
      <c r="OLV197" s="374"/>
      <c r="OLW197" s="373"/>
      <c r="OLX197" s="374"/>
      <c r="OLY197" s="374"/>
      <c r="OLZ197" s="374"/>
      <c r="OMA197" s="374"/>
      <c r="OMB197" s="373"/>
      <c r="OMC197" s="371"/>
      <c r="OMD197" s="371"/>
      <c r="OME197" s="371"/>
      <c r="OMF197" s="372"/>
      <c r="OMG197" s="373"/>
      <c r="OMH197" s="373"/>
      <c r="OMI197" s="373"/>
      <c r="OMJ197" s="374"/>
      <c r="OMK197" s="374"/>
      <c r="OML197" s="374"/>
      <c r="OMM197" s="373"/>
      <c r="OMN197" s="374"/>
      <c r="OMO197" s="374"/>
      <c r="OMP197" s="374"/>
      <c r="OMQ197" s="374"/>
      <c r="OMR197" s="373"/>
      <c r="OMS197" s="371"/>
      <c r="OMT197" s="371"/>
      <c r="OMU197" s="371"/>
      <c r="OMV197" s="372"/>
      <c r="OMW197" s="373"/>
      <c r="OMX197" s="373"/>
      <c r="OMY197" s="373"/>
      <c r="OMZ197" s="374"/>
      <c r="ONA197" s="374"/>
      <c r="ONB197" s="374"/>
      <c r="ONC197" s="373"/>
      <c r="OND197" s="374"/>
      <c r="ONE197" s="374"/>
      <c r="ONF197" s="374"/>
      <c r="ONG197" s="374"/>
      <c r="ONH197" s="373"/>
      <c r="ONI197" s="371"/>
      <c r="ONJ197" s="371"/>
      <c r="ONK197" s="371"/>
      <c r="ONL197" s="372"/>
      <c r="ONM197" s="373"/>
      <c r="ONN197" s="373"/>
      <c r="ONO197" s="373"/>
      <c r="ONP197" s="374"/>
      <c r="ONQ197" s="374"/>
      <c r="ONR197" s="374"/>
      <c r="ONS197" s="373"/>
      <c r="ONT197" s="374"/>
      <c r="ONU197" s="374"/>
      <c r="ONV197" s="374"/>
      <c r="ONW197" s="374"/>
      <c r="ONX197" s="373"/>
      <c r="ONY197" s="371"/>
      <c r="ONZ197" s="371"/>
      <c r="OOA197" s="371"/>
      <c r="OOB197" s="372"/>
      <c r="OOC197" s="373"/>
      <c r="OOD197" s="373"/>
      <c r="OOE197" s="373"/>
      <c r="OOF197" s="374"/>
      <c r="OOG197" s="374"/>
      <c r="OOH197" s="374"/>
      <c r="OOI197" s="373"/>
      <c r="OOJ197" s="374"/>
      <c r="OOK197" s="374"/>
      <c r="OOL197" s="374"/>
      <c r="OOM197" s="374"/>
      <c r="OON197" s="373"/>
      <c r="OOO197" s="371"/>
      <c r="OOP197" s="371"/>
      <c r="OOQ197" s="371"/>
      <c r="OOR197" s="372"/>
      <c r="OOS197" s="373"/>
      <c r="OOT197" s="373"/>
      <c r="OOU197" s="373"/>
      <c r="OOV197" s="374"/>
      <c r="OOW197" s="374"/>
      <c r="OOX197" s="374"/>
      <c r="OOY197" s="373"/>
      <c r="OOZ197" s="374"/>
      <c r="OPA197" s="374"/>
      <c r="OPB197" s="374"/>
      <c r="OPC197" s="374"/>
      <c r="OPD197" s="373"/>
      <c r="OPE197" s="371"/>
      <c r="OPF197" s="371"/>
      <c r="OPG197" s="371"/>
      <c r="OPH197" s="372"/>
      <c r="OPI197" s="373"/>
      <c r="OPJ197" s="373"/>
      <c r="OPK197" s="373"/>
      <c r="OPL197" s="374"/>
      <c r="OPM197" s="374"/>
      <c r="OPN197" s="374"/>
      <c r="OPO197" s="373"/>
      <c r="OPP197" s="374"/>
      <c r="OPQ197" s="374"/>
      <c r="OPR197" s="374"/>
      <c r="OPS197" s="374"/>
      <c r="OPT197" s="373"/>
      <c r="OPU197" s="371"/>
      <c r="OPV197" s="371"/>
      <c r="OPW197" s="371"/>
      <c r="OPX197" s="372"/>
      <c r="OPY197" s="373"/>
      <c r="OPZ197" s="373"/>
      <c r="OQA197" s="373"/>
      <c r="OQB197" s="374"/>
      <c r="OQC197" s="374"/>
      <c r="OQD197" s="374"/>
      <c r="OQE197" s="373"/>
      <c r="OQF197" s="374"/>
      <c r="OQG197" s="374"/>
      <c r="OQH197" s="374"/>
      <c r="OQI197" s="374"/>
      <c r="OQJ197" s="373"/>
      <c r="OQK197" s="371"/>
      <c r="OQL197" s="371"/>
      <c r="OQM197" s="371"/>
      <c r="OQN197" s="372"/>
      <c r="OQO197" s="373"/>
      <c r="OQP197" s="373"/>
      <c r="OQQ197" s="373"/>
      <c r="OQR197" s="374"/>
      <c r="OQS197" s="374"/>
      <c r="OQT197" s="374"/>
      <c r="OQU197" s="373"/>
      <c r="OQV197" s="374"/>
      <c r="OQW197" s="374"/>
      <c r="OQX197" s="374"/>
      <c r="OQY197" s="374"/>
      <c r="OQZ197" s="373"/>
      <c r="ORA197" s="371"/>
      <c r="ORB197" s="371"/>
      <c r="ORC197" s="371"/>
      <c r="ORD197" s="372"/>
      <c r="ORE197" s="373"/>
      <c r="ORF197" s="373"/>
      <c r="ORG197" s="373"/>
      <c r="ORH197" s="374"/>
      <c r="ORI197" s="374"/>
      <c r="ORJ197" s="374"/>
      <c r="ORK197" s="373"/>
      <c r="ORL197" s="374"/>
      <c r="ORM197" s="374"/>
      <c r="ORN197" s="374"/>
      <c r="ORO197" s="374"/>
      <c r="ORP197" s="373"/>
      <c r="ORQ197" s="371"/>
      <c r="ORR197" s="371"/>
      <c r="ORS197" s="371"/>
      <c r="ORT197" s="372"/>
      <c r="ORU197" s="373"/>
      <c r="ORV197" s="373"/>
      <c r="ORW197" s="373"/>
      <c r="ORX197" s="374"/>
      <c r="ORY197" s="374"/>
      <c r="ORZ197" s="374"/>
      <c r="OSA197" s="373"/>
      <c r="OSB197" s="374"/>
      <c r="OSC197" s="374"/>
      <c r="OSD197" s="374"/>
      <c r="OSE197" s="374"/>
      <c r="OSF197" s="373"/>
      <c r="OSG197" s="371"/>
      <c r="OSH197" s="371"/>
      <c r="OSI197" s="371"/>
      <c r="OSJ197" s="372"/>
      <c r="OSK197" s="373"/>
      <c r="OSL197" s="373"/>
      <c r="OSM197" s="373"/>
      <c r="OSN197" s="374"/>
      <c r="OSO197" s="374"/>
      <c r="OSP197" s="374"/>
      <c r="OSQ197" s="373"/>
      <c r="OSR197" s="374"/>
      <c r="OSS197" s="374"/>
      <c r="OST197" s="374"/>
      <c r="OSU197" s="374"/>
      <c r="OSV197" s="373"/>
      <c r="OSW197" s="371"/>
      <c r="OSX197" s="371"/>
      <c r="OSY197" s="371"/>
      <c r="OSZ197" s="372"/>
      <c r="OTA197" s="373"/>
      <c r="OTB197" s="373"/>
      <c r="OTC197" s="373"/>
      <c r="OTD197" s="374"/>
      <c r="OTE197" s="374"/>
      <c r="OTF197" s="374"/>
      <c r="OTG197" s="373"/>
      <c r="OTH197" s="374"/>
      <c r="OTI197" s="374"/>
      <c r="OTJ197" s="374"/>
      <c r="OTK197" s="374"/>
      <c r="OTL197" s="373"/>
      <c r="OTM197" s="371"/>
      <c r="OTN197" s="371"/>
      <c r="OTO197" s="371"/>
      <c r="OTP197" s="372"/>
      <c r="OTQ197" s="373"/>
      <c r="OTR197" s="373"/>
      <c r="OTS197" s="373"/>
      <c r="OTT197" s="374"/>
      <c r="OTU197" s="374"/>
      <c r="OTV197" s="374"/>
      <c r="OTW197" s="373"/>
      <c r="OTX197" s="374"/>
      <c r="OTY197" s="374"/>
      <c r="OTZ197" s="374"/>
      <c r="OUA197" s="374"/>
      <c r="OUB197" s="373"/>
      <c r="OUC197" s="371"/>
      <c r="OUD197" s="371"/>
      <c r="OUE197" s="371"/>
      <c r="OUF197" s="372"/>
      <c r="OUG197" s="373"/>
      <c r="OUH197" s="373"/>
      <c r="OUI197" s="373"/>
      <c r="OUJ197" s="374"/>
      <c r="OUK197" s="374"/>
      <c r="OUL197" s="374"/>
      <c r="OUM197" s="373"/>
      <c r="OUN197" s="374"/>
      <c r="OUO197" s="374"/>
      <c r="OUP197" s="374"/>
      <c r="OUQ197" s="374"/>
      <c r="OUR197" s="373"/>
      <c r="OUS197" s="371"/>
      <c r="OUT197" s="371"/>
      <c r="OUU197" s="371"/>
      <c r="OUV197" s="372"/>
      <c r="OUW197" s="373"/>
      <c r="OUX197" s="373"/>
      <c r="OUY197" s="373"/>
      <c r="OUZ197" s="374"/>
      <c r="OVA197" s="374"/>
      <c r="OVB197" s="374"/>
      <c r="OVC197" s="373"/>
      <c r="OVD197" s="374"/>
      <c r="OVE197" s="374"/>
      <c r="OVF197" s="374"/>
      <c r="OVG197" s="374"/>
      <c r="OVH197" s="373"/>
      <c r="OVI197" s="371"/>
      <c r="OVJ197" s="371"/>
      <c r="OVK197" s="371"/>
      <c r="OVL197" s="372"/>
      <c r="OVM197" s="373"/>
      <c r="OVN197" s="373"/>
      <c r="OVO197" s="373"/>
      <c r="OVP197" s="374"/>
      <c r="OVQ197" s="374"/>
      <c r="OVR197" s="374"/>
      <c r="OVS197" s="373"/>
      <c r="OVT197" s="374"/>
      <c r="OVU197" s="374"/>
      <c r="OVV197" s="374"/>
      <c r="OVW197" s="374"/>
      <c r="OVX197" s="373"/>
      <c r="OVY197" s="371"/>
      <c r="OVZ197" s="371"/>
      <c r="OWA197" s="371"/>
      <c r="OWB197" s="372"/>
      <c r="OWC197" s="373"/>
      <c r="OWD197" s="373"/>
      <c r="OWE197" s="373"/>
      <c r="OWF197" s="374"/>
      <c r="OWG197" s="374"/>
      <c r="OWH197" s="374"/>
      <c r="OWI197" s="373"/>
      <c r="OWJ197" s="374"/>
      <c r="OWK197" s="374"/>
      <c r="OWL197" s="374"/>
      <c r="OWM197" s="374"/>
      <c r="OWN197" s="373"/>
      <c r="OWO197" s="371"/>
      <c r="OWP197" s="371"/>
      <c r="OWQ197" s="371"/>
      <c r="OWR197" s="372"/>
      <c r="OWS197" s="373"/>
      <c r="OWT197" s="373"/>
      <c r="OWU197" s="373"/>
      <c r="OWV197" s="374"/>
      <c r="OWW197" s="374"/>
      <c r="OWX197" s="374"/>
      <c r="OWY197" s="373"/>
      <c r="OWZ197" s="374"/>
      <c r="OXA197" s="374"/>
      <c r="OXB197" s="374"/>
      <c r="OXC197" s="374"/>
      <c r="OXD197" s="373"/>
      <c r="OXE197" s="371"/>
      <c r="OXF197" s="371"/>
      <c r="OXG197" s="371"/>
      <c r="OXH197" s="372"/>
      <c r="OXI197" s="373"/>
      <c r="OXJ197" s="373"/>
      <c r="OXK197" s="373"/>
      <c r="OXL197" s="374"/>
      <c r="OXM197" s="374"/>
      <c r="OXN197" s="374"/>
      <c r="OXO197" s="373"/>
      <c r="OXP197" s="374"/>
      <c r="OXQ197" s="374"/>
      <c r="OXR197" s="374"/>
      <c r="OXS197" s="374"/>
      <c r="OXT197" s="373"/>
      <c r="OXU197" s="371"/>
      <c r="OXV197" s="371"/>
      <c r="OXW197" s="371"/>
      <c r="OXX197" s="372"/>
      <c r="OXY197" s="373"/>
      <c r="OXZ197" s="373"/>
      <c r="OYA197" s="373"/>
      <c r="OYB197" s="374"/>
      <c r="OYC197" s="374"/>
      <c r="OYD197" s="374"/>
      <c r="OYE197" s="373"/>
      <c r="OYF197" s="374"/>
      <c r="OYG197" s="374"/>
      <c r="OYH197" s="374"/>
      <c r="OYI197" s="374"/>
      <c r="OYJ197" s="373"/>
      <c r="OYK197" s="371"/>
      <c r="OYL197" s="371"/>
      <c r="OYM197" s="371"/>
      <c r="OYN197" s="372"/>
      <c r="OYO197" s="373"/>
      <c r="OYP197" s="373"/>
      <c r="OYQ197" s="373"/>
      <c r="OYR197" s="374"/>
      <c r="OYS197" s="374"/>
      <c r="OYT197" s="374"/>
      <c r="OYU197" s="373"/>
      <c r="OYV197" s="374"/>
      <c r="OYW197" s="374"/>
      <c r="OYX197" s="374"/>
      <c r="OYY197" s="374"/>
      <c r="OYZ197" s="373"/>
      <c r="OZA197" s="371"/>
      <c r="OZB197" s="371"/>
      <c r="OZC197" s="371"/>
      <c r="OZD197" s="372"/>
      <c r="OZE197" s="373"/>
      <c r="OZF197" s="373"/>
      <c r="OZG197" s="373"/>
      <c r="OZH197" s="374"/>
      <c r="OZI197" s="374"/>
      <c r="OZJ197" s="374"/>
      <c r="OZK197" s="373"/>
      <c r="OZL197" s="374"/>
      <c r="OZM197" s="374"/>
      <c r="OZN197" s="374"/>
      <c r="OZO197" s="374"/>
      <c r="OZP197" s="373"/>
      <c r="OZQ197" s="371"/>
      <c r="OZR197" s="371"/>
      <c r="OZS197" s="371"/>
      <c r="OZT197" s="372"/>
      <c r="OZU197" s="373"/>
      <c r="OZV197" s="373"/>
      <c r="OZW197" s="373"/>
      <c r="OZX197" s="374"/>
      <c r="OZY197" s="374"/>
      <c r="OZZ197" s="374"/>
      <c r="PAA197" s="373"/>
      <c r="PAB197" s="374"/>
      <c r="PAC197" s="374"/>
      <c r="PAD197" s="374"/>
      <c r="PAE197" s="374"/>
      <c r="PAF197" s="373"/>
      <c r="PAG197" s="371"/>
      <c r="PAH197" s="371"/>
      <c r="PAI197" s="371"/>
      <c r="PAJ197" s="372"/>
      <c r="PAK197" s="373"/>
      <c r="PAL197" s="373"/>
      <c r="PAM197" s="373"/>
      <c r="PAN197" s="374"/>
      <c r="PAO197" s="374"/>
      <c r="PAP197" s="374"/>
      <c r="PAQ197" s="373"/>
      <c r="PAR197" s="374"/>
      <c r="PAS197" s="374"/>
      <c r="PAT197" s="374"/>
      <c r="PAU197" s="374"/>
      <c r="PAV197" s="373"/>
      <c r="PAW197" s="371"/>
      <c r="PAX197" s="371"/>
      <c r="PAY197" s="371"/>
      <c r="PAZ197" s="372"/>
      <c r="PBA197" s="373"/>
      <c r="PBB197" s="373"/>
      <c r="PBC197" s="373"/>
      <c r="PBD197" s="374"/>
      <c r="PBE197" s="374"/>
      <c r="PBF197" s="374"/>
      <c r="PBG197" s="373"/>
      <c r="PBH197" s="374"/>
      <c r="PBI197" s="374"/>
      <c r="PBJ197" s="374"/>
      <c r="PBK197" s="374"/>
      <c r="PBL197" s="373"/>
      <c r="PBM197" s="371"/>
      <c r="PBN197" s="371"/>
      <c r="PBO197" s="371"/>
      <c r="PBP197" s="372"/>
      <c r="PBQ197" s="373"/>
      <c r="PBR197" s="373"/>
      <c r="PBS197" s="373"/>
      <c r="PBT197" s="374"/>
      <c r="PBU197" s="374"/>
      <c r="PBV197" s="374"/>
      <c r="PBW197" s="373"/>
      <c r="PBX197" s="374"/>
      <c r="PBY197" s="374"/>
      <c r="PBZ197" s="374"/>
      <c r="PCA197" s="374"/>
      <c r="PCB197" s="373"/>
      <c r="PCC197" s="371"/>
      <c r="PCD197" s="371"/>
      <c r="PCE197" s="371"/>
      <c r="PCF197" s="372"/>
      <c r="PCG197" s="373"/>
      <c r="PCH197" s="373"/>
      <c r="PCI197" s="373"/>
      <c r="PCJ197" s="374"/>
      <c r="PCK197" s="374"/>
      <c r="PCL197" s="374"/>
      <c r="PCM197" s="373"/>
      <c r="PCN197" s="374"/>
      <c r="PCO197" s="374"/>
      <c r="PCP197" s="374"/>
      <c r="PCQ197" s="374"/>
      <c r="PCR197" s="373"/>
      <c r="PCS197" s="371"/>
      <c r="PCT197" s="371"/>
      <c r="PCU197" s="371"/>
      <c r="PCV197" s="372"/>
      <c r="PCW197" s="373"/>
      <c r="PCX197" s="373"/>
      <c r="PCY197" s="373"/>
      <c r="PCZ197" s="374"/>
      <c r="PDA197" s="374"/>
      <c r="PDB197" s="374"/>
      <c r="PDC197" s="373"/>
      <c r="PDD197" s="374"/>
      <c r="PDE197" s="374"/>
      <c r="PDF197" s="374"/>
      <c r="PDG197" s="374"/>
      <c r="PDH197" s="373"/>
      <c r="PDI197" s="371"/>
      <c r="PDJ197" s="371"/>
      <c r="PDK197" s="371"/>
      <c r="PDL197" s="372"/>
      <c r="PDM197" s="373"/>
      <c r="PDN197" s="373"/>
      <c r="PDO197" s="373"/>
      <c r="PDP197" s="374"/>
      <c r="PDQ197" s="374"/>
      <c r="PDR197" s="374"/>
      <c r="PDS197" s="373"/>
      <c r="PDT197" s="374"/>
      <c r="PDU197" s="374"/>
      <c r="PDV197" s="374"/>
      <c r="PDW197" s="374"/>
      <c r="PDX197" s="373"/>
      <c r="PDY197" s="371"/>
      <c r="PDZ197" s="371"/>
      <c r="PEA197" s="371"/>
      <c r="PEB197" s="372"/>
      <c r="PEC197" s="373"/>
      <c r="PED197" s="373"/>
      <c r="PEE197" s="373"/>
      <c r="PEF197" s="374"/>
      <c r="PEG197" s="374"/>
      <c r="PEH197" s="374"/>
      <c r="PEI197" s="373"/>
      <c r="PEJ197" s="374"/>
      <c r="PEK197" s="374"/>
      <c r="PEL197" s="374"/>
      <c r="PEM197" s="374"/>
      <c r="PEN197" s="373"/>
      <c r="PEO197" s="371"/>
      <c r="PEP197" s="371"/>
      <c r="PEQ197" s="371"/>
      <c r="PER197" s="372"/>
      <c r="PES197" s="373"/>
      <c r="PET197" s="373"/>
      <c r="PEU197" s="373"/>
      <c r="PEV197" s="374"/>
      <c r="PEW197" s="374"/>
      <c r="PEX197" s="374"/>
      <c r="PEY197" s="373"/>
      <c r="PEZ197" s="374"/>
      <c r="PFA197" s="374"/>
      <c r="PFB197" s="374"/>
      <c r="PFC197" s="374"/>
      <c r="PFD197" s="373"/>
      <c r="PFE197" s="371"/>
      <c r="PFF197" s="371"/>
      <c r="PFG197" s="371"/>
      <c r="PFH197" s="372"/>
      <c r="PFI197" s="373"/>
      <c r="PFJ197" s="373"/>
      <c r="PFK197" s="373"/>
      <c r="PFL197" s="374"/>
      <c r="PFM197" s="374"/>
      <c r="PFN197" s="374"/>
      <c r="PFO197" s="373"/>
      <c r="PFP197" s="374"/>
      <c r="PFQ197" s="374"/>
      <c r="PFR197" s="374"/>
      <c r="PFS197" s="374"/>
      <c r="PFT197" s="373"/>
      <c r="PFU197" s="371"/>
      <c r="PFV197" s="371"/>
      <c r="PFW197" s="371"/>
      <c r="PFX197" s="372"/>
      <c r="PFY197" s="373"/>
      <c r="PFZ197" s="373"/>
      <c r="PGA197" s="373"/>
      <c r="PGB197" s="374"/>
      <c r="PGC197" s="374"/>
      <c r="PGD197" s="374"/>
      <c r="PGE197" s="373"/>
      <c r="PGF197" s="374"/>
      <c r="PGG197" s="374"/>
      <c r="PGH197" s="374"/>
      <c r="PGI197" s="374"/>
      <c r="PGJ197" s="373"/>
      <c r="PGK197" s="371"/>
      <c r="PGL197" s="371"/>
      <c r="PGM197" s="371"/>
      <c r="PGN197" s="372"/>
      <c r="PGO197" s="373"/>
      <c r="PGP197" s="373"/>
      <c r="PGQ197" s="373"/>
      <c r="PGR197" s="374"/>
      <c r="PGS197" s="374"/>
      <c r="PGT197" s="374"/>
      <c r="PGU197" s="373"/>
      <c r="PGV197" s="374"/>
      <c r="PGW197" s="374"/>
      <c r="PGX197" s="374"/>
      <c r="PGY197" s="374"/>
      <c r="PGZ197" s="373"/>
      <c r="PHA197" s="371"/>
      <c r="PHB197" s="371"/>
      <c r="PHC197" s="371"/>
      <c r="PHD197" s="372"/>
      <c r="PHE197" s="373"/>
      <c r="PHF197" s="373"/>
      <c r="PHG197" s="373"/>
      <c r="PHH197" s="374"/>
      <c r="PHI197" s="374"/>
      <c r="PHJ197" s="374"/>
      <c r="PHK197" s="373"/>
      <c r="PHL197" s="374"/>
      <c r="PHM197" s="374"/>
      <c r="PHN197" s="374"/>
      <c r="PHO197" s="374"/>
      <c r="PHP197" s="373"/>
      <c r="PHQ197" s="371"/>
      <c r="PHR197" s="371"/>
      <c r="PHS197" s="371"/>
      <c r="PHT197" s="372"/>
      <c r="PHU197" s="373"/>
      <c r="PHV197" s="373"/>
      <c r="PHW197" s="373"/>
      <c r="PHX197" s="374"/>
      <c r="PHY197" s="374"/>
      <c r="PHZ197" s="374"/>
      <c r="PIA197" s="373"/>
      <c r="PIB197" s="374"/>
      <c r="PIC197" s="374"/>
      <c r="PID197" s="374"/>
      <c r="PIE197" s="374"/>
      <c r="PIF197" s="373"/>
      <c r="PIG197" s="371"/>
      <c r="PIH197" s="371"/>
      <c r="PII197" s="371"/>
      <c r="PIJ197" s="372"/>
      <c r="PIK197" s="373"/>
      <c r="PIL197" s="373"/>
      <c r="PIM197" s="373"/>
      <c r="PIN197" s="374"/>
      <c r="PIO197" s="374"/>
      <c r="PIP197" s="374"/>
      <c r="PIQ197" s="373"/>
      <c r="PIR197" s="374"/>
      <c r="PIS197" s="374"/>
      <c r="PIT197" s="374"/>
      <c r="PIU197" s="374"/>
      <c r="PIV197" s="373"/>
      <c r="PIW197" s="371"/>
      <c r="PIX197" s="371"/>
      <c r="PIY197" s="371"/>
      <c r="PIZ197" s="372"/>
      <c r="PJA197" s="373"/>
      <c r="PJB197" s="373"/>
      <c r="PJC197" s="373"/>
      <c r="PJD197" s="374"/>
      <c r="PJE197" s="374"/>
      <c r="PJF197" s="374"/>
      <c r="PJG197" s="373"/>
      <c r="PJH197" s="374"/>
      <c r="PJI197" s="374"/>
      <c r="PJJ197" s="374"/>
      <c r="PJK197" s="374"/>
      <c r="PJL197" s="373"/>
      <c r="PJM197" s="371"/>
      <c r="PJN197" s="371"/>
      <c r="PJO197" s="371"/>
      <c r="PJP197" s="372"/>
      <c r="PJQ197" s="373"/>
      <c r="PJR197" s="373"/>
      <c r="PJS197" s="373"/>
      <c r="PJT197" s="374"/>
      <c r="PJU197" s="374"/>
      <c r="PJV197" s="374"/>
      <c r="PJW197" s="373"/>
      <c r="PJX197" s="374"/>
      <c r="PJY197" s="374"/>
      <c r="PJZ197" s="374"/>
      <c r="PKA197" s="374"/>
      <c r="PKB197" s="373"/>
      <c r="PKC197" s="371"/>
      <c r="PKD197" s="371"/>
      <c r="PKE197" s="371"/>
      <c r="PKF197" s="372"/>
      <c r="PKG197" s="373"/>
      <c r="PKH197" s="373"/>
      <c r="PKI197" s="373"/>
      <c r="PKJ197" s="374"/>
      <c r="PKK197" s="374"/>
      <c r="PKL197" s="374"/>
      <c r="PKM197" s="373"/>
      <c r="PKN197" s="374"/>
      <c r="PKO197" s="374"/>
      <c r="PKP197" s="374"/>
      <c r="PKQ197" s="374"/>
      <c r="PKR197" s="373"/>
      <c r="PKS197" s="371"/>
      <c r="PKT197" s="371"/>
      <c r="PKU197" s="371"/>
      <c r="PKV197" s="372"/>
      <c r="PKW197" s="373"/>
      <c r="PKX197" s="373"/>
      <c r="PKY197" s="373"/>
      <c r="PKZ197" s="374"/>
      <c r="PLA197" s="374"/>
      <c r="PLB197" s="374"/>
      <c r="PLC197" s="373"/>
      <c r="PLD197" s="374"/>
      <c r="PLE197" s="374"/>
      <c r="PLF197" s="374"/>
      <c r="PLG197" s="374"/>
      <c r="PLH197" s="373"/>
      <c r="PLI197" s="371"/>
      <c r="PLJ197" s="371"/>
      <c r="PLK197" s="371"/>
      <c r="PLL197" s="372"/>
      <c r="PLM197" s="373"/>
      <c r="PLN197" s="373"/>
      <c r="PLO197" s="373"/>
      <c r="PLP197" s="374"/>
      <c r="PLQ197" s="374"/>
      <c r="PLR197" s="374"/>
      <c r="PLS197" s="373"/>
      <c r="PLT197" s="374"/>
      <c r="PLU197" s="374"/>
      <c r="PLV197" s="374"/>
      <c r="PLW197" s="374"/>
      <c r="PLX197" s="373"/>
      <c r="PLY197" s="371"/>
      <c r="PLZ197" s="371"/>
      <c r="PMA197" s="371"/>
      <c r="PMB197" s="372"/>
      <c r="PMC197" s="373"/>
      <c r="PMD197" s="373"/>
      <c r="PME197" s="373"/>
      <c r="PMF197" s="374"/>
      <c r="PMG197" s="374"/>
      <c r="PMH197" s="374"/>
      <c r="PMI197" s="373"/>
      <c r="PMJ197" s="374"/>
      <c r="PMK197" s="374"/>
      <c r="PML197" s="374"/>
      <c r="PMM197" s="374"/>
      <c r="PMN197" s="373"/>
      <c r="PMO197" s="371"/>
      <c r="PMP197" s="371"/>
      <c r="PMQ197" s="371"/>
      <c r="PMR197" s="372"/>
      <c r="PMS197" s="373"/>
      <c r="PMT197" s="373"/>
      <c r="PMU197" s="373"/>
      <c r="PMV197" s="374"/>
      <c r="PMW197" s="374"/>
      <c r="PMX197" s="374"/>
      <c r="PMY197" s="373"/>
      <c r="PMZ197" s="374"/>
      <c r="PNA197" s="374"/>
      <c r="PNB197" s="374"/>
      <c r="PNC197" s="374"/>
      <c r="PND197" s="373"/>
      <c r="PNE197" s="371"/>
      <c r="PNF197" s="371"/>
      <c r="PNG197" s="371"/>
      <c r="PNH197" s="372"/>
      <c r="PNI197" s="373"/>
      <c r="PNJ197" s="373"/>
      <c r="PNK197" s="373"/>
      <c r="PNL197" s="374"/>
      <c r="PNM197" s="374"/>
      <c r="PNN197" s="374"/>
      <c r="PNO197" s="373"/>
      <c r="PNP197" s="374"/>
      <c r="PNQ197" s="374"/>
      <c r="PNR197" s="374"/>
      <c r="PNS197" s="374"/>
      <c r="PNT197" s="373"/>
      <c r="PNU197" s="371"/>
      <c r="PNV197" s="371"/>
      <c r="PNW197" s="371"/>
      <c r="PNX197" s="372"/>
      <c r="PNY197" s="373"/>
      <c r="PNZ197" s="373"/>
      <c r="POA197" s="373"/>
      <c r="POB197" s="374"/>
      <c r="POC197" s="374"/>
      <c r="POD197" s="374"/>
      <c r="POE197" s="373"/>
      <c r="POF197" s="374"/>
      <c r="POG197" s="374"/>
      <c r="POH197" s="374"/>
      <c r="POI197" s="374"/>
      <c r="POJ197" s="373"/>
      <c r="POK197" s="371"/>
      <c r="POL197" s="371"/>
      <c r="POM197" s="371"/>
      <c r="PON197" s="372"/>
      <c r="POO197" s="373"/>
      <c r="POP197" s="373"/>
      <c r="POQ197" s="373"/>
      <c r="POR197" s="374"/>
      <c r="POS197" s="374"/>
      <c r="POT197" s="374"/>
      <c r="POU197" s="373"/>
      <c r="POV197" s="374"/>
      <c r="POW197" s="374"/>
      <c r="POX197" s="374"/>
      <c r="POY197" s="374"/>
      <c r="POZ197" s="373"/>
      <c r="PPA197" s="371"/>
      <c r="PPB197" s="371"/>
      <c r="PPC197" s="371"/>
      <c r="PPD197" s="372"/>
      <c r="PPE197" s="373"/>
      <c r="PPF197" s="373"/>
      <c r="PPG197" s="373"/>
      <c r="PPH197" s="374"/>
      <c r="PPI197" s="374"/>
      <c r="PPJ197" s="374"/>
      <c r="PPK197" s="373"/>
      <c r="PPL197" s="374"/>
      <c r="PPM197" s="374"/>
      <c r="PPN197" s="374"/>
      <c r="PPO197" s="374"/>
      <c r="PPP197" s="373"/>
      <c r="PPQ197" s="371"/>
      <c r="PPR197" s="371"/>
      <c r="PPS197" s="371"/>
      <c r="PPT197" s="372"/>
      <c r="PPU197" s="373"/>
      <c r="PPV197" s="373"/>
      <c r="PPW197" s="373"/>
      <c r="PPX197" s="374"/>
      <c r="PPY197" s="374"/>
      <c r="PPZ197" s="374"/>
      <c r="PQA197" s="373"/>
      <c r="PQB197" s="374"/>
      <c r="PQC197" s="374"/>
      <c r="PQD197" s="374"/>
      <c r="PQE197" s="374"/>
      <c r="PQF197" s="373"/>
      <c r="PQG197" s="371"/>
      <c r="PQH197" s="371"/>
      <c r="PQI197" s="371"/>
      <c r="PQJ197" s="372"/>
      <c r="PQK197" s="373"/>
      <c r="PQL197" s="373"/>
      <c r="PQM197" s="373"/>
      <c r="PQN197" s="374"/>
      <c r="PQO197" s="374"/>
      <c r="PQP197" s="374"/>
      <c r="PQQ197" s="373"/>
      <c r="PQR197" s="374"/>
      <c r="PQS197" s="374"/>
      <c r="PQT197" s="374"/>
      <c r="PQU197" s="374"/>
      <c r="PQV197" s="373"/>
      <c r="PQW197" s="371"/>
      <c r="PQX197" s="371"/>
      <c r="PQY197" s="371"/>
      <c r="PQZ197" s="372"/>
      <c r="PRA197" s="373"/>
      <c r="PRB197" s="373"/>
      <c r="PRC197" s="373"/>
      <c r="PRD197" s="374"/>
      <c r="PRE197" s="374"/>
      <c r="PRF197" s="374"/>
      <c r="PRG197" s="373"/>
      <c r="PRH197" s="374"/>
      <c r="PRI197" s="374"/>
      <c r="PRJ197" s="374"/>
      <c r="PRK197" s="374"/>
      <c r="PRL197" s="373"/>
      <c r="PRM197" s="371"/>
      <c r="PRN197" s="371"/>
      <c r="PRO197" s="371"/>
      <c r="PRP197" s="372"/>
      <c r="PRQ197" s="373"/>
      <c r="PRR197" s="373"/>
      <c r="PRS197" s="373"/>
      <c r="PRT197" s="374"/>
      <c r="PRU197" s="374"/>
      <c r="PRV197" s="374"/>
      <c r="PRW197" s="373"/>
      <c r="PRX197" s="374"/>
      <c r="PRY197" s="374"/>
      <c r="PRZ197" s="374"/>
      <c r="PSA197" s="374"/>
      <c r="PSB197" s="373"/>
      <c r="PSC197" s="371"/>
      <c r="PSD197" s="371"/>
      <c r="PSE197" s="371"/>
      <c r="PSF197" s="372"/>
      <c r="PSG197" s="373"/>
      <c r="PSH197" s="373"/>
      <c r="PSI197" s="373"/>
      <c r="PSJ197" s="374"/>
      <c r="PSK197" s="374"/>
      <c r="PSL197" s="374"/>
      <c r="PSM197" s="373"/>
      <c r="PSN197" s="374"/>
      <c r="PSO197" s="374"/>
      <c r="PSP197" s="374"/>
      <c r="PSQ197" s="374"/>
      <c r="PSR197" s="373"/>
      <c r="PSS197" s="371"/>
      <c r="PST197" s="371"/>
      <c r="PSU197" s="371"/>
      <c r="PSV197" s="372"/>
      <c r="PSW197" s="373"/>
      <c r="PSX197" s="373"/>
      <c r="PSY197" s="373"/>
      <c r="PSZ197" s="374"/>
      <c r="PTA197" s="374"/>
      <c r="PTB197" s="374"/>
      <c r="PTC197" s="373"/>
      <c r="PTD197" s="374"/>
      <c r="PTE197" s="374"/>
      <c r="PTF197" s="374"/>
      <c r="PTG197" s="374"/>
      <c r="PTH197" s="373"/>
      <c r="PTI197" s="371"/>
      <c r="PTJ197" s="371"/>
      <c r="PTK197" s="371"/>
      <c r="PTL197" s="372"/>
      <c r="PTM197" s="373"/>
      <c r="PTN197" s="373"/>
      <c r="PTO197" s="373"/>
      <c r="PTP197" s="374"/>
      <c r="PTQ197" s="374"/>
      <c r="PTR197" s="374"/>
      <c r="PTS197" s="373"/>
      <c r="PTT197" s="374"/>
      <c r="PTU197" s="374"/>
      <c r="PTV197" s="374"/>
      <c r="PTW197" s="374"/>
      <c r="PTX197" s="373"/>
      <c r="PTY197" s="371"/>
      <c r="PTZ197" s="371"/>
      <c r="PUA197" s="371"/>
      <c r="PUB197" s="372"/>
      <c r="PUC197" s="373"/>
      <c r="PUD197" s="373"/>
      <c r="PUE197" s="373"/>
      <c r="PUF197" s="374"/>
      <c r="PUG197" s="374"/>
      <c r="PUH197" s="374"/>
      <c r="PUI197" s="373"/>
      <c r="PUJ197" s="374"/>
      <c r="PUK197" s="374"/>
      <c r="PUL197" s="374"/>
      <c r="PUM197" s="374"/>
      <c r="PUN197" s="373"/>
      <c r="PUO197" s="371"/>
      <c r="PUP197" s="371"/>
      <c r="PUQ197" s="371"/>
      <c r="PUR197" s="372"/>
      <c r="PUS197" s="373"/>
      <c r="PUT197" s="373"/>
      <c r="PUU197" s="373"/>
      <c r="PUV197" s="374"/>
      <c r="PUW197" s="374"/>
      <c r="PUX197" s="374"/>
      <c r="PUY197" s="373"/>
      <c r="PUZ197" s="374"/>
      <c r="PVA197" s="374"/>
      <c r="PVB197" s="374"/>
      <c r="PVC197" s="374"/>
      <c r="PVD197" s="373"/>
      <c r="PVE197" s="371"/>
      <c r="PVF197" s="371"/>
      <c r="PVG197" s="371"/>
      <c r="PVH197" s="372"/>
      <c r="PVI197" s="373"/>
      <c r="PVJ197" s="373"/>
      <c r="PVK197" s="373"/>
      <c r="PVL197" s="374"/>
      <c r="PVM197" s="374"/>
      <c r="PVN197" s="374"/>
      <c r="PVO197" s="373"/>
      <c r="PVP197" s="374"/>
      <c r="PVQ197" s="374"/>
      <c r="PVR197" s="374"/>
      <c r="PVS197" s="374"/>
      <c r="PVT197" s="373"/>
      <c r="PVU197" s="371"/>
      <c r="PVV197" s="371"/>
      <c r="PVW197" s="371"/>
      <c r="PVX197" s="372"/>
      <c r="PVY197" s="373"/>
      <c r="PVZ197" s="373"/>
      <c r="PWA197" s="373"/>
      <c r="PWB197" s="374"/>
      <c r="PWC197" s="374"/>
      <c r="PWD197" s="374"/>
      <c r="PWE197" s="373"/>
      <c r="PWF197" s="374"/>
      <c r="PWG197" s="374"/>
      <c r="PWH197" s="374"/>
      <c r="PWI197" s="374"/>
      <c r="PWJ197" s="373"/>
      <c r="PWK197" s="371"/>
      <c r="PWL197" s="371"/>
      <c r="PWM197" s="371"/>
      <c r="PWN197" s="372"/>
      <c r="PWO197" s="373"/>
      <c r="PWP197" s="373"/>
      <c r="PWQ197" s="373"/>
      <c r="PWR197" s="374"/>
      <c r="PWS197" s="374"/>
      <c r="PWT197" s="374"/>
      <c r="PWU197" s="373"/>
      <c r="PWV197" s="374"/>
      <c r="PWW197" s="374"/>
      <c r="PWX197" s="374"/>
      <c r="PWY197" s="374"/>
      <c r="PWZ197" s="373"/>
      <c r="PXA197" s="371"/>
      <c r="PXB197" s="371"/>
      <c r="PXC197" s="371"/>
      <c r="PXD197" s="372"/>
      <c r="PXE197" s="373"/>
      <c r="PXF197" s="373"/>
      <c r="PXG197" s="373"/>
      <c r="PXH197" s="374"/>
      <c r="PXI197" s="374"/>
      <c r="PXJ197" s="374"/>
      <c r="PXK197" s="373"/>
      <c r="PXL197" s="374"/>
      <c r="PXM197" s="374"/>
      <c r="PXN197" s="374"/>
      <c r="PXO197" s="374"/>
      <c r="PXP197" s="373"/>
      <c r="PXQ197" s="371"/>
      <c r="PXR197" s="371"/>
      <c r="PXS197" s="371"/>
      <c r="PXT197" s="372"/>
      <c r="PXU197" s="373"/>
      <c r="PXV197" s="373"/>
      <c r="PXW197" s="373"/>
      <c r="PXX197" s="374"/>
      <c r="PXY197" s="374"/>
      <c r="PXZ197" s="374"/>
      <c r="PYA197" s="373"/>
      <c r="PYB197" s="374"/>
      <c r="PYC197" s="374"/>
      <c r="PYD197" s="374"/>
      <c r="PYE197" s="374"/>
      <c r="PYF197" s="373"/>
      <c r="PYG197" s="371"/>
      <c r="PYH197" s="371"/>
      <c r="PYI197" s="371"/>
      <c r="PYJ197" s="372"/>
      <c r="PYK197" s="373"/>
      <c r="PYL197" s="373"/>
      <c r="PYM197" s="373"/>
      <c r="PYN197" s="374"/>
      <c r="PYO197" s="374"/>
      <c r="PYP197" s="374"/>
      <c r="PYQ197" s="373"/>
      <c r="PYR197" s="374"/>
      <c r="PYS197" s="374"/>
      <c r="PYT197" s="374"/>
      <c r="PYU197" s="374"/>
      <c r="PYV197" s="373"/>
      <c r="PYW197" s="371"/>
      <c r="PYX197" s="371"/>
      <c r="PYY197" s="371"/>
      <c r="PYZ197" s="372"/>
      <c r="PZA197" s="373"/>
      <c r="PZB197" s="373"/>
      <c r="PZC197" s="373"/>
      <c r="PZD197" s="374"/>
      <c r="PZE197" s="374"/>
      <c r="PZF197" s="374"/>
      <c r="PZG197" s="373"/>
      <c r="PZH197" s="374"/>
      <c r="PZI197" s="374"/>
      <c r="PZJ197" s="374"/>
      <c r="PZK197" s="374"/>
      <c r="PZL197" s="373"/>
      <c r="PZM197" s="371"/>
      <c r="PZN197" s="371"/>
      <c r="PZO197" s="371"/>
      <c r="PZP197" s="372"/>
      <c r="PZQ197" s="373"/>
      <c r="PZR197" s="373"/>
      <c r="PZS197" s="373"/>
      <c r="PZT197" s="374"/>
      <c r="PZU197" s="374"/>
      <c r="PZV197" s="374"/>
      <c r="PZW197" s="373"/>
      <c r="PZX197" s="374"/>
      <c r="PZY197" s="374"/>
      <c r="PZZ197" s="374"/>
      <c r="QAA197" s="374"/>
      <c r="QAB197" s="373"/>
      <c r="QAC197" s="371"/>
      <c r="QAD197" s="371"/>
      <c r="QAE197" s="371"/>
      <c r="QAF197" s="372"/>
      <c r="QAG197" s="373"/>
      <c r="QAH197" s="373"/>
      <c r="QAI197" s="373"/>
      <c r="QAJ197" s="374"/>
      <c r="QAK197" s="374"/>
      <c r="QAL197" s="374"/>
      <c r="QAM197" s="373"/>
      <c r="QAN197" s="374"/>
      <c r="QAO197" s="374"/>
      <c r="QAP197" s="374"/>
      <c r="QAQ197" s="374"/>
      <c r="QAR197" s="373"/>
      <c r="QAS197" s="371"/>
      <c r="QAT197" s="371"/>
      <c r="QAU197" s="371"/>
      <c r="QAV197" s="372"/>
      <c r="QAW197" s="373"/>
      <c r="QAX197" s="373"/>
      <c r="QAY197" s="373"/>
      <c r="QAZ197" s="374"/>
      <c r="QBA197" s="374"/>
      <c r="QBB197" s="374"/>
      <c r="QBC197" s="373"/>
      <c r="QBD197" s="374"/>
      <c r="QBE197" s="374"/>
      <c r="QBF197" s="374"/>
      <c r="QBG197" s="374"/>
      <c r="QBH197" s="373"/>
      <c r="QBI197" s="371"/>
      <c r="QBJ197" s="371"/>
      <c r="QBK197" s="371"/>
      <c r="QBL197" s="372"/>
      <c r="QBM197" s="373"/>
      <c r="QBN197" s="373"/>
      <c r="QBO197" s="373"/>
      <c r="QBP197" s="374"/>
      <c r="QBQ197" s="374"/>
      <c r="QBR197" s="374"/>
      <c r="QBS197" s="373"/>
      <c r="QBT197" s="374"/>
      <c r="QBU197" s="374"/>
      <c r="QBV197" s="374"/>
      <c r="QBW197" s="374"/>
      <c r="QBX197" s="373"/>
      <c r="QBY197" s="371"/>
      <c r="QBZ197" s="371"/>
      <c r="QCA197" s="371"/>
      <c r="QCB197" s="372"/>
      <c r="QCC197" s="373"/>
      <c r="QCD197" s="373"/>
      <c r="QCE197" s="373"/>
      <c r="QCF197" s="374"/>
      <c r="QCG197" s="374"/>
      <c r="QCH197" s="374"/>
      <c r="QCI197" s="373"/>
      <c r="QCJ197" s="374"/>
      <c r="QCK197" s="374"/>
      <c r="QCL197" s="374"/>
      <c r="QCM197" s="374"/>
      <c r="QCN197" s="373"/>
      <c r="QCO197" s="371"/>
      <c r="QCP197" s="371"/>
      <c r="QCQ197" s="371"/>
      <c r="QCR197" s="372"/>
      <c r="QCS197" s="373"/>
      <c r="QCT197" s="373"/>
      <c r="QCU197" s="373"/>
      <c r="QCV197" s="374"/>
      <c r="QCW197" s="374"/>
      <c r="QCX197" s="374"/>
      <c r="QCY197" s="373"/>
      <c r="QCZ197" s="374"/>
      <c r="QDA197" s="374"/>
      <c r="QDB197" s="374"/>
      <c r="QDC197" s="374"/>
      <c r="QDD197" s="373"/>
      <c r="QDE197" s="371"/>
      <c r="QDF197" s="371"/>
      <c r="QDG197" s="371"/>
      <c r="QDH197" s="372"/>
      <c r="QDI197" s="373"/>
      <c r="QDJ197" s="373"/>
      <c r="QDK197" s="373"/>
      <c r="QDL197" s="374"/>
      <c r="QDM197" s="374"/>
      <c r="QDN197" s="374"/>
      <c r="QDO197" s="373"/>
      <c r="QDP197" s="374"/>
      <c r="QDQ197" s="374"/>
      <c r="QDR197" s="374"/>
      <c r="QDS197" s="374"/>
      <c r="QDT197" s="373"/>
      <c r="QDU197" s="371"/>
      <c r="QDV197" s="371"/>
      <c r="QDW197" s="371"/>
      <c r="QDX197" s="372"/>
      <c r="QDY197" s="373"/>
      <c r="QDZ197" s="373"/>
      <c r="QEA197" s="373"/>
      <c r="QEB197" s="374"/>
      <c r="QEC197" s="374"/>
      <c r="QED197" s="374"/>
      <c r="QEE197" s="373"/>
      <c r="QEF197" s="374"/>
      <c r="QEG197" s="374"/>
      <c r="QEH197" s="374"/>
      <c r="QEI197" s="374"/>
      <c r="QEJ197" s="373"/>
      <c r="QEK197" s="371"/>
      <c r="QEL197" s="371"/>
      <c r="QEM197" s="371"/>
      <c r="QEN197" s="372"/>
      <c r="QEO197" s="373"/>
      <c r="QEP197" s="373"/>
      <c r="QEQ197" s="373"/>
      <c r="QER197" s="374"/>
      <c r="QES197" s="374"/>
      <c r="QET197" s="374"/>
      <c r="QEU197" s="373"/>
      <c r="QEV197" s="374"/>
      <c r="QEW197" s="374"/>
      <c r="QEX197" s="374"/>
      <c r="QEY197" s="374"/>
      <c r="QEZ197" s="373"/>
      <c r="QFA197" s="371"/>
      <c r="QFB197" s="371"/>
      <c r="QFC197" s="371"/>
      <c r="QFD197" s="372"/>
      <c r="QFE197" s="373"/>
      <c r="QFF197" s="373"/>
      <c r="QFG197" s="373"/>
      <c r="QFH197" s="374"/>
      <c r="QFI197" s="374"/>
      <c r="QFJ197" s="374"/>
      <c r="QFK197" s="373"/>
      <c r="QFL197" s="374"/>
      <c r="QFM197" s="374"/>
      <c r="QFN197" s="374"/>
      <c r="QFO197" s="374"/>
      <c r="QFP197" s="373"/>
      <c r="QFQ197" s="371"/>
      <c r="QFR197" s="371"/>
      <c r="QFS197" s="371"/>
      <c r="QFT197" s="372"/>
      <c r="QFU197" s="373"/>
      <c r="QFV197" s="373"/>
      <c r="QFW197" s="373"/>
      <c r="QFX197" s="374"/>
      <c r="QFY197" s="374"/>
      <c r="QFZ197" s="374"/>
      <c r="QGA197" s="373"/>
      <c r="QGB197" s="374"/>
      <c r="QGC197" s="374"/>
      <c r="QGD197" s="374"/>
      <c r="QGE197" s="374"/>
      <c r="QGF197" s="373"/>
      <c r="QGG197" s="371"/>
      <c r="QGH197" s="371"/>
      <c r="QGI197" s="371"/>
      <c r="QGJ197" s="372"/>
      <c r="QGK197" s="373"/>
      <c r="QGL197" s="373"/>
      <c r="QGM197" s="373"/>
      <c r="QGN197" s="374"/>
      <c r="QGO197" s="374"/>
      <c r="QGP197" s="374"/>
      <c r="QGQ197" s="373"/>
      <c r="QGR197" s="374"/>
      <c r="QGS197" s="374"/>
      <c r="QGT197" s="374"/>
      <c r="QGU197" s="374"/>
      <c r="QGV197" s="373"/>
      <c r="QGW197" s="371"/>
      <c r="QGX197" s="371"/>
      <c r="QGY197" s="371"/>
      <c r="QGZ197" s="372"/>
      <c r="QHA197" s="373"/>
      <c r="QHB197" s="373"/>
      <c r="QHC197" s="373"/>
      <c r="QHD197" s="374"/>
      <c r="QHE197" s="374"/>
      <c r="QHF197" s="374"/>
      <c r="QHG197" s="373"/>
      <c r="QHH197" s="374"/>
      <c r="QHI197" s="374"/>
      <c r="QHJ197" s="374"/>
      <c r="QHK197" s="374"/>
      <c r="QHL197" s="373"/>
      <c r="QHM197" s="371"/>
      <c r="QHN197" s="371"/>
      <c r="QHO197" s="371"/>
      <c r="QHP197" s="372"/>
      <c r="QHQ197" s="373"/>
      <c r="QHR197" s="373"/>
      <c r="QHS197" s="373"/>
      <c r="QHT197" s="374"/>
      <c r="QHU197" s="374"/>
      <c r="QHV197" s="374"/>
      <c r="QHW197" s="373"/>
      <c r="QHX197" s="374"/>
      <c r="QHY197" s="374"/>
      <c r="QHZ197" s="374"/>
      <c r="QIA197" s="374"/>
      <c r="QIB197" s="373"/>
      <c r="QIC197" s="371"/>
      <c r="QID197" s="371"/>
      <c r="QIE197" s="371"/>
      <c r="QIF197" s="372"/>
      <c r="QIG197" s="373"/>
      <c r="QIH197" s="373"/>
      <c r="QII197" s="373"/>
      <c r="QIJ197" s="374"/>
      <c r="QIK197" s="374"/>
      <c r="QIL197" s="374"/>
      <c r="QIM197" s="373"/>
      <c r="QIN197" s="374"/>
      <c r="QIO197" s="374"/>
      <c r="QIP197" s="374"/>
      <c r="QIQ197" s="374"/>
      <c r="QIR197" s="373"/>
      <c r="QIS197" s="371"/>
      <c r="QIT197" s="371"/>
      <c r="QIU197" s="371"/>
      <c r="QIV197" s="372"/>
      <c r="QIW197" s="373"/>
      <c r="QIX197" s="373"/>
      <c r="QIY197" s="373"/>
      <c r="QIZ197" s="374"/>
      <c r="QJA197" s="374"/>
      <c r="QJB197" s="374"/>
      <c r="QJC197" s="373"/>
      <c r="QJD197" s="374"/>
      <c r="QJE197" s="374"/>
      <c r="QJF197" s="374"/>
      <c r="QJG197" s="374"/>
      <c r="QJH197" s="373"/>
      <c r="QJI197" s="371"/>
      <c r="QJJ197" s="371"/>
      <c r="QJK197" s="371"/>
      <c r="QJL197" s="372"/>
      <c r="QJM197" s="373"/>
      <c r="QJN197" s="373"/>
      <c r="QJO197" s="373"/>
      <c r="QJP197" s="374"/>
      <c r="QJQ197" s="374"/>
      <c r="QJR197" s="374"/>
      <c r="QJS197" s="373"/>
      <c r="QJT197" s="374"/>
      <c r="QJU197" s="374"/>
      <c r="QJV197" s="374"/>
      <c r="QJW197" s="374"/>
      <c r="QJX197" s="373"/>
      <c r="QJY197" s="371"/>
      <c r="QJZ197" s="371"/>
      <c r="QKA197" s="371"/>
      <c r="QKB197" s="372"/>
      <c r="QKC197" s="373"/>
      <c r="QKD197" s="373"/>
      <c r="QKE197" s="373"/>
      <c r="QKF197" s="374"/>
      <c r="QKG197" s="374"/>
      <c r="QKH197" s="374"/>
      <c r="QKI197" s="373"/>
      <c r="QKJ197" s="374"/>
      <c r="QKK197" s="374"/>
      <c r="QKL197" s="374"/>
      <c r="QKM197" s="374"/>
      <c r="QKN197" s="373"/>
      <c r="QKO197" s="371"/>
      <c r="QKP197" s="371"/>
      <c r="QKQ197" s="371"/>
      <c r="QKR197" s="372"/>
      <c r="QKS197" s="373"/>
      <c r="QKT197" s="373"/>
      <c r="QKU197" s="373"/>
      <c r="QKV197" s="374"/>
      <c r="QKW197" s="374"/>
      <c r="QKX197" s="374"/>
      <c r="QKY197" s="373"/>
      <c r="QKZ197" s="374"/>
      <c r="QLA197" s="374"/>
      <c r="QLB197" s="374"/>
      <c r="QLC197" s="374"/>
      <c r="QLD197" s="373"/>
      <c r="QLE197" s="371"/>
      <c r="QLF197" s="371"/>
      <c r="QLG197" s="371"/>
      <c r="QLH197" s="372"/>
      <c r="QLI197" s="373"/>
      <c r="QLJ197" s="373"/>
      <c r="QLK197" s="373"/>
      <c r="QLL197" s="374"/>
      <c r="QLM197" s="374"/>
      <c r="QLN197" s="374"/>
      <c r="QLO197" s="373"/>
      <c r="QLP197" s="374"/>
      <c r="QLQ197" s="374"/>
      <c r="QLR197" s="374"/>
      <c r="QLS197" s="374"/>
      <c r="QLT197" s="373"/>
      <c r="QLU197" s="371"/>
      <c r="QLV197" s="371"/>
      <c r="QLW197" s="371"/>
      <c r="QLX197" s="372"/>
      <c r="QLY197" s="373"/>
      <c r="QLZ197" s="373"/>
      <c r="QMA197" s="373"/>
      <c r="QMB197" s="374"/>
      <c r="QMC197" s="374"/>
      <c r="QMD197" s="374"/>
      <c r="QME197" s="373"/>
      <c r="QMF197" s="374"/>
      <c r="QMG197" s="374"/>
      <c r="QMH197" s="374"/>
      <c r="QMI197" s="374"/>
      <c r="QMJ197" s="373"/>
      <c r="QMK197" s="371"/>
      <c r="QML197" s="371"/>
      <c r="QMM197" s="371"/>
      <c r="QMN197" s="372"/>
      <c r="QMO197" s="373"/>
      <c r="QMP197" s="373"/>
      <c r="QMQ197" s="373"/>
      <c r="QMR197" s="374"/>
      <c r="QMS197" s="374"/>
      <c r="QMT197" s="374"/>
      <c r="QMU197" s="373"/>
      <c r="QMV197" s="374"/>
      <c r="QMW197" s="374"/>
      <c r="QMX197" s="374"/>
      <c r="QMY197" s="374"/>
      <c r="QMZ197" s="373"/>
      <c r="QNA197" s="371"/>
      <c r="QNB197" s="371"/>
      <c r="QNC197" s="371"/>
      <c r="QND197" s="372"/>
      <c r="QNE197" s="373"/>
      <c r="QNF197" s="373"/>
      <c r="QNG197" s="373"/>
      <c r="QNH197" s="374"/>
      <c r="QNI197" s="374"/>
      <c r="QNJ197" s="374"/>
      <c r="QNK197" s="373"/>
      <c r="QNL197" s="374"/>
      <c r="QNM197" s="374"/>
      <c r="QNN197" s="374"/>
      <c r="QNO197" s="374"/>
      <c r="QNP197" s="373"/>
      <c r="QNQ197" s="371"/>
      <c r="QNR197" s="371"/>
      <c r="QNS197" s="371"/>
      <c r="QNT197" s="372"/>
      <c r="QNU197" s="373"/>
      <c r="QNV197" s="373"/>
      <c r="QNW197" s="373"/>
      <c r="QNX197" s="374"/>
      <c r="QNY197" s="374"/>
      <c r="QNZ197" s="374"/>
      <c r="QOA197" s="373"/>
      <c r="QOB197" s="374"/>
      <c r="QOC197" s="374"/>
      <c r="QOD197" s="374"/>
      <c r="QOE197" s="374"/>
      <c r="QOF197" s="373"/>
      <c r="QOG197" s="371"/>
      <c r="QOH197" s="371"/>
      <c r="QOI197" s="371"/>
      <c r="QOJ197" s="372"/>
      <c r="QOK197" s="373"/>
      <c r="QOL197" s="373"/>
      <c r="QOM197" s="373"/>
      <c r="QON197" s="374"/>
      <c r="QOO197" s="374"/>
      <c r="QOP197" s="374"/>
      <c r="QOQ197" s="373"/>
      <c r="QOR197" s="374"/>
      <c r="QOS197" s="374"/>
      <c r="QOT197" s="374"/>
      <c r="QOU197" s="374"/>
      <c r="QOV197" s="373"/>
      <c r="QOW197" s="371"/>
      <c r="QOX197" s="371"/>
      <c r="QOY197" s="371"/>
      <c r="QOZ197" s="372"/>
      <c r="QPA197" s="373"/>
      <c r="QPB197" s="373"/>
      <c r="QPC197" s="373"/>
      <c r="QPD197" s="374"/>
      <c r="QPE197" s="374"/>
      <c r="QPF197" s="374"/>
      <c r="QPG197" s="373"/>
      <c r="QPH197" s="374"/>
      <c r="QPI197" s="374"/>
      <c r="QPJ197" s="374"/>
      <c r="QPK197" s="374"/>
      <c r="QPL197" s="373"/>
      <c r="QPM197" s="371"/>
      <c r="QPN197" s="371"/>
      <c r="QPO197" s="371"/>
      <c r="QPP197" s="372"/>
      <c r="QPQ197" s="373"/>
      <c r="QPR197" s="373"/>
      <c r="QPS197" s="373"/>
      <c r="QPT197" s="374"/>
      <c r="QPU197" s="374"/>
      <c r="QPV197" s="374"/>
      <c r="QPW197" s="373"/>
      <c r="QPX197" s="374"/>
      <c r="QPY197" s="374"/>
      <c r="QPZ197" s="374"/>
      <c r="QQA197" s="374"/>
      <c r="QQB197" s="373"/>
      <c r="QQC197" s="371"/>
      <c r="QQD197" s="371"/>
      <c r="QQE197" s="371"/>
      <c r="QQF197" s="372"/>
      <c r="QQG197" s="373"/>
      <c r="QQH197" s="373"/>
      <c r="QQI197" s="373"/>
      <c r="QQJ197" s="374"/>
      <c r="QQK197" s="374"/>
      <c r="QQL197" s="374"/>
      <c r="QQM197" s="373"/>
      <c r="QQN197" s="374"/>
      <c r="QQO197" s="374"/>
      <c r="QQP197" s="374"/>
      <c r="QQQ197" s="374"/>
      <c r="QQR197" s="373"/>
      <c r="QQS197" s="371"/>
      <c r="QQT197" s="371"/>
      <c r="QQU197" s="371"/>
      <c r="QQV197" s="372"/>
      <c r="QQW197" s="373"/>
      <c r="QQX197" s="373"/>
      <c r="QQY197" s="373"/>
      <c r="QQZ197" s="374"/>
      <c r="QRA197" s="374"/>
      <c r="QRB197" s="374"/>
      <c r="QRC197" s="373"/>
      <c r="QRD197" s="374"/>
      <c r="QRE197" s="374"/>
      <c r="QRF197" s="374"/>
      <c r="QRG197" s="374"/>
      <c r="QRH197" s="373"/>
      <c r="QRI197" s="371"/>
      <c r="QRJ197" s="371"/>
      <c r="QRK197" s="371"/>
      <c r="QRL197" s="372"/>
      <c r="QRM197" s="373"/>
      <c r="QRN197" s="373"/>
      <c r="QRO197" s="373"/>
      <c r="QRP197" s="374"/>
      <c r="QRQ197" s="374"/>
      <c r="QRR197" s="374"/>
      <c r="QRS197" s="373"/>
      <c r="QRT197" s="374"/>
      <c r="QRU197" s="374"/>
      <c r="QRV197" s="374"/>
      <c r="QRW197" s="374"/>
      <c r="QRX197" s="373"/>
      <c r="QRY197" s="371"/>
      <c r="QRZ197" s="371"/>
      <c r="QSA197" s="371"/>
      <c r="QSB197" s="372"/>
      <c r="QSC197" s="373"/>
      <c r="QSD197" s="373"/>
      <c r="QSE197" s="373"/>
      <c r="QSF197" s="374"/>
      <c r="QSG197" s="374"/>
      <c r="QSH197" s="374"/>
      <c r="QSI197" s="373"/>
      <c r="QSJ197" s="374"/>
      <c r="QSK197" s="374"/>
      <c r="QSL197" s="374"/>
      <c r="QSM197" s="374"/>
      <c r="QSN197" s="373"/>
      <c r="QSO197" s="371"/>
      <c r="QSP197" s="371"/>
      <c r="QSQ197" s="371"/>
      <c r="QSR197" s="372"/>
      <c r="QSS197" s="373"/>
      <c r="QST197" s="373"/>
      <c r="QSU197" s="373"/>
      <c r="QSV197" s="374"/>
      <c r="QSW197" s="374"/>
      <c r="QSX197" s="374"/>
      <c r="QSY197" s="373"/>
      <c r="QSZ197" s="374"/>
      <c r="QTA197" s="374"/>
      <c r="QTB197" s="374"/>
      <c r="QTC197" s="374"/>
      <c r="QTD197" s="373"/>
      <c r="QTE197" s="371"/>
      <c r="QTF197" s="371"/>
      <c r="QTG197" s="371"/>
      <c r="QTH197" s="372"/>
      <c r="QTI197" s="373"/>
      <c r="QTJ197" s="373"/>
      <c r="QTK197" s="373"/>
      <c r="QTL197" s="374"/>
      <c r="QTM197" s="374"/>
      <c r="QTN197" s="374"/>
      <c r="QTO197" s="373"/>
      <c r="QTP197" s="374"/>
      <c r="QTQ197" s="374"/>
      <c r="QTR197" s="374"/>
      <c r="QTS197" s="374"/>
      <c r="QTT197" s="373"/>
      <c r="QTU197" s="371"/>
      <c r="QTV197" s="371"/>
      <c r="QTW197" s="371"/>
      <c r="QTX197" s="372"/>
      <c r="QTY197" s="373"/>
      <c r="QTZ197" s="373"/>
      <c r="QUA197" s="373"/>
      <c r="QUB197" s="374"/>
      <c r="QUC197" s="374"/>
      <c r="QUD197" s="374"/>
      <c r="QUE197" s="373"/>
      <c r="QUF197" s="374"/>
      <c r="QUG197" s="374"/>
      <c r="QUH197" s="374"/>
      <c r="QUI197" s="374"/>
      <c r="QUJ197" s="373"/>
      <c r="QUK197" s="371"/>
      <c r="QUL197" s="371"/>
      <c r="QUM197" s="371"/>
      <c r="QUN197" s="372"/>
      <c r="QUO197" s="373"/>
      <c r="QUP197" s="373"/>
      <c r="QUQ197" s="373"/>
      <c r="QUR197" s="374"/>
      <c r="QUS197" s="374"/>
      <c r="QUT197" s="374"/>
      <c r="QUU197" s="373"/>
      <c r="QUV197" s="374"/>
      <c r="QUW197" s="374"/>
      <c r="QUX197" s="374"/>
      <c r="QUY197" s="374"/>
      <c r="QUZ197" s="373"/>
      <c r="QVA197" s="371"/>
      <c r="QVB197" s="371"/>
      <c r="QVC197" s="371"/>
      <c r="QVD197" s="372"/>
      <c r="QVE197" s="373"/>
      <c r="QVF197" s="373"/>
      <c r="QVG197" s="373"/>
      <c r="QVH197" s="374"/>
      <c r="QVI197" s="374"/>
      <c r="QVJ197" s="374"/>
      <c r="QVK197" s="373"/>
      <c r="QVL197" s="374"/>
      <c r="QVM197" s="374"/>
      <c r="QVN197" s="374"/>
      <c r="QVO197" s="374"/>
      <c r="QVP197" s="373"/>
      <c r="QVQ197" s="371"/>
      <c r="QVR197" s="371"/>
      <c r="QVS197" s="371"/>
      <c r="QVT197" s="372"/>
      <c r="QVU197" s="373"/>
      <c r="QVV197" s="373"/>
      <c r="QVW197" s="373"/>
      <c r="QVX197" s="374"/>
      <c r="QVY197" s="374"/>
      <c r="QVZ197" s="374"/>
      <c r="QWA197" s="373"/>
      <c r="QWB197" s="374"/>
      <c r="QWC197" s="374"/>
      <c r="QWD197" s="374"/>
      <c r="QWE197" s="374"/>
      <c r="QWF197" s="373"/>
      <c r="QWG197" s="371"/>
      <c r="QWH197" s="371"/>
      <c r="QWI197" s="371"/>
      <c r="QWJ197" s="372"/>
      <c r="QWK197" s="373"/>
      <c r="QWL197" s="373"/>
      <c r="QWM197" s="373"/>
      <c r="QWN197" s="374"/>
      <c r="QWO197" s="374"/>
      <c r="QWP197" s="374"/>
      <c r="QWQ197" s="373"/>
      <c r="QWR197" s="374"/>
      <c r="QWS197" s="374"/>
      <c r="QWT197" s="374"/>
      <c r="QWU197" s="374"/>
      <c r="QWV197" s="373"/>
      <c r="QWW197" s="371"/>
      <c r="QWX197" s="371"/>
      <c r="QWY197" s="371"/>
      <c r="QWZ197" s="372"/>
      <c r="QXA197" s="373"/>
      <c r="QXB197" s="373"/>
      <c r="QXC197" s="373"/>
      <c r="QXD197" s="374"/>
      <c r="QXE197" s="374"/>
      <c r="QXF197" s="374"/>
      <c r="QXG197" s="373"/>
      <c r="QXH197" s="374"/>
      <c r="QXI197" s="374"/>
      <c r="QXJ197" s="374"/>
      <c r="QXK197" s="374"/>
      <c r="QXL197" s="373"/>
      <c r="QXM197" s="371"/>
      <c r="QXN197" s="371"/>
      <c r="QXO197" s="371"/>
      <c r="QXP197" s="372"/>
      <c r="QXQ197" s="373"/>
      <c r="QXR197" s="373"/>
      <c r="QXS197" s="373"/>
      <c r="QXT197" s="374"/>
      <c r="QXU197" s="374"/>
      <c r="QXV197" s="374"/>
      <c r="QXW197" s="373"/>
      <c r="QXX197" s="374"/>
      <c r="QXY197" s="374"/>
      <c r="QXZ197" s="374"/>
      <c r="QYA197" s="374"/>
      <c r="QYB197" s="373"/>
      <c r="QYC197" s="371"/>
      <c r="QYD197" s="371"/>
      <c r="QYE197" s="371"/>
      <c r="QYF197" s="372"/>
      <c r="QYG197" s="373"/>
      <c r="QYH197" s="373"/>
      <c r="QYI197" s="373"/>
      <c r="QYJ197" s="374"/>
      <c r="QYK197" s="374"/>
      <c r="QYL197" s="374"/>
      <c r="QYM197" s="373"/>
      <c r="QYN197" s="374"/>
      <c r="QYO197" s="374"/>
      <c r="QYP197" s="374"/>
      <c r="QYQ197" s="374"/>
      <c r="QYR197" s="373"/>
      <c r="QYS197" s="371"/>
      <c r="QYT197" s="371"/>
      <c r="QYU197" s="371"/>
      <c r="QYV197" s="372"/>
      <c r="QYW197" s="373"/>
      <c r="QYX197" s="373"/>
      <c r="QYY197" s="373"/>
      <c r="QYZ197" s="374"/>
      <c r="QZA197" s="374"/>
      <c r="QZB197" s="374"/>
      <c r="QZC197" s="373"/>
      <c r="QZD197" s="374"/>
      <c r="QZE197" s="374"/>
      <c r="QZF197" s="374"/>
      <c r="QZG197" s="374"/>
      <c r="QZH197" s="373"/>
      <c r="QZI197" s="371"/>
      <c r="QZJ197" s="371"/>
      <c r="QZK197" s="371"/>
      <c r="QZL197" s="372"/>
      <c r="QZM197" s="373"/>
      <c r="QZN197" s="373"/>
      <c r="QZO197" s="373"/>
      <c r="QZP197" s="374"/>
      <c r="QZQ197" s="374"/>
      <c r="QZR197" s="374"/>
      <c r="QZS197" s="373"/>
      <c r="QZT197" s="374"/>
      <c r="QZU197" s="374"/>
      <c r="QZV197" s="374"/>
      <c r="QZW197" s="374"/>
      <c r="QZX197" s="373"/>
      <c r="QZY197" s="371"/>
      <c r="QZZ197" s="371"/>
      <c r="RAA197" s="371"/>
      <c r="RAB197" s="372"/>
      <c r="RAC197" s="373"/>
      <c r="RAD197" s="373"/>
      <c r="RAE197" s="373"/>
      <c r="RAF197" s="374"/>
      <c r="RAG197" s="374"/>
      <c r="RAH197" s="374"/>
      <c r="RAI197" s="373"/>
      <c r="RAJ197" s="374"/>
      <c r="RAK197" s="374"/>
      <c r="RAL197" s="374"/>
      <c r="RAM197" s="374"/>
      <c r="RAN197" s="373"/>
      <c r="RAO197" s="371"/>
      <c r="RAP197" s="371"/>
      <c r="RAQ197" s="371"/>
      <c r="RAR197" s="372"/>
      <c r="RAS197" s="373"/>
      <c r="RAT197" s="373"/>
      <c r="RAU197" s="373"/>
      <c r="RAV197" s="374"/>
      <c r="RAW197" s="374"/>
      <c r="RAX197" s="374"/>
      <c r="RAY197" s="373"/>
      <c r="RAZ197" s="374"/>
      <c r="RBA197" s="374"/>
      <c r="RBB197" s="374"/>
      <c r="RBC197" s="374"/>
      <c r="RBD197" s="373"/>
      <c r="RBE197" s="371"/>
      <c r="RBF197" s="371"/>
      <c r="RBG197" s="371"/>
      <c r="RBH197" s="372"/>
      <c r="RBI197" s="373"/>
      <c r="RBJ197" s="373"/>
      <c r="RBK197" s="373"/>
      <c r="RBL197" s="374"/>
      <c r="RBM197" s="374"/>
      <c r="RBN197" s="374"/>
      <c r="RBO197" s="373"/>
      <c r="RBP197" s="374"/>
      <c r="RBQ197" s="374"/>
      <c r="RBR197" s="374"/>
      <c r="RBS197" s="374"/>
      <c r="RBT197" s="373"/>
      <c r="RBU197" s="371"/>
      <c r="RBV197" s="371"/>
      <c r="RBW197" s="371"/>
      <c r="RBX197" s="372"/>
      <c r="RBY197" s="373"/>
      <c r="RBZ197" s="373"/>
      <c r="RCA197" s="373"/>
      <c r="RCB197" s="374"/>
      <c r="RCC197" s="374"/>
      <c r="RCD197" s="374"/>
      <c r="RCE197" s="373"/>
      <c r="RCF197" s="374"/>
      <c r="RCG197" s="374"/>
      <c r="RCH197" s="374"/>
      <c r="RCI197" s="374"/>
      <c r="RCJ197" s="373"/>
      <c r="RCK197" s="371"/>
      <c r="RCL197" s="371"/>
      <c r="RCM197" s="371"/>
      <c r="RCN197" s="372"/>
      <c r="RCO197" s="373"/>
      <c r="RCP197" s="373"/>
      <c r="RCQ197" s="373"/>
      <c r="RCR197" s="374"/>
      <c r="RCS197" s="374"/>
      <c r="RCT197" s="374"/>
      <c r="RCU197" s="373"/>
      <c r="RCV197" s="374"/>
      <c r="RCW197" s="374"/>
      <c r="RCX197" s="374"/>
      <c r="RCY197" s="374"/>
      <c r="RCZ197" s="373"/>
      <c r="RDA197" s="371"/>
      <c r="RDB197" s="371"/>
      <c r="RDC197" s="371"/>
      <c r="RDD197" s="372"/>
      <c r="RDE197" s="373"/>
      <c r="RDF197" s="373"/>
      <c r="RDG197" s="373"/>
      <c r="RDH197" s="374"/>
      <c r="RDI197" s="374"/>
      <c r="RDJ197" s="374"/>
      <c r="RDK197" s="373"/>
      <c r="RDL197" s="374"/>
      <c r="RDM197" s="374"/>
      <c r="RDN197" s="374"/>
      <c r="RDO197" s="374"/>
      <c r="RDP197" s="373"/>
      <c r="RDQ197" s="371"/>
      <c r="RDR197" s="371"/>
      <c r="RDS197" s="371"/>
      <c r="RDT197" s="372"/>
      <c r="RDU197" s="373"/>
      <c r="RDV197" s="373"/>
      <c r="RDW197" s="373"/>
      <c r="RDX197" s="374"/>
      <c r="RDY197" s="374"/>
      <c r="RDZ197" s="374"/>
      <c r="REA197" s="373"/>
      <c r="REB197" s="374"/>
      <c r="REC197" s="374"/>
      <c r="RED197" s="374"/>
      <c r="REE197" s="374"/>
      <c r="REF197" s="373"/>
      <c r="REG197" s="371"/>
      <c r="REH197" s="371"/>
      <c r="REI197" s="371"/>
      <c r="REJ197" s="372"/>
      <c r="REK197" s="373"/>
      <c r="REL197" s="373"/>
      <c r="REM197" s="373"/>
      <c r="REN197" s="374"/>
      <c r="REO197" s="374"/>
      <c r="REP197" s="374"/>
      <c r="REQ197" s="373"/>
      <c r="RER197" s="374"/>
      <c r="RES197" s="374"/>
      <c r="RET197" s="374"/>
      <c r="REU197" s="374"/>
      <c r="REV197" s="373"/>
      <c r="REW197" s="371"/>
      <c r="REX197" s="371"/>
      <c r="REY197" s="371"/>
      <c r="REZ197" s="372"/>
      <c r="RFA197" s="373"/>
      <c r="RFB197" s="373"/>
      <c r="RFC197" s="373"/>
      <c r="RFD197" s="374"/>
      <c r="RFE197" s="374"/>
      <c r="RFF197" s="374"/>
      <c r="RFG197" s="373"/>
      <c r="RFH197" s="374"/>
      <c r="RFI197" s="374"/>
      <c r="RFJ197" s="374"/>
      <c r="RFK197" s="374"/>
      <c r="RFL197" s="373"/>
      <c r="RFM197" s="371"/>
      <c r="RFN197" s="371"/>
      <c r="RFO197" s="371"/>
      <c r="RFP197" s="372"/>
      <c r="RFQ197" s="373"/>
      <c r="RFR197" s="373"/>
      <c r="RFS197" s="373"/>
      <c r="RFT197" s="374"/>
      <c r="RFU197" s="374"/>
      <c r="RFV197" s="374"/>
      <c r="RFW197" s="373"/>
      <c r="RFX197" s="374"/>
      <c r="RFY197" s="374"/>
      <c r="RFZ197" s="374"/>
      <c r="RGA197" s="374"/>
      <c r="RGB197" s="373"/>
      <c r="RGC197" s="371"/>
      <c r="RGD197" s="371"/>
      <c r="RGE197" s="371"/>
      <c r="RGF197" s="372"/>
      <c r="RGG197" s="373"/>
      <c r="RGH197" s="373"/>
      <c r="RGI197" s="373"/>
      <c r="RGJ197" s="374"/>
      <c r="RGK197" s="374"/>
      <c r="RGL197" s="374"/>
      <c r="RGM197" s="373"/>
      <c r="RGN197" s="374"/>
      <c r="RGO197" s="374"/>
      <c r="RGP197" s="374"/>
      <c r="RGQ197" s="374"/>
      <c r="RGR197" s="373"/>
      <c r="RGS197" s="371"/>
      <c r="RGT197" s="371"/>
      <c r="RGU197" s="371"/>
      <c r="RGV197" s="372"/>
      <c r="RGW197" s="373"/>
      <c r="RGX197" s="373"/>
      <c r="RGY197" s="373"/>
      <c r="RGZ197" s="374"/>
      <c r="RHA197" s="374"/>
      <c r="RHB197" s="374"/>
      <c r="RHC197" s="373"/>
      <c r="RHD197" s="374"/>
      <c r="RHE197" s="374"/>
      <c r="RHF197" s="374"/>
      <c r="RHG197" s="374"/>
      <c r="RHH197" s="373"/>
      <c r="RHI197" s="371"/>
      <c r="RHJ197" s="371"/>
      <c r="RHK197" s="371"/>
      <c r="RHL197" s="372"/>
      <c r="RHM197" s="373"/>
      <c r="RHN197" s="373"/>
      <c r="RHO197" s="373"/>
      <c r="RHP197" s="374"/>
      <c r="RHQ197" s="374"/>
      <c r="RHR197" s="374"/>
      <c r="RHS197" s="373"/>
      <c r="RHT197" s="374"/>
      <c r="RHU197" s="374"/>
      <c r="RHV197" s="374"/>
      <c r="RHW197" s="374"/>
      <c r="RHX197" s="373"/>
      <c r="RHY197" s="371"/>
      <c r="RHZ197" s="371"/>
      <c r="RIA197" s="371"/>
      <c r="RIB197" s="372"/>
      <c r="RIC197" s="373"/>
      <c r="RID197" s="373"/>
      <c r="RIE197" s="373"/>
      <c r="RIF197" s="374"/>
      <c r="RIG197" s="374"/>
      <c r="RIH197" s="374"/>
      <c r="RII197" s="373"/>
      <c r="RIJ197" s="374"/>
      <c r="RIK197" s="374"/>
      <c r="RIL197" s="374"/>
      <c r="RIM197" s="374"/>
      <c r="RIN197" s="373"/>
      <c r="RIO197" s="371"/>
      <c r="RIP197" s="371"/>
      <c r="RIQ197" s="371"/>
      <c r="RIR197" s="372"/>
      <c r="RIS197" s="373"/>
      <c r="RIT197" s="373"/>
      <c r="RIU197" s="373"/>
      <c r="RIV197" s="374"/>
      <c r="RIW197" s="374"/>
      <c r="RIX197" s="374"/>
      <c r="RIY197" s="373"/>
      <c r="RIZ197" s="374"/>
      <c r="RJA197" s="374"/>
      <c r="RJB197" s="374"/>
      <c r="RJC197" s="374"/>
      <c r="RJD197" s="373"/>
      <c r="RJE197" s="371"/>
      <c r="RJF197" s="371"/>
      <c r="RJG197" s="371"/>
      <c r="RJH197" s="372"/>
      <c r="RJI197" s="373"/>
      <c r="RJJ197" s="373"/>
      <c r="RJK197" s="373"/>
      <c r="RJL197" s="374"/>
      <c r="RJM197" s="374"/>
      <c r="RJN197" s="374"/>
      <c r="RJO197" s="373"/>
      <c r="RJP197" s="374"/>
      <c r="RJQ197" s="374"/>
      <c r="RJR197" s="374"/>
      <c r="RJS197" s="374"/>
      <c r="RJT197" s="373"/>
      <c r="RJU197" s="371"/>
      <c r="RJV197" s="371"/>
      <c r="RJW197" s="371"/>
      <c r="RJX197" s="372"/>
      <c r="RJY197" s="373"/>
      <c r="RJZ197" s="373"/>
      <c r="RKA197" s="373"/>
      <c r="RKB197" s="374"/>
      <c r="RKC197" s="374"/>
      <c r="RKD197" s="374"/>
      <c r="RKE197" s="373"/>
      <c r="RKF197" s="374"/>
      <c r="RKG197" s="374"/>
      <c r="RKH197" s="374"/>
      <c r="RKI197" s="374"/>
      <c r="RKJ197" s="373"/>
      <c r="RKK197" s="371"/>
      <c r="RKL197" s="371"/>
      <c r="RKM197" s="371"/>
      <c r="RKN197" s="372"/>
      <c r="RKO197" s="373"/>
      <c r="RKP197" s="373"/>
      <c r="RKQ197" s="373"/>
      <c r="RKR197" s="374"/>
      <c r="RKS197" s="374"/>
      <c r="RKT197" s="374"/>
      <c r="RKU197" s="373"/>
      <c r="RKV197" s="374"/>
      <c r="RKW197" s="374"/>
      <c r="RKX197" s="374"/>
      <c r="RKY197" s="374"/>
      <c r="RKZ197" s="373"/>
      <c r="RLA197" s="371"/>
      <c r="RLB197" s="371"/>
      <c r="RLC197" s="371"/>
      <c r="RLD197" s="372"/>
      <c r="RLE197" s="373"/>
      <c r="RLF197" s="373"/>
      <c r="RLG197" s="373"/>
      <c r="RLH197" s="374"/>
      <c r="RLI197" s="374"/>
      <c r="RLJ197" s="374"/>
      <c r="RLK197" s="373"/>
      <c r="RLL197" s="374"/>
      <c r="RLM197" s="374"/>
      <c r="RLN197" s="374"/>
      <c r="RLO197" s="374"/>
      <c r="RLP197" s="373"/>
      <c r="RLQ197" s="371"/>
      <c r="RLR197" s="371"/>
      <c r="RLS197" s="371"/>
      <c r="RLT197" s="372"/>
      <c r="RLU197" s="373"/>
      <c r="RLV197" s="373"/>
      <c r="RLW197" s="373"/>
      <c r="RLX197" s="374"/>
      <c r="RLY197" s="374"/>
      <c r="RLZ197" s="374"/>
      <c r="RMA197" s="373"/>
      <c r="RMB197" s="374"/>
      <c r="RMC197" s="374"/>
      <c r="RMD197" s="374"/>
      <c r="RME197" s="374"/>
      <c r="RMF197" s="373"/>
      <c r="RMG197" s="371"/>
      <c r="RMH197" s="371"/>
      <c r="RMI197" s="371"/>
      <c r="RMJ197" s="372"/>
      <c r="RMK197" s="373"/>
      <c r="RML197" s="373"/>
      <c r="RMM197" s="373"/>
      <c r="RMN197" s="374"/>
      <c r="RMO197" s="374"/>
      <c r="RMP197" s="374"/>
      <c r="RMQ197" s="373"/>
      <c r="RMR197" s="374"/>
      <c r="RMS197" s="374"/>
      <c r="RMT197" s="374"/>
      <c r="RMU197" s="374"/>
      <c r="RMV197" s="373"/>
      <c r="RMW197" s="371"/>
      <c r="RMX197" s="371"/>
      <c r="RMY197" s="371"/>
      <c r="RMZ197" s="372"/>
      <c r="RNA197" s="373"/>
      <c r="RNB197" s="373"/>
      <c r="RNC197" s="373"/>
      <c r="RND197" s="374"/>
      <c r="RNE197" s="374"/>
      <c r="RNF197" s="374"/>
      <c r="RNG197" s="373"/>
      <c r="RNH197" s="374"/>
      <c r="RNI197" s="374"/>
      <c r="RNJ197" s="374"/>
      <c r="RNK197" s="374"/>
      <c r="RNL197" s="373"/>
      <c r="RNM197" s="371"/>
      <c r="RNN197" s="371"/>
      <c r="RNO197" s="371"/>
      <c r="RNP197" s="372"/>
      <c r="RNQ197" s="373"/>
      <c r="RNR197" s="373"/>
      <c r="RNS197" s="373"/>
      <c r="RNT197" s="374"/>
      <c r="RNU197" s="374"/>
      <c r="RNV197" s="374"/>
      <c r="RNW197" s="373"/>
      <c r="RNX197" s="374"/>
      <c r="RNY197" s="374"/>
      <c r="RNZ197" s="374"/>
      <c r="ROA197" s="374"/>
      <c r="ROB197" s="373"/>
      <c r="ROC197" s="371"/>
      <c r="ROD197" s="371"/>
      <c r="ROE197" s="371"/>
      <c r="ROF197" s="372"/>
      <c r="ROG197" s="373"/>
      <c r="ROH197" s="373"/>
      <c r="ROI197" s="373"/>
      <c r="ROJ197" s="374"/>
      <c r="ROK197" s="374"/>
      <c r="ROL197" s="374"/>
      <c r="ROM197" s="373"/>
      <c r="RON197" s="374"/>
      <c r="ROO197" s="374"/>
      <c r="ROP197" s="374"/>
      <c r="ROQ197" s="374"/>
      <c r="ROR197" s="373"/>
      <c r="ROS197" s="371"/>
      <c r="ROT197" s="371"/>
      <c r="ROU197" s="371"/>
      <c r="ROV197" s="372"/>
      <c r="ROW197" s="373"/>
      <c r="ROX197" s="373"/>
      <c r="ROY197" s="373"/>
      <c r="ROZ197" s="374"/>
      <c r="RPA197" s="374"/>
      <c r="RPB197" s="374"/>
      <c r="RPC197" s="373"/>
      <c r="RPD197" s="374"/>
      <c r="RPE197" s="374"/>
      <c r="RPF197" s="374"/>
      <c r="RPG197" s="374"/>
      <c r="RPH197" s="373"/>
      <c r="RPI197" s="371"/>
      <c r="RPJ197" s="371"/>
      <c r="RPK197" s="371"/>
      <c r="RPL197" s="372"/>
      <c r="RPM197" s="373"/>
      <c r="RPN197" s="373"/>
      <c r="RPO197" s="373"/>
      <c r="RPP197" s="374"/>
      <c r="RPQ197" s="374"/>
      <c r="RPR197" s="374"/>
      <c r="RPS197" s="373"/>
      <c r="RPT197" s="374"/>
      <c r="RPU197" s="374"/>
      <c r="RPV197" s="374"/>
      <c r="RPW197" s="374"/>
      <c r="RPX197" s="373"/>
      <c r="RPY197" s="371"/>
      <c r="RPZ197" s="371"/>
      <c r="RQA197" s="371"/>
      <c r="RQB197" s="372"/>
      <c r="RQC197" s="373"/>
      <c r="RQD197" s="373"/>
      <c r="RQE197" s="373"/>
      <c r="RQF197" s="374"/>
      <c r="RQG197" s="374"/>
      <c r="RQH197" s="374"/>
      <c r="RQI197" s="373"/>
      <c r="RQJ197" s="374"/>
      <c r="RQK197" s="374"/>
      <c r="RQL197" s="374"/>
      <c r="RQM197" s="374"/>
      <c r="RQN197" s="373"/>
      <c r="RQO197" s="371"/>
      <c r="RQP197" s="371"/>
      <c r="RQQ197" s="371"/>
      <c r="RQR197" s="372"/>
      <c r="RQS197" s="373"/>
      <c r="RQT197" s="373"/>
      <c r="RQU197" s="373"/>
      <c r="RQV197" s="374"/>
      <c r="RQW197" s="374"/>
      <c r="RQX197" s="374"/>
      <c r="RQY197" s="373"/>
      <c r="RQZ197" s="374"/>
      <c r="RRA197" s="374"/>
      <c r="RRB197" s="374"/>
      <c r="RRC197" s="374"/>
      <c r="RRD197" s="373"/>
      <c r="RRE197" s="371"/>
      <c r="RRF197" s="371"/>
      <c r="RRG197" s="371"/>
      <c r="RRH197" s="372"/>
      <c r="RRI197" s="373"/>
      <c r="RRJ197" s="373"/>
      <c r="RRK197" s="373"/>
      <c r="RRL197" s="374"/>
      <c r="RRM197" s="374"/>
      <c r="RRN197" s="374"/>
      <c r="RRO197" s="373"/>
      <c r="RRP197" s="374"/>
      <c r="RRQ197" s="374"/>
      <c r="RRR197" s="374"/>
      <c r="RRS197" s="374"/>
      <c r="RRT197" s="373"/>
      <c r="RRU197" s="371"/>
      <c r="RRV197" s="371"/>
      <c r="RRW197" s="371"/>
      <c r="RRX197" s="372"/>
      <c r="RRY197" s="373"/>
      <c r="RRZ197" s="373"/>
      <c r="RSA197" s="373"/>
      <c r="RSB197" s="374"/>
      <c r="RSC197" s="374"/>
      <c r="RSD197" s="374"/>
      <c r="RSE197" s="373"/>
      <c r="RSF197" s="374"/>
      <c r="RSG197" s="374"/>
      <c r="RSH197" s="374"/>
      <c r="RSI197" s="374"/>
      <c r="RSJ197" s="373"/>
      <c r="RSK197" s="371"/>
      <c r="RSL197" s="371"/>
      <c r="RSM197" s="371"/>
      <c r="RSN197" s="372"/>
      <c r="RSO197" s="373"/>
      <c r="RSP197" s="373"/>
      <c r="RSQ197" s="373"/>
      <c r="RSR197" s="374"/>
      <c r="RSS197" s="374"/>
      <c r="RST197" s="374"/>
      <c r="RSU197" s="373"/>
      <c r="RSV197" s="374"/>
      <c r="RSW197" s="374"/>
      <c r="RSX197" s="374"/>
      <c r="RSY197" s="374"/>
      <c r="RSZ197" s="373"/>
      <c r="RTA197" s="371"/>
      <c r="RTB197" s="371"/>
      <c r="RTC197" s="371"/>
      <c r="RTD197" s="372"/>
      <c r="RTE197" s="373"/>
      <c r="RTF197" s="373"/>
      <c r="RTG197" s="373"/>
      <c r="RTH197" s="374"/>
      <c r="RTI197" s="374"/>
      <c r="RTJ197" s="374"/>
      <c r="RTK197" s="373"/>
      <c r="RTL197" s="374"/>
      <c r="RTM197" s="374"/>
      <c r="RTN197" s="374"/>
      <c r="RTO197" s="374"/>
      <c r="RTP197" s="373"/>
      <c r="RTQ197" s="371"/>
      <c r="RTR197" s="371"/>
      <c r="RTS197" s="371"/>
      <c r="RTT197" s="372"/>
      <c r="RTU197" s="373"/>
      <c r="RTV197" s="373"/>
      <c r="RTW197" s="373"/>
      <c r="RTX197" s="374"/>
      <c r="RTY197" s="374"/>
      <c r="RTZ197" s="374"/>
      <c r="RUA197" s="373"/>
      <c r="RUB197" s="374"/>
      <c r="RUC197" s="374"/>
      <c r="RUD197" s="374"/>
      <c r="RUE197" s="374"/>
      <c r="RUF197" s="373"/>
      <c r="RUG197" s="371"/>
      <c r="RUH197" s="371"/>
      <c r="RUI197" s="371"/>
      <c r="RUJ197" s="372"/>
      <c r="RUK197" s="373"/>
      <c r="RUL197" s="373"/>
      <c r="RUM197" s="373"/>
      <c r="RUN197" s="374"/>
      <c r="RUO197" s="374"/>
      <c r="RUP197" s="374"/>
      <c r="RUQ197" s="373"/>
      <c r="RUR197" s="374"/>
      <c r="RUS197" s="374"/>
      <c r="RUT197" s="374"/>
      <c r="RUU197" s="374"/>
      <c r="RUV197" s="373"/>
      <c r="RUW197" s="371"/>
      <c r="RUX197" s="371"/>
      <c r="RUY197" s="371"/>
      <c r="RUZ197" s="372"/>
      <c r="RVA197" s="373"/>
      <c r="RVB197" s="373"/>
      <c r="RVC197" s="373"/>
      <c r="RVD197" s="374"/>
      <c r="RVE197" s="374"/>
      <c r="RVF197" s="374"/>
      <c r="RVG197" s="373"/>
      <c r="RVH197" s="374"/>
      <c r="RVI197" s="374"/>
      <c r="RVJ197" s="374"/>
      <c r="RVK197" s="374"/>
      <c r="RVL197" s="373"/>
      <c r="RVM197" s="371"/>
      <c r="RVN197" s="371"/>
      <c r="RVO197" s="371"/>
      <c r="RVP197" s="372"/>
      <c r="RVQ197" s="373"/>
      <c r="RVR197" s="373"/>
      <c r="RVS197" s="373"/>
      <c r="RVT197" s="374"/>
      <c r="RVU197" s="374"/>
      <c r="RVV197" s="374"/>
      <c r="RVW197" s="373"/>
      <c r="RVX197" s="374"/>
      <c r="RVY197" s="374"/>
      <c r="RVZ197" s="374"/>
      <c r="RWA197" s="374"/>
      <c r="RWB197" s="373"/>
      <c r="RWC197" s="371"/>
      <c r="RWD197" s="371"/>
      <c r="RWE197" s="371"/>
      <c r="RWF197" s="372"/>
      <c r="RWG197" s="373"/>
      <c r="RWH197" s="373"/>
      <c r="RWI197" s="373"/>
      <c r="RWJ197" s="374"/>
      <c r="RWK197" s="374"/>
      <c r="RWL197" s="374"/>
      <c r="RWM197" s="373"/>
      <c r="RWN197" s="374"/>
      <c r="RWO197" s="374"/>
      <c r="RWP197" s="374"/>
      <c r="RWQ197" s="374"/>
      <c r="RWR197" s="373"/>
      <c r="RWS197" s="371"/>
      <c r="RWT197" s="371"/>
      <c r="RWU197" s="371"/>
      <c r="RWV197" s="372"/>
      <c r="RWW197" s="373"/>
      <c r="RWX197" s="373"/>
      <c r="RWY197" s="373"/>
      <c r="RWZ197" s="374"/>
      <c r="RXA197" s="374"/>
      <c r="RXB197" s="374"/>
      <c r="RXC197" s="373"/>
      <c r="RXD197" s="374"/>
      <c r="RXE197" s="374"/>
      <c r="RXF197" s="374"/>
      <c r="RXG197" s="374"/>
      <c r="RXH197" s="373"/>
      <c r="RXI197" s="371"/>
      <c r="RXJ197" s="371"/>
      <c r="RXK197" s="371"/>
      <c r="RXL197" s="372"/>
      <c r="RXM197" s="373"/>
      <c r="RXN197" s="373"/>
      <c r="RXO197" s="373"/>
      <c r="RXP197" s="374"/>
      <c r="RXQ197" s="374"/>
      <c r="RXR197" s="374"/>
      <c r="RXS197" s="373"/>
      <c r="RXT197" s="374"/>
      <c r="RXU197" s="374"/>
      <c r="RXV197" s="374"/>
      <c r="RXW197" s="374"/>
      <c r="RXX197" s="373"/>
      <c r="RXY197" s="371"/>
      <c r="RXZ197" s="371"/>
      <c r="RYA197" s="371"/>
      <c r="RYB197" s="372"/>
      <c r="RYC197" s="373"/>
      <c r="RYD197" s="373"/>
      <c r="RYE197" s="373"/>
      <c r="RYF197" s="374"/>
      <c r="RYG197" s="374"/>
      <c r="RYH197" s="374"/>
      <c r="RYI197" s="373"/>
      <c r="RYJ197" s="374"/>
      <c r="RYK197" s="374"/>
      <c r="RYL197" s="374"/>
      <c r="RYM197" s="374"/>
      <c r="RYN197" s="373"/>
      <c r="RYO197" s="371"/>
      <c r="RYP197" s="371"/>
      <c r="RYQ197" s="371"/>
      <c r="RYR197" s="372"/>
      <c r="RYS197" s="373"/>
      <c r="RYT197" s="373"/>
      <c r="RYU197" s="373"/>
      <c r="RYV197" s="374"/>
      <c r="RYW197" s="374"/>
      <c r="RYX197" s="374"/>
      <c r="RYY197" s="373"/>
      <c r="RYZ197" s="374"/>
      <c r="RZA197" s="374"/>
      <c r="RZB197" s="374"/>
      <c r="RZC197" s="374"/>
      <c r="RZD197" s="373"/>
      <c r="RZE197" s="371"/>
      <c r="RZF197" s="371"/>
      <c r="RZG197" s="371"/>
      <c r="RZH197" s="372"/>
      <c r="RZI197" s="373"/>
      <c r="RZJ197" s="373"/>
      <c r="RZK197" s="373"/>
      <c r="RZL197" s="374"/>
      <c r="RZM197" s="374"/>
      <c r="RZN197" s="374"/>
      <c r="RZO197" s="373"/>
      <c r="RZP197" s="374"/>
      <c r="RZQ197" s="374"/>
      <c r="RZR197" s="374"/>
      <c r="RZS197" s="374"/>
      <c r="RZT197" s="373"/>
      <c r="RZU197" s="371"/>
      <c r="RZV197" s="371"/>
      <c r="RZW197" s="371"/>
      <c r="RZX197" s="372"/>
      <c r="RZY197" s="373"/>
      <c r="RZZ197" s="373"/>
      <c r="SAA197" s="373"/>
      <c r="SAB197" s="374"/>
      <c r="SAC197" s="374"/>
      <c r="SAD197" s="374"/>
      <c r="SAE197" s="373"/>
      <c r="SAF197" s="374"/>
      <c r="SAG197" s="374"/>
      <c r="SAH197" s="374"/>
      <c r="SAI197" s="374"/>
      <c r="SAJ197" s="373"/>
      <c r="SAK197" s="371"/>
      <c r="SAL197" s="371"/>
      <c r="SAM197" s="371"/>
      <c r="SAN197" s="372"/>
      <c r="SAO197" s="373"/>
      <c r="SAP197" s="373"/>
      <c r="SAQ197" s="373"/>
      <c r="SAR197" s="374"/>
      <c r="SAS197" s="374"/>
      <c r="SAT197" s="374"/>
      <c r="SAU197" s="373"/>
      <c r="SAV197" s="374"/>
      <c r="SAW197" s="374"/>
      <c r="SAX197" s="374"/>
      <c r="SAY197" s="374"/>
      <c r="SAZ197" s="373"/>
      <c r="SBA197" s="371"/>
      <c r="SBB197" s="371"/>
      <c r="SBC197" s="371"/>
      <c r="SBD197" s="372"/>
      <c r="SBE197" s="373"/>
      <c r="SBF197" s="373"/>
      <c r="SBG197" s="373"/>
      <c r="SBH197" s="374"/>
      <c r="SBI197" s="374"/>
      <c r="SBJ197" s="374"/>
      <c r="SBK197" s="373"/>
      <c r="SBL197" s="374"/>
      <c r="SBM197" s="374"/>
      <c r="SBN197" s="374"/>
      <c r="SBO197" s="374"/>
      <c r="SBP197" s="373"/>
      <c r="SBQ197" s="371"/>
      <c r="SBR197" s="371"/>
      <c r="SBS197" s="371"/>
      <c r="SBT197" s="372"/>
      <c r="SBU197" s="373"/>
      <c r="SBV197" s="373"/>
      <c r="SBW197" s="373"/>
      <c r="SBX197" s="374"/>
      <c r="SBY197" s="374"/>
      <c r="SBZ197" s="374"/>
      <c r="SCA197" s="373"/>
      <c r="SCB197" s="374"/>
      <c r="SCC197" s="374"/>
      <c r="SCD197" s="374"/>
      <c r="SCE197" s="374"/>
      <c r="SCF197" s="373"/>
      <c r="SCG197" s="371"/>
      <c r="SCH197" s="371"/>
      <c r="SCI197" s="371"/>
      <c r="SCJ197" s="372"/>
      <c r="SCK197" s="373"/>
      <c r="SCL197" s="373"/>
      <c r="SCM197" s="373"/>
      <c r="SCN197" s="374"/>
      <c r="SCO197" s="374"/>
      <c r="SCP197" s="374"/>
      <c r="SCQ197" s="373"/>
      <c r="SCR197" s="374"/>
      <c r="SCS197" s="374"/>
      <c r="SCT197" s="374"/>
      <c r="SCU197" s="374"/>
      <c r="SCV197" s="373"/>
      <c r="SCW197" s="371"/>
      <c r="SCX197" s="371"/>
      <c r="SCY197" s="371"/>
      <c r="SCZ197" s="372"/>
      <c r="SDA197" s="373"/>
      <c r="SDB197" s="373"/>
      <c r="SDC197" s="373"/>
      <c r="SDD197" s="374"/>
      <c r="SDE197" s="374"/>
      <c r="SDF197" s="374"/>
      <c r="SDG197" s="373"/>
      <c r="SDH197" s="374"/>
      <c r="SDI197" s="374"/>
      <c r="SDJ197" s="374"/>
      <c r="SDK197" s="374"/>
      <c r="SDL197" s="373"/>
      <c r="SDM197" s="371"/>
      <c r="SDN197" s="371"/>
      <c r="SDO197" s="371"/>
      <c r="SDP197" s="372"/>
      <c r="SDQ197" s="373"/>
      <c r="SDR197" s="373"/>
      <c r="SDS197" s="373"/>
      <c r="SDT197" s="374"/>
      <c r="SDU197" s="374"/>
      <c r="SDV197" s="374"/>
      <c r="SDW197" s="373"/>
      <c r="SDX197" s="374"/>
      <c r="SDY197" s="374"/>
      <c r="SDZ197" s="374"/>
      <c r="SEA197" s="374"/>
      <c r="SEB197" s="373"/>
      <c r="SEC197" s="371"/>
      <c r="SED197" s="371"/>
      <c r="SEE197" s="371"/>
      <c r="SEF197" s="372"/>
      <c r="SEG197" s="373"/>
      <c r="SEH197" s="373"/>
      <c r="SEI197" s="373"/>
      <c r="SEJ197" s="374"/>
      <c r="SEK197" s="374"/>
      <c r="SEL197" s="374"/>
      <c r="SEM197" s="373"/>
      <c r="SEN197" s="374"/>
      <c r="SEO197" s="374"/>
      <c r="SEP197" s="374"/>
      <c r="SEQ197" s="374"/>
      <c r="SER197" s="373"/>
      <c r="SES197" s="371"/>
      <c r="SET197" s="371"/>
      <c r="SEU197" s="371"/>
      <c r="SEV197" s="372"/>
      <c r="SEW197" s="373"/>
      <c r="SEX197" s="373"/>
      <c r="SEY197" s="373"/>
      <c r="SEZ197" s="374"/>
      <c r="SFA197" s="374"/>
      <c r="SFB197" s="374"/>
      <c r="SFC197" s="373"/>
      <c r="SFD197" s="374"/>
      <c r="SFE197" s="374"/>
      <c r="SFF197" s="374"/>
      <c r="SFG197" s="374"/>
      <c r="SFH197" s="373"/>
      <c r="SFI197" s="371"/>
      <c r="SFJ197" s="371"/>
      <c r="SFK197" s="371"/>
      <c r="SFL197" s="372"/>
      <c r="SFM197" s="373"/>
      <c r="SFN197" s="373"/>
      <c r="SFO197" s="373"/>
      <c r="SFP197" s="374"/>
      <c r="SFQ197" s="374"/>
      <c r="SFR197" s="374"/>
      <c r="SFS197" s="373"/>
      <c r="SFT197" s="374"/>
      <c r="SFU197" s="374"/>
      <c r="SFV197" s="374"/>
      <c r="SFW197" s="374"/>
      <c r="SFX197" s="373"/>
      <c r="SFY197" s="371"/>
      <c r="SFZ197" s="371"/>
      <c r="SGA197" s="371"/>
      <c r="SGB197" s="372"/>
      <c r="SGC197" s="373"/>
      <c r="SGD197" s="373"/>
      <c r="SGE197" s="373"/>
      <c r="SGF197" s="374"/>
      <c r="SGG197" s="374"/>
      <c r="SGH197" s="374"/>
      <c r="SGI197" s="373"/>
      <c r="SGJ197" s="374"/>
      <c r="SGK197" s="374"/>
      <c r="SGL197" s="374"/>
      <c r="SGM197" s="374"/>
      <c r="SGN197" s="373"/>
      <c r="SGO197" s="371"/>
      <c r="SGP197" s="371"/>
      <c r="SGQ197" s="371"/>
      <c r="SGR197" s="372"/>
      <c r="SGS197" s="373"/>
      <c r="SGT197" s="373"/>
      <c r="SGU197" s="373"/>
      <c r="SGV197" s="374"/>
      <c r="SGW197" s="374"/>
      <c r="SGX197" s="374"/>
      <c r="SGY197" s="373"/>
      <c r="SGZ197" s="374"/>
      <c r="SHA197" s="374"/>
      <c r="SHB197" s="374"/>
      <c r="SHC197" s="374"/>
      <c r="SHD197" s="373"/>
      <c r="SHE197" s="371"/>
      <c r="SHF197" s="371"/>
      <c r="SHG197" s="371"/>
      <c r="SHH197" s="372"/>
      <c r="SHI197" s="373"/>
      <c r="SHJ197" s="373"/>
      <c r="SHK197" s="373"/>
      <c r="SHL197" s="374"/>
      <c r="SHM197" s="374"/>
      <c r="SHN197" s="374"/>
      <c r="SHO197" s="373"/>
      <c r="SHP197" s="374"/>
      <c r="SHQ197" s="374"/>
      <c r="SHR197" s="374"/>
      <c r="SHS197" s="374"/>
      <c r="SHT197" s="373"/>
      <c r="SHU197" s="371"/>
      <c r="SHV197" s="371"/>
      <c r="SHW197" s="371"/>
      <c r="SHX197" s="372"/>
      <c r="SHY197" s="373"/>
      <c r="SHZ197" s="373"/>
      <c r="SIA197" s="373"/>
      <c r="SIB197" s="374"/>
      <c r="SIC197" s="374"/>
      <c r="SID197" s="374"/>
      <c r="SIE197" s="373"/>
      <c r="SIF197" s="374"/>
      <c r="SIG197" s="374"/>
      <c r="SIH197" s="374"/>
      <c r="SII197" s="374"/>
      <c r="SIJ197" s="373"/>
      <c r="SIK197" s="371"/>
      <c r="SIL197" s="371"/>
      <c r="SIM197" s="371"/>
      <c r="SIN197" s="372"/>
      <c r="SIO197" s="373"/>
      <c r="SIP197" s="373"/>
      <c r="SIQ197" s="373"/>
      <c r="SIR197" s="374"/>
      <c r="SIS197" s="374"/>
      <c r="SIT197" s="374"/>
      <c r="SIU197" s="373"/>
      <c r="SIV197" s="374"/>
      <c r="SIW197" s="374"/>
      <c r="SIX197" s="374"/>
      <c r="SIY197" s="374"/>
      <c r="SIZ197" s="373"/>
      <c r="SJA197" s="371"/>
      <c r="SJB197" s="371"/>
      <c r="SJC197" s="371"/>
      <c r="SJD197" s="372"/>
      <c r="SJE197" s="373"/>
      <c r="SJF197" s="373"/>
      <c r="SJG197" s="373"/>
      <c r="SJH197" s="374"/>
      <c r="SJI197" s="374"/>
      <c r="SJJ197" s="374"/>
      <c r="SJK197" s="373"/>
      <c r="SJL197" s="374"/>
      <c r="SJM197" s="374"/>
      <c r="SJN197" s="374"/>
      <c r="SJO197" s="374"/>
      <c r="SJP197" s="373"/>
      <c r="SJQ197" s="371"/>
      <c r="SJR197" s="371"/>
      <c r="SJS197" s="371"/>
      <c r="SJT197" s="372"/>
      <c r="SJU197" s="373"/>
      <c r="SJV197" s="373"/>
      <c r="SJW197" s="373"/>
      <c r="SJX197" s="374"/>
      <c r="SJY197" s="374"/>
      <c r="SJZ197" s="374"/>
      <c r="SKA197" s="373"/>
      <c r="SKB197" s="374"/>
      <c r="SKC197" s="374"/>
      <c r="SKD197" s="374"/>
      <c r="SKE197" s="374"/>
      <c r="SKF197" s="373"/>
      <c r="SKG197" s="371"/>
      <c r="SKH197" s="371"/>
      <c r="SKI197" s="371"/>
      <c r="SKJ197" s="372"/>
      <c r="SKK197" s="373"/>
      <c r="SKL197" s="373"/>
      <c r="SKM197" s="373"/>
      <c r="SKN197" s="374"/>
      <c r="SKO197" s="374"/>
      <c r="SKP197" s="374"/>
      <c r="SKQ197" s="373"/>
      <c r="SKR197" s="374"/>
      <c r="SKS197" s="374"/>
      <c r="SKT197" s="374"/>
      <c r="SKU197" s="374"/>
      <c r="SKV197" s="373"/>
      <c r="SKW197" s="371"/>
      <c r="SKX197" s="371"/>
      <c r="SKY197" s="371"/>
      <c r="SKZ197" s="372"/>
      <c r="SLA197" s="373"/>
      <c r="SLB197" s="373"/>
      <c r="SLC197" s="373"/>
      <c r="SLD197" s="374"/>
      <c r="SLE197" s="374"/>
      <c r="SLF197" s="374"/>
      <c r="SLG197" s="373"/>
      <c r="SLH197" s="374"/>
      <c r="SLI197" s="374"/>
      <c r="SLJ197" s="374"/>
      <c r="SLK197" s="374"/>
      <c r="SLL197" s="373"/>
      <c r="SLM197" s="371"/>
      <c r="SLN197" s="371"/>
      <c r="SLO197" s="371"/>
      <c r="SLP197" s="372"/>
      <c r="SLQ197" s="373"/>
      <c r="SLR197" s="373"/>
      <c r="SLS197" s="373"/>
      <c r="SLT197" s="374"/>
      <c r="SLU197" s="374"/>
      <c r="SLV197" s="374"/>
      <c r="SLW197" s="373"/>
      <c r="SLX197" s="374"/>
      <c r="SLY197" s="374"/>
      <c r="SLZ197" s="374"/>
      <c r="SMA197" s="374"/>
      <c r="SMB197" s="373"/>
      <c r="SMC197" s="371"/>
      <c r="SMD197" s="371"/>
      <c r="SME197" s="371"/>
      <c r="SMF197" s="372"/>
      <c r="SMG197" s="373"/>
      <c r="SMH197" s="373"/>
      <c r="SMI197" s="373"/>
      <c r="SMJ197" s="374"/>
      <c r="SMK197" s="374"/>
      <c r="SML197" s="374"/>
      <c r="SMM197" s="373"/>
      <c r="SMN197" s="374"/>
      <c r="SMO197" s="374"/>
      <c r="SMP197" s="374"/>
      <c r="SMQ197" s="374"/>
      <c r="SMR197" s="373"/>
      <c r="SMS197" s="371"/>
      <c r="SMT197" s="371"/>
      <c r="SMU197" s="371"/>
      <c r="SMV197" s="372"/>
      <c r="SMW197" s="373"/>
      <c r="SMX197" s="373"/>
      <c r="SMY197" s="373"/>
      <c r="SMZ197" s="374"/>
      <c r="SNA197" s="374"/>
      <c r="SNB197" s="374"/>
      <c r="SNC197" s="373"/>
      <c r="SND197" s="374"/>
      <c r="SNE197" s="374"/>
      <c r="SNF197" s="374"/>
      <c r="SNG197" s="374"/>
      <c r="SNH197" s="373"/>
      <c r="SNI197" s="371"/>
      <c r="SNJ197" s="371"/>
      <c r="SNK197" s="371"/>
      <c r="SNL197" s="372"/>
      <c r="SNM197" s="373"/>
      <c r="SNN197" s="373"/>
      <c r="SNO197" s="373"/>
      <c r="SNP197" s="374"/>
      <c r="SNQ197" s="374"/>
      <c r="SNR197" s="374"/>
      <c r="SNS197" s="373"/>
      <c r="SNT197" s="374"/>
      <c r="SNU197" s="374"/>
      <c r="SNV197" s="374"/>
      <c r="SNW197" s="374"/>
      <c r="SNX197" s="373"/>
      <c r="SNY197" s="371"/>
      <c r="SNZ197" s="371"/>
      <c r="SOA197" s="371"/>
      <c r="SOB197" s="372"/>
      <c r="SOC197" s="373"/>
      <c r="SOD197" s="373"/>
      <c r="SOE197" s="373"/>
      <c r="SOF197" s="374"/>
      <c r="SOG197" s="374"/>
      <c r="SOH197" s="374"/>
      <c r="SOI197" s="373"/>
      <c r="SOJ197" s="374"/>
      <c r="SOK197" s="374"/>
      <c r="SOL197" s="374"/>
      <c r="SOM197" s="374"/>
      <c r="SON197" s="373"/>
      <c r="SOO197" s="371"/>
      <c r="SOP197" s="371"/>
      <c r="SOQ197" s="371"/>
      <c r="SOR197" s="372"/>
      <c r="SOS197" s="373"/>
      <c r="SOT197" s="373"/>
      <c r="SOU197" s="373"/>
      <c r="SOV197" s="374"/>
      <c r="SOW197" s="374"/>
      <c r="SOX197" s="374"/>
      <c r="SOY197" s="373"/>
      <c r="SOZ197" s="374"/>
      <c r="SPA197" s="374"/>
      <c r="SPB197" s="374"/>
      <c r="SPC197" s="374"/>
      <c r="SPD197" s="373"/>
      <c r="SPE197" s="371"/>
      <c r="SPF197" s="371"/>
      <c r="SPG197" s="371"/>
      <c r="SPH197" s="372"/>
      <c r="SPI197" s="373"/>
      <c r="SPJ197" s="373"/>
      <c r="SPK197" s="373"/>
      <c r="SPL197" s="374"/>
      <c r="SPM197" s="374"/>
      <c r="SPN197" s="374"/>
      <c r="SPO197" s="373"/>
      <c r="SPP197" s="374"/>
      <c r="SPQ197" s="374"/>
      <c r="SPR197" s="374"/>
      <c r="SPS197" s="374"/>
      <c r="SPT197" s="373"/>
      <c r="SPU197" s="371"/>
      <c r="SPV197" s="371"/>
      <c r="SPW197" s="371"/>
      <c r="SPX197" s="372"/>
      <c r="SPY197" s="373"/>
      <c r="SPZ197" s="373"/>
      <c r="SQA197" s="373"/>
      <c r="SQB197" s="374"/>
      <c r="SQC197" s="374"/>
      <c r="SQD197" s="374"/>
      <c r="SQE197" s="373"/>
      <c r="SQF197" s="374"/>
      <c r="SQG197" s="374"/>
      <c r="SQH197" s="374"/>
      <c r="SQI197" s="374"/>
      <c r="SQJ197" s="373"/>
      <c r="SQK197" s="371"/>
      <c r="SQL197" s="371"/>
      <c r="SQM197" s="371"/>
      <c r="SQN197" s="372"/>
      <c r="SQO197" s="373"/>
      <c r="SQP197" s="373"/>
      <c r="SQQ197" s="373"/>
      <c r="SQR197" s="374"/>
      <c r="SQS197" s="374"/>
      <c r="SQT197" s="374"/>
      <c r="SQU197" s="373"/>
      <c r="SQV197" s="374"/>
      <c r="SQW197" s="374"/>
      <c r="SQX197" s="374"/>
      <c r="SQY197" s="374"/>
      <c r="SQZ197" s="373"/>
      <c r="SRA197" s="371"/>
      <c r="SRB197" s="371"/>
      <c r="SRC197" s="371"/>
      <c r="SRD197" s="372"/>
      <c r="SRE197" s="373"/>
      <c r="SRF197" s="373"/>
      <c r="SRG197" s="373"/>
      <c r="SRH197" s="374"/>
      <c r="SRI197" s="374"/>
      <c r="SRJ197" s="374"/>
      <c r="SRK197" s="373"/>
      <c r="SRL197" s="374"/>
      <c r="SRM197" s="374"/>
      <c r="SRN197" s="374"/>
      <c r="SRO197" s="374"/>
      <c r="SRP197" s="373"/>
      <c r="SRQ197" s="371"/>
      <c r="SRR197" s="371"/>
      <c r="SRS197" s="371"/>
      <c r="SRT197" s="372"/>
      <c r="SRU197" s="373"/>
      <c r="SRV197" s="373"/>
      <c r="SRW197" s="373"/>
      <c r="SRX197" s="374"/>
      <c r="SRY197" s="374"/>
      <c r="SRZ197" s="374"/>
      <c r="SSA197" s="373"/>
      <c r="SSB197" s="374"/>
      <c r="SSC197" s="374"/>
      <c r="SSD197" s="374"/>
      <c r="SSE197" s="374"/>
      <c r="SSF197" s="373"/>
      <c r="SSG197" s="371"/>
      <c r="SSH197" s="371"/>
      <c r="SSI197" s="371"/>
      <c r="SSJ197" s="372"/>
      <c r="SSK197" s="373"/>
      <c r="SSL197" s="373"/>
      <c r="SSM197" s="373"/>
      <c r="SSN197" s="374"/>
      <c r="SSO197" s="374"/>
      <c r="SSP197" s="374"/>
      <c r="SSQ197" s="373"/>
      <c r="SSR197" s="374"/>
      <c r="SSS197" s="374"/>
      <c r="SST197" s="374"/>
      <c r="SSU197" s="374"/>
      <c r="SSV197" s="373"/>
      <c r="SSW197" s="371"/>
      <c r="SSX197" s="371"/>
      <c r="SSY197" s="371"/>
      <c r="SSZ197" s="372"/>
      <c r="STA197" s="373"/>
      <c r="STB197" s="373"/>
      <c r="STC197" s="373"/>
      <c r="STD197" s="374"/>
      <c r="STE197" s="374"/>
      <c r="STF197" s="374"/>
      <c r="STG197" s="373"/>
      <c r="STH197" s="374"/>
      <c r="STI197" s="374"/>
      <c r="STJ197" s="374"/>
      <c r="STK197" s="374"/>
      <c r="STL197" s="373"/>
      <c r="STM197" s="371"/>
      <c r="STN197" s="371"/>
      <c r="STO197" s="371"/>
      <c r="STP197" s="372"/>
      <c r="STQ197" s="373"/>
      <c r="STR197" s="373"/>
      <c r="STS197" s="373"/>
      <c r="STT197" s="374"/>
      <c r="STU197" s="374"/>
      <c r="STV197" s="374"/>
      <c r="STW197" s="373"/>
      <c r="STX197" s="374"/>
      <c r="STY197" s="374"/>
      <c r="STZ197" s="374"/>
      <c r="SUA197" s="374"/>
      <c r="SUB197" s="373"/>
      <c r="SUC197" s="371"/>
      <c r="SUD197" s="371"/>
      <c r="SUE197" s="371"/>
      <c r="SUF197" s="372"/>
      <c r="SUG197" s="373"/>
      <c r="SUH197" s="373"/>
      <c r="SUI197" s="373"/>
      <c r="SUJ197" s="374"/>
      <c r="SUK197" s="374"/>
      <c r="SUL197" s="374"/>
      <c r="SUM197" s="373"/>
      <c r="SUN197" s="374"/>
      <c r="SUO197" s="374"/>
      <c r="SUP197" s="374"/>
      <c r="SUQ197" s="374"/>
      <c r="SUR197" s="373"/>
      <c r="SUS197" s="371"/>
      <c r="SUT197" s="371"/>
      <c r="SUU197" s="371"/>
      <c r="SUV197" s="372"/>
      <c r="SUW197" s="373"/>
      <c r="SUX197" s="373"/>
      <c r="SUY197" s="373"/>
      <c r="SUZ197" s="374"/>
      <c r="SVA197" s="374"/>
      <c r="SVB197" s="374"/>
      <c r="SVC197" s="373"/>
      <c r="SVD197" s="374"/>
      <c r="SVE197" s="374"/>
      <c r="SVF197" s="374"/>
      <c r="SVG197" s="374"/>
      <c r="SVH197" s="373"/>
      <c r="SVI197" s="371"/>
      <c r="SVJ197" s="371"/>
      <c r="SVK197" s="371"/>
      <c r="SVL197" s="372"/>
      <c r="SVM197" s="373"/>
      <c r="SVN197" s="373"/>
      <c r="SVO197" s="373"/>
      <c r="SVP197" s="374"/>
      <c r="SVQ197" s="374"/>
      <c r="SVR197" s="374"/>
      <c r="SVS197" s="373"/>
      <c r="SVT197" s="374"/>
      <c r="SVU197" s="374"/>
      <c r="SVV197" s="374"/>
      <c r="SVW197" s="374"/>
      <c r="SVX197" s="373"/>
      <c r="SVY197" s="371"/>
      <c r="SVZ197" s="371"/>
      <c r="SWA197" s="371"/>
      <c r="SWB197" s="372"/>
      <c r="SWC197" s="373"/>
      <c r="SWD197" s="373"/>
      <c r="SWE197" s="373"/>
      <c r="SWF197" s="374"/>
      <c r="SWG197" s="374"/>
      <c r="SWH197" s="374"/>
      <c r="SWI197" s="373"/>
      <c r="SWJ197" s="374"/>
      <c r="SWK197" s="374"/>
      <c r="SWL197" s="374"/>
      <c r="SWM197" s="374"/>
      <c r="SWN197" s="373"/>
      <c r="SWO197" s="371"/>
      <c r="SWP197" s="371"/>
      <c r="SWQ197" s="371"/>
      <c r="SWR197" s="372"/>
      <c r="SWS197" s="373"/>
      <c r="SWT197" s="373"/>
      <c r="SWU197" s="373"/>
      <c r="SWV197" s="374"/>
      <c r="SWW197" s="374"/>
      <c r="SWX197" s="374"/>
      <c r="SWY197" s="373"/>
      <c r="SWZ197" s="374"/>
      <c r="SXA197" s="374"/>
      <c r="SXB197" s="374"/>
      <c r="SXC197" s="374"/>
      <c r="SXD197" s="373"/>
      <c r="SXE197" s="371"/>
      <c r="SXF197" s="371"/>
      <c r="SXG197" s="371"/>
      <c r="SXH197" s="372"/>
      <c r="SXI197" s="373"/>
      <c r="SXJ197" s="373"/>
      <c r="SXK197" s="373"/>
      <c r="SXL197" s="374"/>
      <c r="SXM197" s="374"/>
      <c r="SXN197" s="374"/>
      <c r="SXO197" s="373"/>
      <c r="SXP197" s="374"/>
      <c r="SXQ197" s="374"/>
      <c r="SXR197" s="374"/>
      <c r="SXS197" s="374"/>
      <c r="SXT197" s="373"/>
      <c r="SXU197" s="371"/>
      <c r="SXV197" s="371"/>
      <c r="SXW197" s="371"/>
      <c r="SXX197" s="372"/>
      <c r="SXY197" s="373"/>
      <c r="SXZ197" s="373"/>
      <c r="SYA197" s="373"/>
      <c r="SYB197" s="374"/>
      <c r="SYC197" s="374"/>
      <c r="SYD197" s="374"/>
      <c r="SYE197" s="373"/>
      <c r="SYF197" s="374"/>
      <c r="SYG197" s="374"/>
      <c r="SYH197" s="374"/>
      <c r="SYI197" s="374"/>
      <c r="SYJ197" s="373"/>
      <c r="SYK197" s="371"/>
      <c r="SYL197" s="371"/>
      <c r="SYM197" s="371"/>
      <c r="SYN197" s="372"/>
      <c r="SYO197" s="373"/>
      <c r="SYP197" s="373"/>
      <c r="SYQ197" s="373"/>
      <c r="SYR197" s="374"/>
      <c r="SYS197" s="374"/>
      <c r="SYT197" s="374"/>
      <c r="SYU197" s="373"/>
      <c r="SYV197" s="374"/>
      <c r="SYW197" s="374"/>
      <c r="SYX197" s="374"/>
      <c r="SYY197" s="374"/>
      <c r="SYZ197" s="373"/>
      <c r="SZA197" s="371"/>
      <c r="SZB197" s="371"/>
      <c r="SZC197" s="371"/>
      <c r="SZD197" s="372"/>
      <c r="SZE197" s="373"/>
      <c r="SZF197" s="373"/>
      <c r="SZG197" s="373"/>
      <c r="SZH197" s="374"/>
      <c r="SZI197" s="374"/>
      <c r="SZJ197" s="374"/>
      <c r="SZK197" s="373"/>
      <c r="SZL197" s="374"/>
      <c r="SZM197" s="374"/>
      <c r="SZN197" s="374"/>
      <c r="SZO197" s="374"/>
      <c r="SZP197" s="373"/>
      <c r="SZQ197" s="371"/>
      <c r="SZR197" s="371"/>
      <c r="SZS197" s="371"/>
      <c r="SZT197" s="372"/>
      <c r="SZU197" s="373"/>
      <c r="SZV197" s="373"/>
      <c r="SZW197" s="373"/>
      <c r="SZX197" s="374"/>
      <c r="SZY197" s="374"/>
      <c r="SZZ197" s="374"/>
      <c r="TAA197" s="373"/>
      <c r="TAB197" s="374"/>
      <c r="TAC197" s="374"/>
      <c r="TAD197" s="374"/>
      <c r="TAE197" s="374"/>
      <c r="TAF197" s="373"/>
      <c r="TAG197" s="371"/>
      <c r="TAH197" s="371"/>
      <c r="TAI197" s="371"/>
      <c r="TAJ197" s="372"/>
      <c r="TAK197" s="373"/>
      <c r="TAL197" s="373"/>
      <c r="TAM197" s="373"/>
      <c r="TAN197" s="374"/>
      <c r="TAO197" s="374"/>
      <c r="TAP197" s="374"/>
      <c r="TAQ197" s="373"/>
      <c r="TAR197" s="374"/>
      <c r="TAS197" s="374"/>
      <c r="TAT197" s="374"/>
      <c r="TAU197" s="374"/>
      <c r="TAV197" s="373"/>
      <c r="TAW197" s="371"/>
      <c r="TAX197" s="371"/>
      <c r="TAY197" s="371"/>
      <c r="TAZ197" s="372"/>
      <c r="TBA197" s="373"/>
      <c r="TBB197" s="373"/>
      <c r="TBC197" s="373"/>
      <c r="TBD197" s="374"/>
      <c r="TBE197" s="374"/>
      <c r="TBF197" s="374"/>
      <c r="TBG197" s="373"/>
      <c r="TBH197" s="374"/>
      <c r="TBI197" s="374"/>
      <c r="TBJ197" s="374"/>
      <c r="TBK197" s="374"/>
      <c r="TBL197" s="373"/>
      <c r="TBM197" s="371"/>
      <c r="TBN197" s="371"/>
      <c r="TBO197" s="371"/>
      <c r="TBP197" s="372"/>
      <c r="TBQ197" s="373"/>
      <c r="TBR197" s="373"/>
      <c r="TBS197" s="373"/>
      <c r="TBT197" s="374"/>
      <c r="TBU197" s="374"/>
      <c r="TBV197" s="374"/>
      <c r="TBW197" s="373"/>
      <c r="TBX197" s="374"/>
      <c r="TBY197" s="374"/>
      <c r="TBZ197" s="374"/>
      <c r="TCA197" s="374"/>
      <c r="TCB197" s="373"/>
      <c r="TCC197" s="371"/>
      <c r="TCD197" s="371"/>
      <c r="TCE197" s="371"/>
      <c r="TCF197" s="372"/>
      <c r="TCG197" s="373"/>
      <c r="TCH197" s="373"/>
      <c r="TCI197" s="373"/>
      <c r="TCJ197" s="374"/>
      <c r="TCK197" s="374"/>
      <c r="TCL197" s="374"/>
      <c r="TCM197" s="373"/>
      <c r="TCN197" s="374"/>
      <c r="TCO197" s="374"/>
      <c r="TCP197" s="374"/>
      <c r="TCQ197" s="374"/>
      <c r="TCR197" s="373"/>
      <c r="TCS197" s="371"/>
      <c r="TCT197" s="371"/>
      <c r="TCU197" s="371"/>
      <c r="TCV197" s="372"/>
      <c r="TCW197" s="373"/>
      <c r="TCX197" s="373"/>
      <c r="TCY197" s="373"/>
      <c r="TCZ197" s="374"/>
      <c r="TDA197" s="374"/>
      <c r="TDB197" s="374"/>
      <c r="TDC197" s="373"/>
      <c r="TDD197" s="374"/>
      <c r="TDE197" s="374"/>
      <c r="TDF197" s="374"/>
      <c r="TDG197" s="374"/>
      <c r="TDH197" s="373"/>
      <c r="TDI197" s="371"/>
      <c r="TDJ197" s="371"/>
      <c r="TDK197" s="371"/>
      <c r="TDL197" s="372"/>
      <c r="TDM197" s="373"/>
      <c r="TDN197" s="373"/>
      <c r="TDO197" s="373"/>
      <c r="TDP197" s="374"/>
      <c r="TDQ197" s="374"/>
      <c r="TDR197" s="374"/>
      <c r="TDS197" s="373"/>
      <c r="TDT197" s="374"/>
      <c r="TDU197" s="374"/>
      <c r="TDV197" s="374"/>
      <c r="TDW197" s="374"/>
      <c r="TDX197" s="373"/>
      <c r="TDY197" s="371"/>
      <c r="TDZ197" s="371"/>
      <c r="TEA197" s="371"/>
      <c r="TEB197" s="372"/>
      <c r="TEC197" s="373"/>
      <c r="TED197" s="373"/>
      <c r="TEE197" s="373"/>
      <c r="TEF197" s="374"/>
      <c r="TEG197" s="374"/>
      <c r="TEH197" s="374"/>
      <c r="TEI197" s="373"/>
      <c r="TEJ197" s="374"/>
      <c r="TEK197" s="374"/>
      <c r="TEL197" s="374"/>
      <c r="TEM197" s="374"/>
      <c r="TEN197" s="373"/>
      <c r="TEO197" s="371"/>
      <c r="TEP197" s="371"/>
      <c r="TEQ197" s="371"/>
      <c r="TER197" s="372"/>
      <c r="TES197" s="373"/>
      <c r="TET197" s="373"/>
      <c r="TEU197" s="373"/>
      <c r="TEV197" s="374"/>
      <c r="TEW197" s="374"/>
      <c r="TEX197" s="374"/>
      <c r="TEY197" s="373"/>
      <c r="TEZ197" s="374"/>
      <c r="TFA197" s="374"/>
      <c r="TFB197" s="374"/>
      <c r="TFC197" s="374"/>
      <c r="TFD197" s="373"/>
      <c r="TFE197" s="371"/>
      <c r="TFF197" s="371"/>
      <c r="TFG197" s="371"/>
      <c r="TFH197" s="372"/>
      <c r="TFI197" s="373"/>
      <c r="TFJ197" s="373"/>
      <c r="TFK197" s="373"/>
      <c r="TFL197" s="374"/>
      <c r="TFM197" s="374"/>
      <c r="TFN197" s="374"/>
      <c r="TFO197" s="373"/>
      <c r="TFP197" s="374"/>
      <c r="TFQ197" s="374"/>
      <c r="TFR197" s="374"/>
      <c r="TFS197" s="374"/>
      <c r="TFT197" s="373"/>
      <c r="TFU197" s="371"/>
      <c r="TFV197" s="371"/>
      <c r="TFW197" s="371"/>
      <c r="TFX197" s="372"/>
      <c r="TFY197" s="373"/>
      <c r="TFZ197" s="373"/>
      <c r="TGA197" s="373"/>
      <c r="TGB197" s="374"/>
      <c r="TGC197" s="374"/>
      <c r="TGD197" s="374"/>
      <c r="TGE197" s="373"/>
      <c r="TGF197" s="374"/>
      <c r="TGG197" s="374"/>
      <c r="TGH197" s="374"/>
      <c r="TGI197" s="374"/>
      <c r="TGJ197" s="373"/>
      <c r="TGK197" s="371"/>
      <c r="TGL197" s="371"/>
      <c r="TGM197" s="371"/>
      <c r="TGN197" s="372"/>
      <c r="TGO197" s="373"/>
      <c r="TGP197" s="373"/>
      <c r="TGQ197" s="373"/>
      <c r="TGR197" s="374"/>
      <c r="TGS197" s="374"/>
      <c r="TGT197" s="374"/>
      <c r="TGU197" s="373"/>
      <c r="TGV197" s="374"/>
      <c r="TGW197" s="374"/>
      <c r="TGX197" s="374"/>
      <c r="TGY197" s="374"/>
      <c r="TGZ197" s="373"/>
      <c r="THA197" s="371"/>
      <c r="THB197" s="371"/>
      <c r="THC197" s="371"/>
      <c r="THD197" s="372"/>
      <c r="THE197" s="373"/>
      <c r="THF197" s="373"/>
      <c r="THG197" s="373"/>
      <c r="THH197" s="374"/>
      <c r="THI197" s="374"/>
      <c r="THJ197" s="374"/>
      <c r="THK197" s="373"/>
      <c r="THL197" s="374"/>
      <c r="THM197" s="374"/>
      <c r="THN197" s="374"/>
      <c r="THO197" s="374"/>
      <c r="THP197" s="373"/>
      <c r="THQ197" s="371"/>
      <c r="THR197" s="371"/>
      <c r="THS197" s="371"/>
      <c r="THT197" s="372"/>
      <c r="THU197" s="373"/>
      <c r="THV197" s="373"/>
      <c r="THW197" s="373"/>
      <c r="THX197" s="374"/>
      <c r="THY197" s="374"/>
      <c r="THZ197" s="374"/>
      <c r="TIA197" s="373"/>
      <c r="TIB197" s="374"/>
      <c r="TIC197" s="374"/>
      <c r="TID197" s="374"/>
      <c r="TIE197" s="374"/>
      <c r="TIF197" s="373"/>
      <c r="TIG197" s="371"/>
      <c r="TIH197" s="371"/>
      <c r="TII197" s="371"/>
      <c r="TIJ197" s="372"/>
      <c r="TIK197" s="373"/>
      <c r="TIL197" s="373"/>
      <c r="TIM197" s="373"/>
      <c r="TIN197" s="374"/>
      <c r="TIO197" s="374"/>
      <c r="TIP197" s="374"/>
      <c r="TIQ197" s="373"/>
      <c r="TIR197" s="374"/>
      <c r="TIS197" s="374"/>
      <c r="TIT197" s="374"/>
      <c r="TIU197" s="374"/>
      <c r="TIV197" s="373"/>
      <c r="TIW197" s="371"/>
      <c r="TIX197" s="371"/>
      <c r="TIY197" s="371"/>
      <c r="TIZ197" s="372"/>
      <c r="TJA197" s="373"/>
      <c r="TJB197" s="373"/>
      <c r="TJC197" s="373"/>
      <c r="TJD197" s="374"/>
      <c r="TJE197" s="374"/>
      <c r="TJF197" s="374"/>
      <c r="TJG197" s="373"/>
      <c r="TJH197" s="374"/>
      <c r="TJI197" s="374"/>
      <c r="TJJ197" s="374"/>
      <c r="TJK197" s="374"/>
      <c r="TJL197" s="373"/>
      <c r="TJM197" s="371"/>
      <c r="TJN197" s="371"/>
      <c r="TJO197" s="371"/>
      <c r="TJP197" s="372"/>
      <c r="TJQ197" s="373"/>
      <c r="TJR197" s="373"/>
      <c r="TJS197" s="373"/>
      <c r="TJT197" s="374"/>
      <c r="TJU197" s="374"/>
      <c r="TJV197" s="374"/>
      <c r="TJW197" s="373"/>
      <c r="TJX197" s="374"/>
      <c r="TJY197" s="374"/>
      <c r="TJZ197" s="374"/>
      <c r="TKA197" s="374"/>
      <c r="TKB197" s="373"/>
      <c r="TKC197" s="371"/>
      <c r="TKD197" s="371"/>
      <c r="TKE197" s="371"/>
      <c r="TKF197" s="372"/>
      <c r="TKG197" s="373"/>
      <c r="TKH197" s="373"/>
      <c r="TKI197" s="373"/>
      <c r="TKJ197" s="374"/>
      <c r="TKK197" s="374"/>
      <c r="TKL197" s="374"/>
      <c r="TKM197" s="373"/>
      <c r="TKN197" s="374"/>
      <c r="TKO197" s="374"/>
      <c r="TKP197" s="374"/>
      <c r="TKQ197" s="374"/>
      <c r="TKR197" s="373"/>
      <c r="TKS197" s="371"/>
      <c r="TKT197" s="371"/>
      <c r="TKU197" s="371"/>
      <c r="TKV197" s="372"/>
      <c r="TKW197" s="373"/>
      <c r="TKX197" s="373"/>
      <c r="TKY197" s="373"/>
      <c r="TKZ197" s="374"/>
      <c r="TLA197" s="374"/>
      <c r="TLB197" s="374"/>
      <c r="TLC197" s="373"/>
      <c r="TLD197" s="374"/>
      <c r="TLE197" s="374"/>
      <c r="TLF197" s="374"/>
      <c r="TLG197" s="374"/>
      <c r="TLH197" s="373"/>
      <c r="TLI197" s="371"/>
      <c r="TLJ197" s="371"/>
      <c r="TLK197" s="371"/>
      <c r="TLL197" s="372"/>
      <c r="TLM197" s="373"/>
      <c r="TLN197" s="373"/>
      <c r="TLO197" s="373"/>
      <c r="TLP197" s="374"/>
      <c r="TLQ197" s="374"/>
      <c r="TLR197" s="374"/>
      <c r="TLS197" s="373"/>
      <c r="TLT197" s="374"/>
      <c r="TLU197" s="374"/>
      <c r="TLV197" s="374"/>
      <c r="TLW197" s="374"/>
      <c r="TLX197" s="373"/>
      <c r="TLY197" s="371"/>
      <c r="TLZ197" s="371"/>
      <c r="TMA197" s="371"/>
      <c r="TMB197" s="372"/>
      <c r="TMC197" s="373"/>
      <c r="TMD197" s="373"/>
      <c r="TME197" s="373"/>
      <c r="TMF197" s="374"/>
      <c r="TMG197" s="374"/>
      <c r="TMH197" s="374"/>
      <c r="TMI197" s="373"/>
      <c r="TMJ197" s="374"/>
      <c r="TMK197" s="374"/>
      <c r="TML197" s="374"/>
      <c r="TMM197" s="374"/>
      <c r="TMN197" s="373"/>
      <c r="TMO197" s="371"/>
      <c r="TMP197" s="371"/>
      <c r="TMQ197" s="371"/>
      <c r="TMR197" s="372"/>
      <c r="TMS197" s="373"/>
      <c r="TMT197" s="373"/>
      <c r="TMU197" s="373"/>
      <c r="TMV197" s="374"/>
      <c r="TMW197" s="374"/>
      <c r="TMX197" s="374"/>
      <c r="TMY197" s="373"/>
      <c r="TMZ197" s="374"/>
      <c r="TNA197" s="374"/>
      <c r="TNB197" s="374"/>
      <c r="TNC197" s="374"/>
      <c r="TND197" s="373"/>
      <c r="TNE197" s="371"/>
      <c r="TNF197" s="371"/>
      <c r="TNG197" s="371"/>
      <c r="TNH197" s="372"/>
      <c r="TNI197" s="373"/>
      <c r="TNJ197" s="373"/>
      <c r="TNK197" s="373"/>
      <c r="TNL197" s="374"/>
      <c r="TNM197" s="374"/>
      <c r="TNN197" s="374"/>
      <c r="TNO197" s="373"/>
      <c r="TNP197" s="374"/>
      <c r="TNQ197" s="374"/>
      <c r="TNR197" s="374"/>
      <c r="TNS197" s="374"/>
      <c r="TNT197" s="373"/>
      <c r="TNU197" s="371"/>
      <c r="TNV197" s="371"/>
      <c r="TNW197" s="371"/>
      <c r="TNX197" s="372"/>
      <c r="TNY197" s="373"/>
      <c r="TNZ197" s="373"/>
      <c r="TOA197" s="373"/>
      <c r="TOB197" s="374"/>
      <c r="TOC197" s="374"/>
      <c r="TOD197" s="374"/>
      <c r="TOE197" s="373"/>
      <c r="TOF197" s="374"/>
      <c r="TOG197" s="374"/>
      <c r="TOH197" s="374"/>
      <c r="TOI197" s="374"/>
      <c r="TOJ197" s="373"/>
      <c r="TOK197" s="371"/>
      <c r="TOL197" s="371"/>
      <c r="TOM197" s="371"/>
      <c r="TON197" s="372"/>
      <c r="TOO197" s="373"/>
      <c r="TOP197" s="373"/>
      <c r="TOQ197" s="373"/>
      <c r="TOR197" s="374"/>
      <c r="TOS197" s="374"/>
      <c r="TOT197" s="374"/>
      <c r="TOU197" s="373"/>
      <c r="TOV197" s="374"/>
      <c r="TOW197" s="374"/>
      <c r="TOX197" s="374"/>
      <c r="TOY197" s="374"/>
      <c r="TOZ197" s="373"/>
      <c r="TPA197" s="371"/>
      <c r="TPB197" s="371"/>
      <c r="TPC197" s="371"/>
      <c r="TPD197" s="372"/>
      <c r="TPE197" s="373"/>
      <c r="TPF197" s="373"/>
      <c r="TPG197" s="373"/>
      <c r="TPH197" s="374"/>
      <c r="TPI197" s="374"/>
      <c r="TPJ197" s="374"/>
      <c r="TPK197" s="373"/>
      <c r="TPL197" s="374"/>
      <c r="TPM197" s="374"/>
      <c r="TPN197" s="374"/>
      <c r="TPO197" s="374"/>
      <c r="TPP197" s="373"/>
      <c r="TPQ197" s="371"/>
      <c r="TPR197" s="371"/>
      <c r="TPS197" s="371"/>
      <c r="TPT197" s="372"/>
      <c r="TPU197" s="373"/>
      <c r="TPV197" s="373"/>
      <c r="TPW197" s="373"/>
      <c r="TPX197" s="374"/>
      <c r="TPY197" s="374"/>
      <c r="TPZ197" s="374"/>
      <c r="TQA197" s="373"/>
      <c r="TQB197" s="374"/>
      <c r="TQC197" s="374"/>
      <c r="TQD197" s="374"/>
      <c r="TQE197" s="374"/>
      <c r="TQF197" s="373"/>
      <c r="TQG197" s="371"/>
      <c r="TQH197" s="371"/>
      <c r="TQI197" s="371"/>
      <c r="TQJ197" s="372"/>
      <c r="TQK197" s="373"/>
      <c r="TQL197" s="373"/>
      <c r="TQM197" s="373"/>
      <c r="TQN197" s="374"/>
      <c r="TQO197" s="374"/>
      <c r="TQP197" s="374"/>
      <c r="TQQ197" s="373"/>
      <c r="TQR197" s="374"/>
      <c r="TQS197" s="374"/>
      <c r="TQT197" s="374"/>
      <c r="TQU197" s="374"/>
      <c r="TQV197" s="373"/>
      <c r="TQW197" s="371"/>
      <c r="TQX197" s="371"/>
      <c r="TQY197" s="371"/>
      <c r="TQZ197" s="372"/>
      <c r="TRA197" s="373"/>
      <c r="TRB197" s="373"/>
      <c r="TRC197" s="373"/>
      <c r="TRD197" s="374"/>
      <c r="TRE197" s="374"/>
      <c r="TRF197" s="374"/>
      <c r="TRG197" s="373"/>
      <c r="TRH197" s="374"/>
      <c r="TRI197" s="374"/>
      <c r="TRJ197" s="374"/>
      <c r="TRK197" s="374"/>
      <c r="TRL197" s="373"/>
      <c r="TRM197" s="371"/>
      <c r="TRN197" s="371"/>
      <c r="TRO197" s="371"/>
      <c r="TRP197" s="372"/>
      <c r="TRQ197" s="373"/>
      <c r="TRR197" s="373"/>
      <c r="TRS197" s="373"/>
      <c r="TRT197" s="374"/>
      <c r="TRU197" s="374"/>
      <c r="TRV197" s="374"/>
      <c r="TRW197" s="373"/>
      <c r="TRX197" s="374"/>
      <c r="TRY197" s="374"/>
      <c r="TRZ197" s="374"/>
      <c r="TSA197" s="374"/>
      <c r="TSB197" s="373"/>
      <c r="TSC197" s="371"/>
      <c r="TSD197" s="371"/>
      <c r="TSE197" s="371"/>
      <c r="TSF197" s="372"/>
      <c r="TSG197" s="373"/>
      <c r="TSH197" s="373"/>
      <c r="TSI197" s="373"/>
      <c r="TSJ197" s="374"/>
      <c r="TSK197" s="374"/>
      <c r="TSL197" s="374"/>
      <c r="TSM197" s="373"/>
      <c r="TSN197" s="374"/>
      <c r="TSO197" s="374"/>
      <c r="TSP197" s="374"/>
      <c r="TSQ197" s="374"/>
      <c r="TSR197" s="373"/>
      <c r="TSS197" s="371"/>
      <c r="TST197" s="371"/>
      <c r="TSU197" s="371"/>
      <c r="TSV197" s="372"/>
      <c r="TSW197" s="373"/>
      <c r="TSX197" s="373"/>
      <c r="TSY197" s="373"/>
      <c r="TSZ197" s="374"/>
      <c r="TTA197" s="374"/>
      <c r="TTB197" s="374"/>
      <c r="TTC197" s="373"/>
      <c r="TTD197" s="374"/>
      <c r="TTE197" s="374"/>
      <c r="TTF197" s="374"/>
      <c r="TTG197" s="374"/>
      <c r="TTH197" s="373"/>
      <c r="TTI197" s="371"/>
      <c r="TTJ197" s="371"/>
      <c r="TTK197" s="371"/>
      <c r="TTL197" s="372"/>
      <c r="TTM197" s="373"/>
      <c r="TTN197" s="373"/>
      <c r="TTO197" s="373"/>
      <c r="TTP197" s="374"/>
      <c r="TTQ197" s="374"/>
      <c r="TTR197" s="374"/>
      <c r="TTS197" s="373"/>
      <c r="TTT197" s="374"/>
      <c r="TTU197" s="374"/>
      <c r="TTV197" s="374"/>
      <c r="TTW197" s="374"/>
      <c r="TTX197" s="373"/>
      <c r="TTY197" s="371"/>
      <c r="TTZ197" s="371"/>
      <c r="TUA197" s="371"/>
      <c r="TUB197" s="372"/>
      <c r="TUC197" s="373"/>
      <c r="TUD197" s="373"/>
      <c r="TUE197" s="373"/>
      <c r="TUF197" s="374"/>
      <c r="TUG197" s="374"/>
      <c r="TUH197" s="374"/>
      <c r="TUI197" s="373"/>
      <c r="TUJ197" s="374"/>
      <c r="TUK197" s="374"/>
      <c r="TUL197" s="374"/>
      <c r="TUM197" s="374"/>
      <c r="TUN197" s="373"/>
      <c r="TUO197" s="371"/>
      <c r="TUP197" s="371"/>
      <c r="TUQ197" s="371"/>
      <c r="TUR197" s="372"/>
      <c r="TUS197" s="373"/>
      <c r="TUT197" s="373"/>
      <c r="TUU197" s="373"/>
      <c r="TUV197" s="374"/>
      <c r="TUW197" s="374"/>
      <c r="TUX197" s="374"/>
      <c r="TUY197" s="373"/>
      <c r="TUZ197" s="374"/>
      <c r="TVA197" s="374"/>
      <c r="TVB197" s="374"/>
      <c r="TVC197" s="374"/>
      <c r="TVD197" s="373"/>
      <c r="TVE197" s="371"/>
      <c r="TVF197" s="371"/>
      <c r="TVG197" s="371"/>
      <c r="TVH197" s="372"/>
      <c r="TVI197" s="373"/>
      <c r="TVJ197" s="373"/>
      <c r="TVK197" s="373"/>
      <c r="TVL197" s="374"/>
      <c r="TVM197" s="374"/>
      <c r="TVN197" s="374"/>
      <c r="TVO197" s="373"/>
      <c r="TVP197" s="374"/>
      <c r="TVQ197" s="374"/>
      <c r="TVR197" s="374"/>
      <c r="TVS197" s="374"/>
      <c r="TVT197" s="373"/>
      <c r="TVU197" s="371"/>
      <c r="TVV197" s="371"/>
      <c r="TVW197" s="371"/>
      <c r="TVX197" s="372"/>
      <c r="TVY197" s="373"/>
      <c r="TVZ197" s="373"/>
      <c r="TWA197" s="373"/>
      <c r="TWB197" s="374"/>
      <c r="TWC197" s="374"/>
      <c r="TWD197" s="374"/>
      <c r="TWE197" s="373"/>
      <c r="TWF197" s="374"/>
      <c r="TWG197" s="374"/>
      <c r="TWH197" s="374"/>
      <c r="TWI197" s="374"/>
      <c r="TWJ197" s="373"/>
      <c r="TWK197" s="371"/>
      <c r="TWL197" s="371"/>
      <c r="TWM197" s="371"/>
      <c r="TWN197" s="372"/>
      <c r="TWO197" s="373"/>
      <c r="TWP197" s="373"/>
      <c r="TWQ197" s="373"/>
      <c r="TWR197" s="374"/>
      <c r="TWS197" s="374"/>
      <c r="TWT197" s="374"/>
      <c r="TWU197" s="373"/>
      <c r="TWV197" s="374"/>
      <c r="TWW197" s="374"/>
      <c r="TWX197" s="374"/>
      <c r="TWY197" s="374"/>
      <c r="TWZ197" s="373"/>
      <c r="TXA197" s="371"/>
      <c r="TXB197" s="371"/>
      <c r="TXC197" s="371"/>
      <c r="TXD197" s="372"/>
      <c r="TXE197" s="373"/>
      <c r="TXF197" s="373"/>
      <c r="TXG197" s="373"/>
      <c r="TXH197" s="374"/>
      <c r="TXI197" s="374"/>
      <c r="TXJ197" s="374"/>
      <c r="TXK197" s="373"/>
      <c r="TXL197" s="374"/>
      <c r="TXM197" s="374"/>
      <c r="TXN197" s="374"/>
      <c r="TXO197" s="374"/>
      <c r="TXP197" s="373"/>
      <c r="TXQ197" s="371"/>
      <c r="TXR197" s="371"/>
      <c r="TXS197" s="371"/>
      <c r="TXT197" s="372"/>
      <c r="TXU197" s="373"/>
      <c r="TXV197" s="373"/>
      <c r="TXW197" s="373"/>
      <c r="TXX197" s="374"/>
      <c r="TXY197" s="374"/>
      <c r="TXZ197" s="374"/>
      <c r="TYA197" s="373"/>
      <c r="TYB197" s="374"/>
      <c r="TYC197" s="374"/>
      <c r="TYD197" s="374"/>
      <c r="TYE197" s="374"/>
      <c r="TYF197" s="373"/>
      <c r="TYG197" s="371"/>
      <c r="TYH197" s="371"/>
      <c r="TYI197" s="371"/>
      <c r="TYJ197" s="372"/>
      <c r="TYK197" s="373"/>
      <c r="TYL197" s="373"/>
      <c r="TYM197" s="373"/>
      <c r="TYN197" s="374"/>
      <c r="TYO197" s="374"/>
      <c r="TYP197" s="374"/>
      <c r="TYQ197" s="373"/>
      <c r="TYR197" s="374"/>
      <c r="TYS197" s="374"/>
      <c r="TYT197" s="374"/>
      <c r="TYU197" s="374"/>
      <c r="TYV197" s="373"/>
      <c r="TYW197" s="371"/>
      <c r="TYX197" s="371"/>
      <c r="TYY197" s="371"/>
      <c r="TYZ197" s="372"/>
      <c r="TZA197" s="373"/>
      <c r="TZB197" s="373"/>
      <c r="TZC197" s="373"/>
      <c r="TZD197" s="374"/>
      <c r="TZE197" s="374"/>
      <c r="TZF197" s="374"/>
      <c r="TZG197" s="373"/>
      <c r="TZH197" s="374"/>
      <c r="TZI197" s="374"/>
      <c r="TZJ197" s="374"/>
      <c r="TZK197" s="374"/>
      <c r="TZL197" s="373"/>
      <c r="TZM197" s="371"/>
      <c r="TZN197" s="371"/>
      <c r="TZO197" s="371"/>
      <c r="TZP197" s="372"/>
      <c r="TZQ197" s="373"/>
      <c r="TZR197" s="373"/>
      <c r="TZS197" s="373"/>
      <c r="TZT197" s="374"/>
      <c r="TZU197" s="374"/>
      <c r="TZV197" s="374"/>
      <c r="TZW197" s="373"/>
      <c r="TZX197" s="374"/>
      <c r="TZY197" s="374"/>
      <c r="TZZ197" s="374"/>
      <c r="UAA197" s="374"/>
      <c r="UAB197" s="373"/>
      <c r="UAC197" s="371"/>
      <c r="UAD197" s="371"/>
      <c r="UAE197" s="371"/>
      <c r="UAF197" s="372"/>
      <c r="UAG197" s="373"/>
      <c r="UAH197" s="373"/>
      <c r="UAI197" s="373"/>
      <c r="UAJ197" s="374"/>
      <c r="UAK197" s="374"/>
      <c r="UAL197" s="374"/>
      <c r="UAM197" s="373"/>
      <c r="UAN197" s="374"/>
      <c r="UAO197" s="374"/>
      <c r="UAP197" s="374"/>
      <c r="UAQ197" s="374"/>
      <c r="UAR197" s="373"/>
      <c r="UAS197" s="371"/>
      <c r="UAT197" s="371"/>
      <c r="UAU197" s="371"/>
      <c r="UAV197" s="372"/>
      <c r="UAW197" s="373"/>
      <c r="UAX197" s="373"/>
      <c r="UAY197" s="373"/>
      <c r="UAZ197" s="374"/>
      <c r="UBA197" s="374"/>
      <c r="UBB197" s="374"/>
      <c r="UBC197" s="373"/>
      <c r="UBD197" s="374"/>
      <c r="UBE197" s="374"/>
      <c r="UBF197" s="374"/>
      <c r="UBG197" s="374"/>
      <c r="UBH197" s="373"/>
      <c r="UBI197" s="371"/>
      <c r="UBJ197" s="371"/>
      <c r="UBK197" s="371"/>
      <c r="UBL197" s="372"/>
      <c r="UBM197" s="373"/>
      <c r="UBN197" s="373"/>
      <c r="UBO197" s="373"/>
      <c r="UBP197" s="374"/>
      <c r="UBQ197" s="374"/>
      <c r="UBR197" s="374"/>
      <c r="UBS197" s="373"/>
      <c r="UBT197" s="374"/>
      <c r="UBU197" s="374"/>
      <c r="UBV197" s="374"/>
      <c r="UBW197" s="374"/>
      <c r="UBX197" s="373"/>
      <c r="UBY197" s="371"/>
      <c r="UBZ197" s="371"/>
      <c r="UCA197" s="371"/>
      <c r="UCB197" s="372"/>
      <c r="UCC197" s="373"/>
      <c r="UCD197" s="373"/>
      <c r="UCE197" s="373"/>
      <c r="UCF197" s="374"/>
      <c r="UCG197" s="374"/>
      <c r="UCH197" s="374"/>
      <c r="UCI197" s="373"/>
      <c r="UCJ197" s="374"/>
      <c r="UCK197" s="374"/>
      <c r="UCL197" s="374"/>
      <c r="UCM197" s="374"/>
      <c r="UCN197" s="373"/>
      <c r="UCO197" s="371"/>
      <c r="UCP197" s="371"/>
      <c r="UCQ197" s="371"/>
      <c r="UCR197" s="372"/>
      <c r="UCS197" s="373"/>
      <c r="UCT197" s="373"/>
      <c r="UCU197" s="373"/>
      <c r="UCV197" s="374"/>
      <c r="UCW197" s="374"/>
      <c r="UCX197" s="374"/>
      <c r="UCY197" s="373"/>
      <c r="UCZ197" s="374"/>
      <c r="UDA197" s="374"/>
      <c r="UDB197" s="374"/>
      <c r="UDC197" s="374"/>
      <c r="UDD197" s="373"/>
      <c r="UDE197" s="371"/>
      <c r="UDF197" s="371"/>
      <c r="UDG197" s="371"/>
      <c r="UDH197" s="372"/>
      <c r="UDI197" s="373"/>
      <c r="UDJ197" s="373"/>
      <c r="UDK197" s="373"/>
      <c r="UDL197" s="374"/>
      <c r="UDM197" s="374"/>
      <c r="UDN197" s="374"/>
      <c r="UDO197" s="373"/>
      <c r="UDP197" s="374"/>
      <c r="UDQ197" s="374"/>
      <c r="UDR197" s="374"/>
      <c r="UDS197" s="374"/>
      <c r="UDT197" s="373"/>
      <c r="UDU197" s="371"/>
      <c r="UDV197" s="371"/>
      <c r="UDW197" s="371"/>
      <c r="UDX197" s="372"/>
      <c r="UDY197" s="373"/>
      <c r="UDZ197" s="373"/>
      <c r="UEA197" s="373"/>
      <c r="UEB197" s="374"/>
      <c r="UEC197" s="374"/>
      <c r="UED197" s="374"/>
      <c r="UEE197" s="373"/>
      <c r="UEF197" s="374"/>
      <c r="UEG197" s="374"/>
      <c r="UEH197" s="374"/>
      <c r="UEI197" s="374"/>
      <c r="UEJ197" s="373"/>
      <c r="UEK197" s="371"/>
      <c r="UEL197" s="371"/>
      <c r="UEM197" s="371"/>
      <c r="UEN197" s="372"/>
      <c r="UEO197" s="373"/>
      <c r="UEP197" s="373"/>
      <c r="UEQ197" s="373"/>
      <c r="UER197" s="374"/>
      <c r="UES197" s="374"/>
      <c r="UET197" s="374"/>
      <c r="UEU197" s="373"/>
      <c r="UEV197" s="374"/>
      <c r="UEW197" s="374"/>
      <c r="UEX197" s="374"/>
      <c r="UEY197" s="374"/>
      <c r="UEZ197" s="373"/>
      <c r="UFA197" s="371"/>
      <c r="UFB197" s="371"/>
      <c r="UFC197" s="371"/>
      <c r="UFD197" s="372"/>
      <c r="UFE197" s="373"/>
      <c r="UFF197" s="373"/>
      <c r="UFG197" s="373"/>
      <c r="UFH197" s="374"/>
      <c r="UFI197" s="374"/>
      <c r="UFJ197" s="374"/>
      <c r="UFK197" s="373"/>
      <c r="UFL197" s="374"/>
      <c r="UFM197" s="374"/>
      <c r="UFN197" s="374"/>
      <c r="UFO197" s="374"/>
      <c r="UFP197" s="373"/>
      <c r="UFQ197" s="371"/>
      <c r="UFR197" s="371"/>
      <c r="UFS197" s="371"/>
      <c r="UFT197" s="372"/>
      <c r="UFU197" s="373"/>
      <c r="UFV197" s="373"/>
      <c r="UFW197" s="373"/>
      <c r="UFX197" s="374"/>
      <c r="UFY197" s="374"/>
      <c r="UFZ197" s="374"/>
      <c r="UGA197" s="373"/>
      <c r="UGB197" s="374"/>
      <c r="UGC197" s="374"/>
      <c r="UGD197" s="374"/>
      <c r="UGE197" s="374"/>
      <c r="UGF197" s="373"/>
      <c r="UGG197" s="371"/>
      <c r="UGH197" s="371"/>
      <c r="UGI197" s="371"/>
      <c r="UGJ197" s="372"/>
      <c r="UGK197" s="373"/>
      <c r="UGL197" s="373"/>
      <c r="UGM197" s="373"/>
      <c r="UGN197" s="374"/>
      <c r="UGO197" s="374"/>
      <c r="UGP197" s="374"/>
      <c r="UGQ197" s="373"/>
      <c r="UGR197" s="374"/>
      <c r="UGS197" s="374"/>
      <c r="UGT197" s="374"/>
      <c r="UGU197" s="374"/>
      <c r="UGV197" s="373"/>
      <c r="UGW197" s="371"/>
      <c r="UGX197" s="371"/>
      <c r="UGY197" s="371"/>
      <c r="UGZ197" s="372"/>
      <c r="UHA197" s="373"/>
      <c r="UHB197" s="373"/>
      <c r="UHC197" s="373"/>
      <c r="UHD197" s="374"/>
      <c r="UHE197" s="374"/>
      <c r="UHF197" s="374"/>
      <c r="UHG197" s="373"/>
      <c r="UHH197" s="374"/>
      <c r="UHI197" s="374"/>
      <c r="UHJ197" s="374"/>
      <c r="UHK197" s="374"/>
      <c r="UHL197" s="373"/>
      <c r="UHM197" s="371"/>
      <c r="UHN197" s="371"/>
      <c r="UHO197" s="371"/>
      <c r="UHP197" s="372"/>
      <c r="UHQ197" s="373"/>
      <c r="UHR197" s="373"/>
      <c r="UHS197" s="373"/>
      <c r="UHT197" s="374"/>
      <c r="UHU197" s="374"/>
      <c r="UHV197" s="374"/>
      <c r="UHW197" s="373"/>
      <c r="UHX197" s="374"/>
      <c r="UHY197" s="374"/>
      <c r="UHZ197" s="374"/>
      <c r="UIA197" s="374"/>
      <c r="UIB197" s="373"/>
      <c r="UIC197" s="371"/>
      <c r="UID197" s="371"/>
      <c r="UIE197" s="371"/>
      <c r="UIF197" s="372"/>
      <c r="UIG197" s="373"/>
      <c r="UIH197" s="373"/>
      <c r="UII197" s="373"/>
      <c r="UIJ197" s="374"/>
      <c r="UIK197" s="374"/>
      <c r="UIL197" s="374"/>
      <c r="UIM197" s="373"/>
      <c r="UIN197" s="374"/>
      <c r="UIO197" s="374"/>
      <c r="UIP197" s="374"/>
      <c r="UIQ197" s="374"/>
      <c r="UIR197" s="373"/>
      <c r="UIS197" s="371"/>
      <c r="UIT197" s="371"/>
      <c r="UIU197" s="371"/>
      <c r="UIV197" s="372"/>
      <c r="UIW197" s="373"/>
      <c r="UIX197" s="373"/>
      <c r="UIY197" s="373"/>
      <c r="UIZ197" s="374"/>
      <c r="UJA197" s="374"/>
      <c r="UJB197" s="374"/>
      <c r="UJC197" s="373"/>
      <c r="UJD197" s="374"/>
      <c r="UJE197" s="374"/>
      <c r="UJF197" s="374"/>
      <c r="UJG197" s="374"/>
      <c r="UJH197" s="373"/>
      <c r="UJI197" s="371"/>
      <c r="UJJ197" s="371"/>
      <c r="UJK197" s="371"/>
      <c r="UJL197" s="372"/>
      <c r="UJM197" s="373"/>
      <c r="UJN197" s="373"/>
      <c r="UJO197" s="373"/>
      <c r="UJP197" s="374"/>
      <c r="UJQ197" s="374"/>
      <c r="UJR197" s="374"/>
      <c r="UJS197" s="373"/>
      <c r="UJT197" s="374"/>
      <c r="UJU197" s="374"/>
      <c r="UJV197" s="374"/>
      <c r="UJW197" s="374"/>
      <c r="UJX197" s="373"/>
      <c r="UJY197" s="371"/>
      <c r="UJZ197" s="371"/>
      <c r="UKA197" s="371"/>
      <c r="UKB197" s="372"/>
      <c r="UKC197" s="373"/>
      <c r="UKD197" s="373"/>
      <c r="UKE197" s="373"/>
      <c r="UKF197" s="374"/>
      <c r="UKG197" s="374"/>
      <c r="UKH197" s="374"/>
      <c r="UKI197" s="373"/>
      <c r="UKJ197" s="374"/>
      <c r="UKK197" s="374"/>
      <c r="UKL197" s="374"/>
      <c r="UKM197" s="374"/>
      <c r="UKN197" s="373"/>
      <c r="UKO197" s="371"/>
      <c r="UKP197" s="371"/>
      <c r="UKQ197" s="371"/>
      <c r="UKR197" s="372"/>
      <c r="UKS197" s="373"/>
      <c r="UKT197" s="373"/>
      <c r="UKU197" s="373"/>
      <c r="UKV197" s="374"/>
      <c r="UKW197" s="374"/>
      <c r="UKX197" s="374"/>
      <c r="UKY197" s="373"/>
      <c r="UKZ197" s="374"/>
      <c r="ULA197" s="374"/>
      <c r="ULB197" s="374"/>
      <c r="ULC197" s="374"/>
      <c r="ULD197" s="373"/>
      <c r="ULE197" s="371"/>
      <c r="ULF197" s="371"/>
      <c r="ULG197" s="371"/>
      <c r="ULH197" s="372"/>
      <c r="ULI197" s="373"/>
      <c r="ULJ197" s="373"/>
      <c r="ULK197" s="373"/>
      <c r="ULL197" s="374"/>
      <c r="ULM197" s="374"/>
      <c r="ULN197" s="374"/>
      <c r="ULO197" s="373"/>
      <c r="ULP197" s="374"/>
      <c r="ULQ197" s="374"/>
      <c r="ULR197" s="374"/>
      <c r="ULS197" s="374"/>
      <c r="ULT197" s="373"/>
      <c r="ULU197" s="371"/>
      <c r="ULV197" s="371"/>
      <c r="ULW197" s="371"/>
      <c r="ULX197" s="372"/>
      <c r="ULY197" s="373"/>
      <c r="ULZ197" s="373"/>
      <c r="UMA197" s="373"/>
      <c r="UMB197" s="374"/>
      <c r="UMC197" s="374"/>
      <c r="UMD197" s="374"/>
      <c r="UME197" s="373"/>
      <c r="UMF197" s="374"/>
      <c r="UMG197" s="374"/>
      <c r="UMH197" s="374"/>
      <c r="UMI197" s="374"/>
      <c r="UMJ197" s="373"/>
      <c r="UMK197" s="371"/>
      <c r="UML197" s="371"/>
      <c r="UMM197" s="371"/>
      <c r="UMN197" s="372"/>
      <c r="UMO197" s="373"/>
      <c r="UMP197" s="373"/>
      <c r="UMQ197" s="373"/>
      <c r="UMR197" s="374"/>
      <c r="UMS197" s="374"/>
      <c r="UMT197" s="374"/>
      <c r="UMU197" s="373"/>
      <c r="UMV197" s="374"/>
      <c r="UMW197" s="374"/>
      <c r="UMX197" s="374"/>
      <c r="UMY197" s="374"/>
      <c r="UMZ197" s="373"/>
      <c r="UNA197" s="371"/>
      <c r="UNB197" s="371"/>
      <c r="UNC197" s="371"/>
      <c r="UND197" s="372"/>
      <c r="UNE197" s="373"/>
      <c r="UNF197" s="373"/>
      <c r="UNG197" s="373"/>
      <c r="UNH197" s="374"/>
      <c r="UNI197" s="374"/>
      <c r="UNJ197" s="374"/>
      <c r="UNK197" s="373"/>
      <c r="UNL197" s="374"/>
      <c r="UNM197" s="374"/>
      <c r="UNN197" s="374"/>
      <c r="UNO197" s="374"/>
      <c r="UNP197" s="373"/>
      <c r="UNQ197" s="371"/>
      <c r="UNR197" s="371"/>
      <c r="UNS197" s="371"/>
      <c r="UNT197" s="372"/>
      <c r="UNU197" s="373"/>
      <c r="UNV197" s="373"/>
      <c r="UNW197" s="373"/>
      <c r="UNX197" s="374"/>
      <c r="UNY197" s="374"/>
      <c r="UNZ197" s="374"/>
      <c r="UOA197" s="373"/>
      <c r="UOB197" s="374"/>
      <c r="UOC197" s="374"/>
      <c r="UOD197" s="374"/>
      <c r="UOE197" s="374"/>
      <c r="UOF197" s="373"/>
      <c r="UOG197" s="371"/>
      <c r="UOH197" s="371"/>
      <c r="UOI197" s="371"/>
      <c r="UOJ197" s="372"/>
      <c r="UOK197" s="373"/>
      <c r="UOL197" s="373"/>
      <c r="UOM197" s="373"/>
      <c r="UON197" s="374"/>
      <c r="UOO197" s="374"/>
      <c r="UOP197" s="374"/>
      <c r="UOQ197" s="373"/>
      <c r="UOR197" s="374"/>
      <c r="UOS197" s="374"/>
      <c r="UOT197" s="374"/>
      <c r="UOU197" s="374"/>
      <c r="UOV197" s="373"/>
      <c r="UOW197" s="371"/>
      <c r="UOX197" s="371"/>
      <c r="UOY197" s="371"/>
      <c r="UOZ197" s="372"/>
      <c r="UPA197" s="373"/>
      <c r="UPB197" s="373"/>
      <c r="UPC197" s="373"/>
      <c r="UPD197" s="374"/>
      <c r="UPE197" s="374"/>
      <c r="UPF197" s="374"/>
      <c r="UPG197" s="373"/>
      <c r="UPH197" s="374"/>
      <c r="UPI197" s="374"/>
      <c r="UPJ197" s="374"/>
      <c r="UPK197" s="374"/>
      <c r="UPL197" s="373"/>
      <c r="UPM197" s="371"/>
      <c r="UPN197" s="371"/>
      <c r="UPO197" s="371"/>
      <c r="UPP197" s="372"/>
      <c r="UPQ197" s="373"/>
      <c r="UPR197" s="373"/>
      <c r="UPS197" s="373"/>
      <c r="UPT197" s="374"/>
      <c r="UPU197" s="374"/>
      <c r="UPV197" s="374"/>
      <c r="UPW197" s="373"/>
      <c r="UPX197" s="374"/>
      <c r="UPY197" s="374"/>
      <c r="UPZ197" s="374"/>
      <c r="UQA197" s="374"/>
      <c r="UQB197" s="373"/>
      <c r="UQC197" s="371"/>
      <c r="UQD197" s="371"/>
      <c r="UQE197" s="371"/>
      <c r="UQF197" s="372"/>
      <c r="UQG197" s="373"/>
      <c r="UQH197" s="373"/>
      <c r="UQI197" s="373"/>
      <c r="UQJ197" s="374"/>
      <c r="UQK197" s="374"/>
      <c r="UQL197" s="374"/>
      <c r="UQM197" s="373"/>
      <c r="UQN197" s="374"/>
      <c r="UQO197" s="374"/>
      <c r="UQP197" s="374"/>
      <c r="UQQ197" s="374"/>
      <c r="UQR197" s="373"/>
      <c r="UQS197" s="371"/>
      <c r="UQT197" s="371"/>
      <c r="UQU197" s="371"/>
      <c r="UQV197" s="372"/>
      <c r="UQW197" s="373"/>
      <c r="UQX197" s="373"/>
      <c r="UQY197" s="373"/>
      <c r="UQZ197" s="374"/>
      <c r="URA197" s="374"/>
      <c r="URB197" s="374"/>
      <c r="URC197" s="373"/>
      <c r="URD197" s="374"/>
      <c r="URE197" s="374"/>
      <c r="URF197" s="374"/>
      <c r="URG197" s="374"/>
      <c r="URH197" s="373"/>
      <c r="URI197" s="371"/>
      <c r="URJ197" s="371"/>
      <c r="URK197" s="371"/>
      <c r="URL197" s="372"/>
      <c r="URM197" s="373"/>
      <c r="URN197" s="373"/>
      <c r="URO197" s="373"/>
      <c r="URP197" s="374"/>
      <c r="URQ197" s="374"/>
      <c r="URR197" s="374"/>
      <c r="URS197" s="373"/>
      <c r="URT197" s="374"/>
      <c r="URU197" s="374"/>
      <c r="URV197" s="374"/>
      <c r="URW197" s="374"/>
      <c r="URX197" s="373"/>
      <c r="URY197" s="371"/>
      <c r="URZ197" s="371"/>
      <c r="USA197" s="371"/>
      <c r="USB197" s="372"/>
      <c r="USC197" s="373"/>
      <c r="USD197" s="373"/>
      <c r="USE197" s="373"/>
      <c r="USF197" s="374"/>
      <c r="USG197" s="374"/>
      <c r="USH197" s="374"/>
      <c r="USI197" s="373"/>
      <c r="USJ197" s="374"/>
      <c r="USK197" s="374"/>
      <c r="USL197" s="374"/>
      <c r="USM197" s="374"/>
      <c r="USN197" s="373"/>
      <c r="USO197" s="371"/>
      <c r="USP197" s="371"/>
      <c r="USQ197" s="371"/>
      <c r="USR197" s="372"/>
      <c r="USS197" s="373"/>
      <c r="UST197" s="373"/>
      <c r="USU197" s="373"/>
      <c r="USV197" s="374"/>
      <c r="USW197" s="374"/>
      <c r="USX197" s="374"/>
      <c r="USY197" s="373"/>
      <c r="USZ197" s="374"/>
      <c r="UTA197" s="374"/>
      <c r="UTB197" s="374"/>
      <c r="UTC197" s="374"/>
      <c r="UTD197" s="373"/>
      <c r="UTE197" s="371"/>
      <c r="UTF197" s="371"/>
      <c r="UTG197" s="371"/>
      <c r="UTH197" s="372"/>
      <c r="UTI197" s="373"/>
      <c r="UTJ197" s="373"/>
      <c r="UTK197" s="373"/>
      <c r="UTL197" s="374"/>
      <c r="UTM197" s="374"/>
      <c r="UTN197" s="374"/>
      <c r="UTO197" s="373"/>
      <c r="UTP197" s="374"/>
      <c r="UTQ197" s="374"/>
      <c r="UTR197" s="374"/>
      <c r="UTS197" s="374"/>
      <c r="UTT197" s="373"/>
      <c r="UTU197" s="371"/>
      <c r="UTV197" s="371"/>
      <c r="UTW197" s="371"/>
      <c r="UTX197" s="372"/>
      <c r="UTY197" s="373"/>
      <c r="UTZ197" s="373"/>
      <c r="UUA197" s="373"/>
      <c r="UUB197" s="374"/>
      <c r="UUC197" s="374"/>
      <c r="UUD197" s="374"/>
      <c r="UUE197" s="373"/>
      <c r="UUF197" s="374"/>
      <c r="UUG197" s="374"/>
      <c r="UUH197" s="374"/>
      <c r="UUI197" s="374"/>
      <c r="UUJ197" s="373"/>
      <c r="UUK197" s="371"/>
      <c r="UUL197" s="371"/>
      <c r="UUM197" s="371"/>
      <c r="UUN197" s="372"/>
      <c r="UUO197" s="373"/>
      <c r="UUP197" s="373"/>
      <c r="UUQ197" s="373"/>
      <c r="UUR197" s="374"/>
      <c r="UUS197" s="374"/>
      <c r="UUT197" s="374"/>
      <c r="UUU197" s="373"/>
      <c r="UUV197" s="374"/>
      <c r="UUW197" s="374"/>
      <c r="UUX197" s="374"/>
      <c r="UUY197" s="374"/>
      <c r="UUZ197" s="373"/>
      <c r="UVA197" s="371"/>
      <c r="UVB197" s="371"/>
      <c r="UVC197" s="371"/>
      <c r="UVD197" s="372"/>
      <c r="UVE197" s="373"/>
      <c r="UVF197" s="373"/>
      <c r="UVG197" s="373"/>
      <c r="UVH197" s="374"/>
      <c r="UVI197" s="374"/>
      <c r="UVJ197" s="374"/>
      <c r="UVK197" s="373"/>
      <c r="UVL197" s="374"/>
      <c r="UVM197" s="374"/>
      <c r="UVN197" s="374"/>
      <c r="UVO197" s="374"/>
      <c r="UVP197" s="373"/>
      <c r="UVQ197" s="371"/>
      <c r="UVR197" s="371"/>
      <c r="UVS197" s="371"/>
      <c r="UVT197" s="372"/>
      <c r="UVU197" s="373"/>
      <c r="UVV197" s="373"/>
      <c r="UVW197" s="373"/>
      <c r="UVX197" s="374"/>
      <c r="UVY197" s="374"/>
      <c r="UVZ197" s="374"/>
      <c r="UWA197" s="373"/>
      <c r="UWB197" s="374"/>
      <c r="UWC197" s="374"/>
      <c r="UWD197" s="374"/>
      <c r="UWE197" s="374"/>
      <c r="UWF197" s="373"/>
      <c r="UWG197" s="371"/>
      <c r="UWH197" s="371"/>
      <c r="UWI197" s="371"/>
      <c r="UWJ197" s="372"/>
      <c r="UWK197" s="373"/>
      <c r="UWL197" s="373"/>
      <c r="UWM197" s="373"/>
      <c r="UWN197" s="374"/>
      <c r="UWO197" s="374"/>
      <c r="UWP197" s="374"/>
      <c r="UWQ197" s="373"/>
      <c r="UWR197" s="374"/>
      <c r="UWS197" s="374"/>
      <c r="UWT197" s="374"/>
      <c r="UWU197" s="374"/>
      <c r="UWV197" s="373"/>
      <c r="UWW197" s="371"/>
      <c r="UWX197" s="371"/>
      <c r="UWY197" s="371"/>
      <c r="UWZ197" s="372"/>
      <c r="UXA197" s="373"/>
      <c r="UXB197" s="373"/>
      <c r="UXC197" s="373"/>
      <c r="UXD197" s="374"/>
      <c r="UXE197" s="374"/>
      <c r="UXF197" s="374"/>
      <c r="UXG197" s="373"/>
      <c r="UXH197" s="374"/>
      <c r="UXI197" s="374"/>
      <c r="UXJ197" s="374"/>
      <c r="UXK197" s="374"/>
      <c r="UXL197" s="373"/>
      <c r="UXM197" s="371"/>
      <c r="UXN197" s="371"/>
      <c r="UXO197" s="371"/>
      <c r="UXP197" s="372"/>
      <c r="UXQ197" s="373"/>
      <c r="UXR197" s="373"/>
      <c r="UXS197" s="373"/>
      <c r="UXT197" s="374"/>
      <c r="UXU197" s="374"/>
      <c r="UXV197" s="374"/>
      <c r="UXW197" s="373"/>
      <c r="UXX197" s="374"/>
      <c r="UXY197" s="374"/>
      <c r="UXZ197" s="374"/>
      <c r="UYA197" s="374"/>
      <c r="UYB197" s="373"/>
      <c r="UYC197" s="371"/>
      <c r="UYD197" s="371"/>
      <c r="UYE197" s="371"/>
      <c r="UYF197" s="372"/>
      <c r="UYG197" s="373"/>
      <c r="UYH197" s="373"/>
      <c r="UYI197" s="373"/>
      <c r="UYJ197" s="374"/>
      <c r="UYK197" s="374"/>
      <c r="UYL197" s="374"/>
      <c r="UYM197" s="373"/>
      <c r="UYN197" s="374"/>
      <c r="UYO197" s="374"/>
      <c r="UYP197" s="374"/>
      <c r="UYQ197" s="374"/>
      <c r="UYR197" s="373"/>
      <c r="UYS197" s="371"/>
      <c r="UYT197" s="371"/>
      <c r="UYU197" s="371"/>
      <c r="UYV197" s="372"/>
      <c r="UYW197" s="373"/>
      <c r="UYX197" s="373"/>
      <c r="UYY197" s="373"/>
      <c r="UYZ197" s="374"/>
      <c r="UZA197" s="374"/>
      <c r="UZB197" s="374"/>
      <c r="UZC197" s="373"/>
      <c r="UZD197" s="374"/>
      <c r="UZE197" s="374"/>
      <c r="UZF197" s="374"/>
      <c r="UZG197" s="374"/>
      <c r="UZH197" s="373"/>
      <c r="UZI197" s="371"/>
      <c r="UZJ197" s="371"/>
      <c r="UZK197" s="371"/>
      <c r="UZL197" s="372"/>
      <c r="UZM197" s="373"/>
      <c r="UZN197" s="373"/>
      <c r="UZO197" s="373"/>
      <c r="UZP197" s="374"/>
      <c r="UZQ197" s="374"/>
      <c r="UZR197" s="374"/>
      <c r="UZS197" s="373"/>
      <c r="UZT197" s="374"/>
      <c r="UZU197" s="374"/>
      <c r="UZV197" s="374"/>
      <c r="UZW197" s="374"/>
      <c r="UZX197" s="373"/>
      <c r="UZY197" s="371"/>
      <c r="UZZ197" s="371"/>
      <c r="VAA197" s="371"/>
      <c r="VAB197" s="372"/>
      <c r="VAC197" s="373"/>
      <c r="VAD197" s="373"/>
      <c r="VAE197" s="373"/>
      <c r="VAF197" s="374"/>
      <c r="VAG197" s="374"/>
      <c r="VAH197" s="374"/>
      <c r="VAI197" s="373"/>
      <c r="VAJ197" s="374"/>
      <c r="VAK197" s="374"/>
      <c r="VAL197" s="374"/>
      <c r="VAM197" s="374"/>
      <c r="VAN197" s="373"/>
      <c r="VAO197" s="371"/>
      <c r="VAP197" s="371"/>
      <c r="VAQ197" s="371"/>
      <c r="VAR197" s="372"/>
      <c r="VAS197" s="373"/>
      <c r="VAT197" s="373"/>
      <c r="VAU197" s="373"/>
      <c r="VAV197" s="374"/>
      <c r="VAW197" s="374"/>
      <c r="VAX197" s="374"/>
      <c r="VAY197" s="373"/>
      <c r="VAZ197" s="374"/>
      <c r="VBA197" s="374"/>
      <c r="VBB197" s="374"/>
      <c r="VBC197" s="374"/>
      <c r="VBD197" s="373"/>
      <c r="VBE197" s="371"/>
      <c r="VBF197" s="371"/>
      <c r="VBG197" s="371"/>
      <c r="VBH197" s="372"/>
      <c r="VBI197" s="373"/>
      <c r="VBJ197" s="373"/>
      <c r="VBK197" s="373"/>
      <c r="VBL197" s="374"/>
      <c r="VBM197" s="374"/>
      <c r="VBN197" s="374"/>
      <c r="VBO197" s="373"/>
      <c r="VBP197" s="374"/>
      <c r="VBQ197" s="374"/>
      <c r="VBR197" s="374"/>
      <c r="VBS197" s="374"/>
      <c r="VBT197" s="373"/>
      <c r="VBU197" s="371"/>
      <c r="VBV197" s="371"/>
      <c r="VBW197" s="371"/>
      <c r="VBX197" s="372"/>
      <c r="VBY197" s="373"/>
      <c r="VBZ197" s="373"/>
      <c r="VCA197" s="373"/>
      <c r="VCB197" s="374"/>
      <c r="VCC197" s="374"/>
      <c r="VCD197" s="374"/>
      <c r="VCE197" s="373"/>
      <c r="VCF197" s="374"/>
      <c r="VCG197" s="374"/>
      <c r="VCH197" s="374"/>
      <c r="VCI197" s="374"/>
      <c r="VCJ197" s="373"/>
      <c r="VCK197" s="371"/>
      <c r="VCL197" s="371"/>
      <c r="VCM197" s="371"/>
      <c r="VCN197" s="372"/>
      <c r="VCO197" s="373"/>
      <c r="VCP197" s="373"/>
      <c r="VCQ197" s="373"/>
      <c r="VCR197" s="374"/>
      <c r="VCS197" s="374"/>
      <c r="VCT197" s="374"/>
      <c r="VCU197" s="373"/>
      <c r="VCV197" s="374"/>
      <c r="VCW197" s="374"/>
      <c r="VCX197" s="374"/>
      <c r="VCY197" s="374"/>
      <c r="VCZ197" s="373"/>
      <c r="VDA197" s="371"/>
      <c r="VDB197" s="371"/>
      <c r="VDC197" s="371"/>
      <c r="VDD197" s="372"/>
      <c r="VDE197" s="373"/>
      <c r="VDF197" s="373"/>
      <c r="VDG197" s="373"/>
      <c r="VDH197" s="374"/>
      <c r="VDI197" s="374"/>
      <c r="VDJ197" s="374"/>
      <c r="VDK197" s="373"/>
      <c r="VDL197" s="374"/>
      <c r="VDM197" s="374"/>
      <c r="VDN197" s="374"/>
      <c r="VDO197" s="374"/>
      <c r="VDP197" s="373"/>
      <c r="VDQ197" s="371"/>
      <c r="VDR197" s="371"/>
      <c r="VDS197" s="371"/>
      <c r="VDT197" s="372"/>
      <c r="VDU197" s="373"/>
      <c r="VDV197" s="373"/>
      <c r="VDW197" s="373"/>
      <c r="VDX197" s="374"/>
      <c r="VDY197" s="374"/>
      <c r="VDZ197" s="374"/>
      <c r="VEA197" s="373"/>
      <c r="VEB197" s="374"/>
      <c r="VEC197" s="374"/>
      <c r="VED197" s="374"/>
      <c r="VEE197" s="374"/>
      <c r="VEF197" s="373"/>
      <c r="VEG197" s="371"/>
      <c r="VEH197" s="371"/>
      <c r="VEI197" s="371"/>
      <c r="VEJ197" s="372"/>
      <c r="VEK197" s="373"/>
      <c r="VEL197" s="373"/>
      <c r="VEM197" s="373"/>
      <c r="VEN197" s="374"/>
      <c r="VEO197" s="374"/>
      <c r="VEP197" s="374"/>
      <c r="VEQ197" s="373"/>
      <c r="VER197" s="374"/>
      <c r="VES197" s="374"/>
      <c r="VET197" s="374"/>
      <c r="VEU197" s="374"/>
      <c r="VEV197" s="373"/>
      <c r="VEW197" s="371"/>
      <c r="VEX197" s="371"/>
      <c r="VEY197" s="371"/>
      <c r="VEZ197" s="372"/>
      <c r="VFA197" s="373"/>
      <c r="VFB197" s="373"/>
      <c r="VFC197" s="373"/>
      <c r="VFD197" s="374"/>
      <c r="VFE197" s="374"/>
      <c r="VFF197" s="374"/>
      <c r="VFG197" s="373"/>
      <c r="VFH197" s="374"/>
      <c r="VFI197" s="374"/>
      <c r="VFJ197" s="374"/>
      <c r="VFK197" s="374"/>
      <c r="VFL197" s="373"/>
      <c r="VFM197" s="371"/>
      <c r="VFN197" s="371"/>
      <c r="VFO197" s="371"/>
      <c r="VFP197" s="372"/>
      <c r="VFQ197" s="373"/>
      <c r="VFR197" s="373"/>
      <c r="VFS197" s="373"/>
      <c r="VFT197" s="374"/>
      <c r="VFU197" s="374"/>
      <c r="VFV197" s="374"/>
      <c r="VFW197" s="373"/>
      <c r="VFX197" s="374"/>
      <c r="VFY197" s="374"/>
      <c r="VFZ197" s="374"/>
      <c r="VGA197" s="374"/>
      <c r="VGB197" s="373"/>
      <c r="VGC197" s="371"/>
      <c r="VGD197" s="371"/>
      <c r="VGE197" s="371"/>
      <c r="VGF197" s="372"/>
      <c r="VGG197" s="373"/>
      <c r="VGH197" s="373"/>
      <c r="VGI197" s="373"/>
      <c r="VGJ197" s="374"/>
      <c r="VGK197" s="374"/>
      <c r="VGL197" s="374"/>
      <c r="VGM197" s="373"/>
      <c r="VGN197" s="374"/>
      <c r="VGO197" s="374"/>
      <c r="VGP197" s="374"/>
      <c r="VGQ197" s="374"/>
      <c r="VGR197" s="373"/>
      <c r="VGS197" s="371"/>
      <c r="VGT197" s="371"/>
      <c r="VGU197" s="371"/>
      <c r="VGV197" s="372"/>
      <c r="VGW197" s="373"/>
      <c r="VGX197" s="373"/>
      <c r="VGY197" s="373"/>
      <c r="VGZ197" s="374"/>
      <c r="VHA197" s="374"/>
      <c r="VHB197" s="374"/>
      <c r="VHC197" s="373"/>
      <c r="VHD197" s="374"/>
      <c r="VHE197" s="374"/>
      <c r="VHF197" s="374"/>
      <c r="VHG197" s="374"/>
      <c r="VHH197" s="373"/>
      <c r="VHI197" s="371"/>
      <c r="VHJ197" s="371"/>
      <c r="VHK197" s="371"/>
      <c r="VHL197" s="372"/>
      <c r="VHM197" s="373"/>
      <c r="VHN197" s="373"/>
      <c r="VHO197" s="373"/>
      <c r="VHP197" s="374"/>
      <c r="VHQ197" s="374"/>
      <c r="VHR197" s="374"/>
      <c r="VHS197" s="373"/>
      <c r="VHT197" s="374"/>
      <c r="VHU197" s="374"/>
      <c r="VHV197" s="374"/>
      <c r="VHW197" s="374"/>
      <c r="VHX197" s="373"/>
      <c r="VHY197" s="371"/>
      <c r="VHZ197" s="371"/>
      <c r="VIA197" s="371"/>
      <c r="VIB197" s="372"/>
      <c r="VIC197" s="373"/>
      <c r="VID197" s="373"/>
      <c r="VIE197" s="373"/>
      <c r="VIF197" s="374"/>
      <c r="VIG197" s="374"/>
      <c r="VIH197" s="374"/>
      <c r="VII197" s="373"/>
      <c r="VIJ197" s="374"/>
      <c r="VIK197" s="374"/>
      <c r="VIL197" s="374"/>
      <c r="VIM197" s="374"/>
      <c r="VIN197" s="373"/>
      <c r="VIO197" s="371"/>
      <c r="VIP197" s="371"/>
      <c r="VIQ197" s="371"/>
      <c r="VIR197" s="372"/>
      <c r="VIS197" s="373"/>
      <c r="VIT197" s="373"/>
      <c r="VIU197" s="373"/>
      <c r="VIV197" s="374"/>
      <c r="VIW197" s="374"/>
      <c r="VIX197" s="374"/>
      <c r="VIY197" s="373"/>
      <c r="VIZ197" s="374"/>
      <c r="VJA197" s="374"/>
      <c r="VJB197" s="374"/>
      <c r="VJC197" s="374"/>
      <c r="VJD197" s="373"/>
      <c r="VJE197" s="371"/>
      <c r="VJF197" s="371"/>
      <c r="VJG197" s="371"/>
      <c r="VJH197" s="372"/>
      <c r="VJI197" s="373"/>
      <c r="VJJ197" s="373"/>
      <c r="VJK197" s="373"/>
      <c r="VJL197" s="374"/>
      <c r="VJM197" s="374"/>
      <c r="VJN197" s="374"/>
      <c r="VJO197" s="373"/>
      <c r="VJP197" s="374"/>
      <c r="VJQ197" s="374"/>
      <c r="VJR197" s="374"/>
      <c r="VJS197" s="374"/>
      <c r="VJT197" s="373"/>
      <c r="VJU197" s="371"/>
      <c r="VJV197" s="371"/>
      <c r="VJW197" s="371"/>
      <c r="VJX197" s="372"/>
      <c r="VJY197" s="373"/>
      <c r="VJZ197" s="373"/>
      <c r="VKA197" s="373"/>
      <c r="VKB197" s="374"/>
      <c r="VKC197" s="374"/>
      <c r="VKD197" s="374"/>
      <c r="VKE197" s="373"/>
      <c r="VKF197" s="374"/>
      <c r="VKG197" s="374"/>
      <c r="VKH197" s="374"/>
      <c r="VKI197" s="374"/>
      <c r="VKJ197" s="373"/>
      <c r="VKK197" s="371"/>
      <c r="VKL197" s="371"/>
      <c r="VKM197" s="371"/>
      <c r="VKN197" s="372"/>
      <c r="VKO197" s="373"/>
      <c r="VKP197" s="373"/>
      <c r="VKQ197" s="373"/>
      <c r="VKR197" s="374"/>
      <c r="VKS197" s="374"/>
      <c r="VKT197" s="374"/>
      <c r="VKU197" s="373"/>
      <c r="VKV197" s="374"/>
      <c r="VKW197" s="374"/>
      <c r="VKX197" s="374"/>
      <c r="VKY197" s="374"/>
      <c r="VKZ197" s="373"/>
      <c r="VLA197" s="371"/>
      <c r="VLB197" s="371"/>
      <c r="VLC197" s="371"/>
      <c r="VLD197" s="372"/>
      <c r="VLE197" s="373"/>
      <c r="VLF197" s="373"/>
      <c r="VLG197" s="373"/>
      <c r="VLH197" s="374"/>
      <c r="VLI197" s="374"/>
      <c r="VLJ197" s="374"/>
      <c r="VLK197" s="373"/>
      <c r="VLL197" s="374"/>
      <c r="VLM197" s="374"/>
      <c r="VLN197" s="374"/>
      <c r="VLO197" s="374"/>
      <c r="VLP197" s="373"/>
      <c r="VLQ197" s="371"/>
      <c r="VLR197" s="371"/>
      <c r="VLS197" s="371"/>
      <c r="VLT197" s="372"/>
      <c r="VLU197" s="373"/>
      <c r="VLV197" s="373"/>
      <c r="VLW197" s="373"/>
      <c r="VLX197" s="374"/>
      <c r="VLY197" s="374"/>
      <c r="VLZ197" s="374"/>
      <c r="VMA197" s="373"/>
      <c r="VMB197" s="374"/>
      <c r="VMC197" s="374"/>
      <c r="VMD197" s="374"/>
      <c r="VME197" s="374"/>
      <c r="VMF197" s="373"/>
      <c r="VMG197" s="371"/>
      <c r="VMH197" s="371"/>
      <c r="VMI197" s="371"/>
      <c r="VMJ197" s="372"/>
      <c r="VMK197" s="373"/>
      <c r="VML197" s="373"/>
      <c r="VMM197" s="373"/>
      <c r="VMN197" s="374"/>
      <c r="VMO197" s="374"/>
      <c r="VMP197" s="374"/>
      <c r="VMQ197" s="373"/>
      <c r="VMR197" s="374"/>
      <c r="VMS197" s="374"/>
      <c r="VMT197" s="374"/>
      <c r="VMU197" s="374"/>
      <c r="VMV197" s="373"/>
      <c r="VMW197" s="371"/>
      <c r="VMX197" s="371"/>
      <c r="VMY197" s="371"/>
      <c r="VMZ197" s="372"/>
      <c r="VNA197" s="373"/>
      <c r="VNB197" s="373"/>
      <c r="VNC197" s="373"/>
      <c r="VND197" s="374"/>
      <c r="VNE197" s="374"/>
      <c r="VNF197" s="374"/>
      <c r="VNG197" s="373"/>
      <c r="VNH197" s="374"/>
      <c r="VNI197" s="374"/>
      <c r="VNJ197" s="374"/>
      <c r="VNK197" s="374"/>
      <c r="VNL197" s="373"/>
      <c r="VNM197" s="371"/>
      <c r="VNN197" s="371"/>
      <c r="VNO197" s="371"/>
      <c r="VNP197" s="372"/>
      <c r="VNQ197" s="373"/>
      <c r="VNR197" s="373"/>
      <c r="VNS197" s="373"/>
      <c r="VNT197" s="374"/>
      <c r="VNU197" s="374"/>
      <c r="VNV197" s="374"/>
      <c r="VNW197" s="373"/>
      <c r="VNX197" s="374"/>
      <c r="VNY197" s="374"/>
      <c r="VNZ197" s="374"/>
      <c r="VOA197" s="374"/>
      <c r="VOB197" s="373"/>
      <c r="VOC197" s="371"/>
      <c r="VOD197" s="371"/>
      <c r="VOE197" s="371"/>
      <c r="VOF197" s="372"/>
      <c r="VOG197" s="373"/>
      <c r="VOH197" s="373"/>
      <c r="VOI197" s="373"/>
      <c r="VOJ197" s="374"/>
      <c r="VOK197" s="374"/>
      <c r="VOL197" s="374"/>
      <c r="VOM197" s="373"/>
      <c r="VON197" s="374"/>
      <c r="VOO197" s="374"/>
      <c r="VOP197" s="374"/>
      <c r="VOQ197" s="374"/>
      <c r="VOR197" s="373"/>
      <c r="VOS197" s="371"/>
      <c r="VOT197" s="371"/>
      <c r="VOU197" s="371"/>
      <c r="VOV197" s="372"/>
      <c r="VOW197" s="373"/>
      <c r="VOX197" s="373"/>
      <c r="VOY197" s="373"/>
      <c r="VOZ197" s="374"/>
      <c r="VPA197" s="374"/>
      <c r="VPB197" s="374"/>
      <c r="VPC197" s="373"/>
      <c r="VPD197" s="374"/>
      <c r="VPE197" s="374"/>
      <c r="VPF197" s="374"/>
      <c r="VPG197" s="374"/>
      <c r="VPH197" s="373"/>
      <c r="VPI197" s="371"/>
      <c r="VPJ197" s="371"/>
      <c r="VPK197" s="371"/>
      <c r="VPL197" s="372"/>
      <c r="VPM197" s="373"/>
      <c r="VPN197" s="373"/>
      <c r="VPO197" s="373"/>
      <c r="VPP197" s="374"/>
      <c r="VPQ197" s="374"/>
      <c r="VPR197" s="374"/>
      <c r="VPS197" s="373"/>
      <c r="VPT197" s="374"/>
      <c r="VPU197" s="374"/>
      <c r="VPV197" s="374"/>
      <c r="VPW197" s="374"/>
      <c r="VPX197" s="373"/>
      <c r="VPY197" s="371"/>
      <c r="VPZ197" s="371"/>
      <c r="VQA197" s="371"/>
      <c r="VQB197" s="372"/>
      <c r="VQC197" s="373"/>
      <c r="VQD197" s="373"/>
      <c r="VQE197" s="373"/>
      <c r="VQF197" s="374"/>
      <c r="VQG197" s="374"/>
      <c r="VQH197" s="374"/>
      <c r="VQI197" s="373"/>
      <c r="VQJ197" s="374"/>
      <c r="VQK197" s="374"/>
      <c r="VQL197" s="374"/>
      <c r="VQM197" s="374"/>
      <c r="VQN197" s="373"/>
      <c r="VQO197" s="371"/>
      <c r="VQP197" s="371"/>
      <c r="VQQ197" s="371"/>
      <c r="VQR197" s="372"/>
      <c r="VQS197" s="373"/>
      <c r="VQT197" s="373"/>
      <c r="VQU197" s="373"/>
      <c r="VQV197" s="374"/>
      <c r="VQW197" s="374"/>
      <c r="VQX197" s="374"/>
      <c r="VQY197" s="373"/>
      <c r="VQZ197" s="374"/>
      <c r="VRA197" s="374"/>
      <c r="VRB197" s="374"/>
      <c r="VRC197" s="374"/>
      <c r="VRD197" s="373"/>
      <c r="VRE197" s="371"/>
      <c r="VRF197" s="371"/>
      <c r="VRG197" s="371"/>
      <c r="VRH197" s="372"/>
      <c r="VRI197" s="373"/>
      <c r="VRJ197" s="373"/>
      <c r="VRK197" s="373"/>
      <c r="VRL197" s="374"/>
      <c r="VRM197" s="374"/>
      <c r="VRN197" s="374"/>
      <c r="VRO197" s="373"/>
      <c r="VRP197" s="374"/>
      <c r="VRQ197" s="374"/>
      <c r="VRR197" s="374"/>
      <c r="VRS197" s="374"/>
      <c r="VRT197" s="373"/>
      <c r="VRU197" s="371"/>
      <c r="VRV197" s="371"/>
      <c r="VRW197" s="371"/>
      <c r="VRX197" s="372"/>
      <c r="VRY197" s="373"/>
      <c r="VRZ197" s="373"/>
      <c r="VSA197" s="373"/>
      <c r="VSB197" s="374"/>
      <c r="VSC197" s="374"/>
      <c r="VSD197" s="374"/>
      <c r="VSE197" s="373"/>
      <c r="VSF197" s="374"/>
      <c r="VSG197" s="374"/>
      <c r="VSH197" s="374"/>
      <c r="VSI197" s="374"/>
      <c r="VSJ197" s="373"/>
      <c r="VSK197" s="371"/>
      <c r="VSL197" s="371"/>
      <c r="VSM197" s="371"/>
      <c r="VSN197" s="372"/>
      <c r="VSO197" s="373"/>
      <c r="VSP197" s="373"/>
      <c r="VSQ197" s="373"/>
      <c r="VSR197" s="374"/>
      <c r="VSS197" s="374"/>
      <c r="VST197" s="374"/>
      <c r="VSU197" s="373"/>
      <c r="VSV197" s="374"/>
      <c r="VSW197" s="374"/>
      <c r="VSX197" s="374"/>
      <c r="VSY197" s="374"/>
      <c r="VSZ197" s="373"/>
      <c r="VTA197" s="371"/>
      <c r="VTB197" s="371"/>
      <c r="VTC197" s="371"/>
      <c r="VTD197" s="372"/>
      <c r="VTE197" s="373"/>
      <c r="VTF197" s="373"/>
      <c r="VTG197" s="373"/>
      <c r="VTH197" s="374"/>
      <c r="VTI197" s="374"/>
      <c r="VTJ197" s="374"/>
      <c r="VTK197" s="373"/>
      <c r="VTL197" s="374"/>
      <c r="VTM197" s="374"/>
      <c r="VTN197" s="374"/>
      <c r="VTO197" s="374"/>
      <c r="VTP197" s="373"/>
      <c r="VTQ197" s="371"/>
      <c r="VTR197" s="371"/>
      <c r="VTS197" s="371"/>
      <c r="VTT197" s="372"/>
      <c r="VTU197" s="373"/>
      <c r="VTV197" s="373"/>
      <c r="VTW197" s="373"/>
      <c r="VTX197" s="374"/>
      <c r="VTY197" s="374"/>
      <c r="VTZ197" s="374"/>
      <c r="VUA197" s="373"/>
      <c r="VUB197" s="374"/>
      <c r="VUC197" s="374"/>
      <c r="VUD197" s="374"/>
      <c r="VUE197" s="374"/>
      <c r="VUF197" s="373"/>
      <c r="VUG197" s="371"/>
      <c r="VUH197" s="371"/>
      <c r="VUI197" s="371"/>
      <c r="VUJ197" s="372"/>
      <c r="VUK197" s="373"/>
      <c r="VUL197" s="373"/>
      <c r="VUM197" s="373"/>
      <c r="VUN197" s="374"/>
      <c r="VUO197" s="374"/>
      <c r="VUP197" s="374"/>
      <c r="VUQ197" s="373"/>
      <c r="VUR197" s="374"/>
      <c r="VUS197" s="374"/>
      <c r="VUT197" s="374"/>
      <c r="VUU197" s="374"/>
      <c r="VUV197" s="373"/>
      <c r="VUW197" s="371"/>
      <c r="VUX197" s="371"/>
      <c r="VUY197" s="371"/>
      <c r="VUZ197" s="372"/>
      <c r="VVA197" s="373"/>
      <c r="VVB197" s="373"/>
      <c r="VVC197" s="373"/>
      <c r="VVD197" s="374"/>
      <c r="VVE197" s="374"/>
      <c r="VVF197" s="374"/>
      <c r="VVG197" s="373"/>
      <c r="VVH197" s="374"/>
      <c r="VVI197" s="374"/>
      <c r="VVJ197" s="374"/>
      <c r="VVK197" s="374"/>
      <c r="VVL197" s="373"/>
      <c r="VVM197" s="371"/>
      <c r="VVN197" s="371"/>
      <c r="VVO197" s="371"/>
      <c r="VVP197" s="372"/>
      <c r="VVQ197" s="373"/>
      <c r="VVR197" s="373"/>
      <c r="VVS197" s="373"/>
      <c r="VVT197" s="374"/>
      <c r="VVU197" s="374"/>
      <c r="VVV197" s="374"/>
      <c r="VVW197" s="373"/>
      <c r="VVX197" s="374"/>
      <c r="VVY197" s="374"/>
      <c r="VVZ197" s="374"/>
      <c r="VWA197" s="374"/>
      <c r="VWB197" s="373"/>
      <c r="VWC197" s="371"/>
      <c r="VWD197" s="371"/>
      <c r="VWE197" s="371"/>
      <c r="VWF197" s="372"/>
      <c r="VWG197" s="373"/>
      <c r="VWH197" s="373"/>
      <c r="VWI197" s="373"/>
      <c r="VWJ197" s="374"/>
      <c r="VWK197" s="374"/>
      <c r="VWL197" s="374"/>
      <c r="VWM197" s="373"/>
      <c r="VWN197" s="374"/>
      <c r="VWO197" s="374"/>
      <c r="VWP197" s="374"/>
      <c r="VWQ197" s="374"/>
      <c r="VWR197" s="373"/>
      <c r="VWS197" s="371"/>
      <c r="VWT197" s="371"/>
      <c r="VWU197" s="371"/>
      <c r="VWV197" s="372"/>
      <c r="VWW197" s="373"/>
      <c r="VWX197" s="373"/>
      <c r="VWY197" s="373"/>
      <c r="VWZ197" s="374"/>
      <c r="VXA197" s="374"/>
      <c r="VXB197" s="374"/>
      <c r="VXC197" s="373"/>
      <c r="VXD197" s="374"/>
      <c r="VXE197" s="374"/>
      <c r="VXF197" s="374"/>
      <c r="VXG197" s="374"/>
      <c r="VXH197" s="373"/>
      <c r="VXI197" s="371"/>
      <c r="VXJ197" s="371"/>
      <c r="VXK197" s="371"/>
      <c r="VXL197" s="372"/>
      <c r="VXM197" s="373"/>
      <c r="VXN197" s="373"/>
      <c r="VXO197" s="373"/>
      <c r="VXP197" s="374"/>
      <c r="VXQ197" s="374"/>
      <c r="VXR197" s="374"/>
      <c r="VXS197" s="373"/>
      <c r="VXT197" s="374"/>
      <c r="VXU197" s="374"/>
      <c r="VXV197" s="374"/>
      <c r="VXW197" s="374"/>
      <c r="VXX197" s="373"/>
      <c r="VXY197" s="371"/>
      <c r="VXZ197" s="371"/>
      <c r="VYA197" s="371"/>
      <c r="VYB197" s="372"/>
      <c r="VYC197" s="373"/>
      <c r="VYD197" s="373"/>
      <c r="VYE197" s="373"/>
      <c r="VYF197" s="374"/>
      <c r="VYG197" s="374"/>
      <c r="VYH197" s="374"/>
      <c r="VYI197" s="373"/>
      <c r="VYJ197" s="374"/>
      <c r="VYK197" s="374"/>
      <c r="VYL197" s="374"/>
      <c r="VYM197" s="374"/>
      <c r="VYN197" s="373"/>
      <c r="VYO197" s="371"/>
      <c r="VYP197" s="371"/>
      <c r="VYQ197" s="371"/>
      <c r="VYR197" s="372"/>
      <c r="VYS197" s="373"/>
      <c r="VYT197" s="373"/>
      <c r="VYU197" s="373"/>
      <c r="VYV197" s="374"/>
      <c r="VYW197" s="374"/>
      <c r="VYX197" s="374"/>
      <c r="VYY197" s="373"/>
      <c r="VYZ197" s="374"/>
      <c r="VZA197" s="374"/>
      <c r="VZB197" s="374"/>
      <c r="VZC197" s="374"/>
      <c r="VZD197" s="373"/>
      <c r="VZE197" s="371"/>
      <c r="VZF197" s="371"/>
      <c r="VZG197" s="371"/>
      <c r="VZH197" s="372"/>
      <c r="VZI197" s="373"/>
      <c r="VZJ197" s="373"/>
      <c r="VZK197" s="373"/>
      <c r="VZL197" s="374"/>
      <c r="VZM197" s="374"/>
      <c r="VZN197" s="374"/>
      <c r="VZO197" s="373"/>
      <c r="VZP197" s="374"/>
      <c r="VZQ197" s="374"/>
      <c r="VZR197" s="374"/>
      <c r="VZS197" s="374"/>
      <c r="VZT197" s="373"/>
      <c r="VZU197" s="371"/>
      <c r="VZV197" s="371"/>
      <c r="VZW197" s="371"/>
      <c r="VZX197" s="372"/>
      <c r="VZY197" s="373"/>
      <c r="VZZ197" s="373"/>
      <c r="WAA197" s="373"/>
      <c r="WAB197" s="374"/>
      <c r="WAC197" s="374"/>
      <c r="WAD197" s="374"/>
      <c r="WAE197" s="373"/>
      <c r="WAF197" s="374"/>
      <c r="WAG197" s="374"/>
      <c r="WAH197" s="374"/>
      <c r="WAI197" s="374"/>
      <c r="WAJ197" s="373"/>
      <c r="WAK197" s="371"/>
      <c r="WAL197" s="371"/>
      <c r="WAM197" s="371"/>
      <c r="WAN197" s="372"/>
      <c r="WAO197" s="373"/>
      <c r="WAP197" s="373"/>
      <c r="WAQ197" s="373"/>
      <c r="WAR197" s="374"/>
      <c r="WAS197" s="374"/>
      <c r="WAT197" s="374"/>
      <c r="WAU197" s="373"/>
      <c r="WAV197" s="374"/>
      <c r="WAW197" s="374"/>
      <c r="WAX197" s="374"/>
      <c r="WAY197" s="374"/>
      <c r="WAZ197" s="373"/>
      <c r="WBA197" s="371"/>
      <c r="WBB197" s="371"/>
      <c r="WBC197" s="371"/>
      <c r="WBD197" s="372"/>
      <c r="WBE197" s="373"/>
      <c r="WBF197" s="373"/>
      <c r="WBG197" s="373"/>
      <c r="WBH197" s="374"/>
      <c r="WBI197" s="374"/>
      <c r="WBJ197" s="374"/>
      <c r="WBK197" s="373"/>
      <c r="WBL197" s="374"/>
      <c r="WBM197" s="374"/>
      <c r="WBN197" s="374"/>
      <c r="WBO197" s="374"/>
      <c r="WBP197" s="373"/>
      <c r="WBQ197" s="371"/>
      <c r="WBR197" s="371"/>
      <c r="WBS197" s="371"/>
      <c r="WBT197" s="372"/>
      <c r="WBU197" s="373"/>
      <c r="WBV197" s="373"/>
      <c r="WBW197" s="373"/>
      <c r="WBX197" s="374"/>
      <c r="WBY197" s="374"/>
      <c r="WBZ197" s="374"/>
      <c r="WCA197" s="373"/>
      <c r="WCB197" s="374"/>
      <c r="WCC197" s="374"/>
      <c r="WCD197" s="374"/>
      <c r="WCE197" s="374"/>
      <c r="WCF197" s="373"/>
      <c r="WCG197" s="371"/>
      <c r="WCH197" s="371"/>
      <c r="WCI197" s="371"/>
      <c r="WCJ197" s="372"/>
      <c r="WCK197" s="373"/>
      <c r="WCL197" s="373"/>
      <c r="WCM197" s="373"/>
      <c r="WCN197" s="374"/>
      <c r="WCO197" s="374"/>
      <c r="WCP197" s="374"/>
      <c r="WCQ197" s="373"/>
      <c r="WCR197" s="374"/>
      <c r="WCS197" s="374"/>
      <c r="WCT197" s="374"/>
      <c r="WCU197" s="374"/>
      <c r="WCV197" s="373"/>
      <c r="WCW197" s="371"/>
      <c r="WCX197" s="371"/>
      <c r="WCY197" s="371"/>
      <c r="WCZ197" s="372"/>
      <c r="WDA197" s="373"/>
      <c r="WDB197" s="373"/>
      <c r="WDC197" s="373"/>
      <c r="WDD197" s="374"/>
      <c r="WDE197" s="374"/>
      <c r="WDF197" s="374"/>
      <c r="WDG197" s="373"/>
      <c r="WDH197" s="374"/>
      <c r="WDI197" s="374"/>
      <c r="WDJ197" s="374"/>
      <c r="WDK197" s="374"/>
      <c r="WDL197" s="373"/>
      <c r="WDM197" s="371"/>
      <c r="WDN197" s="371"/>
      <c r="WDO197" s="371"/>
      <c r="WDP197" s="372"/>
      <c r="WDQ197" s="373"/>
      <c r="WDR197" s="373"/>
      <c r="WDS197" s="373"/>
      <c r="WDT197" s="374"/>
      <c r="WDU197" s="374"/>
      <c r="WDV197" s="374"/>
      <c r="WDW197" s="373"/>
      <c r="WDX197" s="374"/>
      <c r="WDY197" s="374"/>
      <c r="WDZ197" s="374"/>
      <c r="WEA197" s="374"/>
      <c r="WEB197" s="373"/>
      <c r="WEC197" s="371"/>
      <c r="WED197" s="371"/>
      <c r="WEE197" s="371"/>
      <c r="WEF197" s="372"/>
      <c r="WEG197" s="373"/>
      <c r="WEH197" s="373"/>
      <c r="WEI197" s="373"/>
      <c r="WEJ197" s="374"/>
      <c r="WEK197" s="374"/>
      <c r="WEL197" s="374"/>
      <c r="WEM197" s="373"/>
      <c r="WEN197" s="374"/>
      <c r="WEO197" s="374"/>
      <c r="WEP197" s="374"/>
      <c r="WEQ197" s="374"/>
      <c r="WER197" s="373"/>
      <c r="WES197" s="371"/>
      <c r="WET197" s="371"/>
      <c r="WEU197" s="371"/>
      <c r="WEV197" s="372"/>
      <c r="WEW197" s="373"/>
      <c r="WEX197" s="373"/>
      <c r="WEY197" s="373"/>
      <c r="WEZ197" s="374"/>
      <c r="WFA197" s="374"/>
      <c r="WFB197" s="374"/>
      <c r="WFC197" s="373"/>
      <c r="WFD197" s="374"/>
      <c r="WFE197" s="374"/>
      <c r="WFF197" s="374"/>
      <c r="WFG197" s="374"/>
      <c r="WFH197" s="373"/>
      <c r="WFI197" s="371"/>
      <c r="WFJ197" s="371"/>
      <c r="WFK197" s="371"/>
      <c r="WFL197" s="372"/>
      <c r="WFM197" s="373"/>
      <c r="WFN197" s="373"/>
      <c r="WFO197" s="373"/>
      <c r="WFP197" s="374"/>
      <c r="WFQ197" s="374"/>
      <c r="WFR197" s="374"/>
      <c r="WFS197" s="373"/>
      <c r="WFT197" s="374"/>
      <c r="WFU197" s="374"/>
      <c r="WFV197" s="374"/>
      <c r="WFW197" s="374"/>
      <c r="WFX197" s="373"/>
      <c r="WFY197" s="371"/>
      <c r="WFZ197" s="371"/>
      <c r="WGA197" s="371"/>
      <c r="WGB197" s="372"/>
      <c r="WGC197" s="373"/>
      <c r="WGD197" s="373"/>
      <c r="WGE197" s="373"/>
      <c r="WGF197" s="374"/>
      <c r="WGG197" s="374"/>
      <c r="WGH197" s="374"/>
      <c r="WGI197" s="373"/>
      <c r="WGJ197" s="374"/>
      <c r="WGK197" s="374"/>
      <c r="WGL197" s="374"/>
      <c r="WGM197" s="374"/>
      <c r="WGN197" s="373"/>
      <c r="WGO197" s="371"/>
      <c r="WGP197" s="371"/>
      <c r="WGQ197" s="371"/>
      <c r="WGR197" s="372"/>
      <c r="WGS197" s="373"/>
      <c r="WGT197" s="373"/>
      <c r="WGU197" s="373"/>
      <c r="WGV197" s="374"/>
      <c r="WGW197" s="374"/>
      <c r="WGX197" s="374"/>
      <c r="WGY197" s="373"/>
      <c r="WGZ197" s="374"/>
      <c r="WHA197" s="374"/>
      <c r="WHB197" s="374"/>
      <c r="WHC197" s="374"/>
      <c r="WHD197" s="373"/>
      <c r="WHE197" s="371"/>
      <c r="WHF197" s="371"/>
      <c r="WHG197" s="371"/>
      <c r="WHH197" s="372"/>
      <c r="WHI197" s="373"/>
      <c r="WHJ197" s="373"/>
      <c r="WHK197" s="373"/>
      <c r="WHL197" s="374"/>
      <c r="WHM197" s="374"/>
      <c r="WHN197" s="374"/>
      <c r="WHO197" s="373"/>
      <c r="WHP197" s="374"/>
      <c r="WHQ197" s="374"/>
      <c r="WHR197" s="374"/>
      <c r="WHS197" s="374"/>
      <c r="WHT197" s="373"/>
      <c r="WHU197" s="371"/>
      <c r="WHV197" s="371"/>
      <c r="WHW197" s="371"/>
      <c r="WHX197" s="372"/>
      <c r="WHY197" s="373"/>
      <c r="WHZ197" s="373"/>
      <c r="WIA197" s="373"/>
      <c r="WIB197" s="374"/>
      <c r="WIC197" s="374"/>
      <c r="WID197" s="374"/>
      <c r="WIE197" s="373"/>
      <c r="WIF197" s="374"/>
      <c r="WIG197" s="374"/>
      <c r="WIH197" s="374"/>
      <c r="WII197" s="374"/>
      <c r="WIJ197" s="373"/>
      <c r="WIK197" s="371"/>
      <c r="WIL197" s="371"/>
      <c r="WIM197" s="371"/>
      <c r="WIN197" s="372"/>
      <c r="WIO197" s="373"/>
      <c r="WIP197" s="373"/>
      <c r="WIQ197" s="373"/>
      <c r="WIR197" s="374"/>
      <c r="WIS197" s="374"/>
      <c r="WIT197" s="374"/>
      <c r="WIU197" s="373"/>
      <c r="WIV197" s="374"/>
      <c r="WIW197" s="374"/>
      <c r="WIX197" s="374"/>
      <c r="WIY197" s="374"/>
      <c r="WIZ197" s="373"/>
      <c r="WJA197" s="371"/>
      <c r="WJB197" s="371"/>
      <c r="WJC197" s="371"/>
      <c r="WJD197" s="372"/>
      <c r="WJE197" s="373"/>
      <c r="WJF197" s="373"/>
      <c r="WJG197" s="373"/>
      <c r="WJH197" s="374"/>
      <c r="WJI197" s="374"/>
      <c r="WJJ197" s="374"/>
      <c r="WJK197" s="373"/>
      <c r="WJL197" s="374"/>
      <c r="WJM197" s="374"/>
      <c r="WJN197" s="374"/>
      <c r="WJO197" s="374"/>
      <c r="WJP197" s="373"/>
      <c r="WJQ197" s="371"/>
      <c r="WJR197" s="371"/>
      <c r="WJS197" s="371"/>
      <c r="WJT197" s="372"/>
      <c r="WJU197" s="373"/>
      <c r="WJV197" s="373"/>
      <c r="WJW197" s="373"/>
      <c r="WJX197" s="374"/>
      <c r="WJY197" s="374"/>
      <c r="WJZ197" s="374"/>
      <c r="WKA197" s="373"/>
      <c r="WKB197" s="374"/>
      <c r="WKC197" s="374"/>
      <c r="WKD197" s="374"/>
      <c r="WKE197" s="374"/>
      <c r="WKF197" s="373"/>
      <c r="WKG197" s="371"/>
      <c r="WKH197" s="371"/>
      <c r="WKI197" s="371"/>
      <c r="WKJ197" s="372"/>
      <c r="WKK197" s="373"/>
      <c r="WKL197" s="373"/>
      <c r="WKM197" s="373"/>
      <c r="WKN197" s="374"/>
      <c r="WKO197" s="374"/>
      <c r="WKP197" s="374"/>
      <c r="WKQ197" s="373"/>
      <c r="WKR197" s="374"/>
      <c r="WKS197" s="374"/>
      <c r="WKT197" s="374"/>
      <c r="WKU197" s="374"/>
      <c r="WKV197" s="373"/>
      <c r="WKW197" s="371"/>
      <c r="WKX197" s="371"/>
      <c r="WKY197" s="371"/>
      <c r="WKZ197" s="372"/>
      <c r="WLA197" s="373"/>
      <c r="WLB197" s="373"/>
      <c r="WLC197" s="373"/>
      <c r="WLD197" s="374"/>
      <c r="WLE197" s="374"/>
      <c r="WLF197" s="374"/>
      <c r="WLG197" s="373"/>
      <c r="WLH197" s="374"/>
      <c r="WLI197" s="374"/>
      <c r="WLJ197" s="374"/>
      <c r="WLK197" s="374"/>
      <c r="WLL197" s="373"/>
      <c r="WLM197" s="371"/>
      <c r="WLN197" s="371"/>
      <c r="WLO197" s="371"/>
      <c r="WLP197" s="372"/>
      <c r="WLQ197" s="373"/>
      <c r="WLR197" s="373"/>
      <c r="WLS197" s="373"/>
      <c r="WLT197" s="374"/>
      <c r="WLU197" s="374"/>
      <c r="WLV197" s="374"/>
      <c r="WLW197" s="373"/>
      <c r="WLX197" s="374"/>
      <c r="WLY197" s="374"/>
      <c r="WLZ197" s="374"/>
      <c r="WMA197" s="374"/>
      <c r="WMB197" s="373"/>
      <c r="WMC197" s="371"/>
      <c r="WMD197" s="371"/>
      <c r="WME197" s="371"/>
      <c r="WMF197" s="372"/>
      <c r="WMG197" s="373"/>
      <c r="WMH197" s="373"/>
      <c r="WMI197" s="373"/>
      <c r="WMJ197" s="374"/>
      <c r="WMK197" s="374"/>
      <c r="WML197" s="374"/>
      <c r="WMM197" s="373"/>
      <c r="WMN197" s="374"/>
      <c r="WMO197" s="374"/>
      <c r="WMP197" s="374"/>
      <c r="WMQ197" s="374"/>
      <c r="WMR197" s="373"/>
      <c r="WMS197" s="371"/>
      <c r="WMT197" s="371"/>
      <c r="WMU197" s="371"/>
      <c r="WMV197" s="372"/>
      <c r="WMW197" s="373"/>
      <c r="WMX197" s="373"/>
      <c r="WMY197" s="373"/>
      <c r="WMZ197" s="374"/>
      <c r="WNA197" s="374"/>
      <c r="WNB197" s="374"/>
      <c r="WNC197" s="373"/>
      <c r="WND197" s="374"/>
      <c r="WNE197" s="374"/>
      <c r="WNF197" s="374"/>
      <c r="WNG197" s="374"/>
      <c r="WNH197" s="373"/>
      <c r="WNI197" s="371"/>
      <c r="WNJ197" s="371"/>
      <c r="WNK197" s="371"/>
      <c r="WNL197" s="372"/>
      <c r="WNM197" s="373"/>
      <c r="WNN197" s="373"/>
      <c r="WNO197" s="373"/>
      <c r="WNP197" s="374"/>
      <c r="WNQ197" s="374"/>
      <c r="WNR197" s="374"/>
      <c r="WNS197" s="373"/>
      <c r="WNT197" s="374"/>
      <c r="WNU197" s="374"/>
      <c r="WNV197" s="374"/>
      <c r="WNW197" s="374"/>
      <c r="WNX197" s="373"/>
      <c r="WNY197" s="371"/>
      <c r="WNZ197" s="371"/>
      <c r="WOA197" s="371"/>
      <c r="WOB197" s="372"/>
      <c r="WOC197" s="373"/>
      <c r="WOD197" s="373"/>
      <c r="WOE197" s="373"/>
      <c r="WOF197" s="374"/>
      <c r="WOG197" s="374"/>
      <c r="WOH197" s="374"/>
      <c r="WOI197" s="373"/>
      <c r="WOJ197" s="374"/>
      <c r="WOK197" s="374"/>
      <c r="WOL197" s="374"/>
      <c r="WOM197" s="374"/>
      <c r="WON197" s="373"/>
      <c r="WOO197" s="371"/>
      <c r="WOP197" s="371"/>
      <c r="WOQ197" s="371"/>
      <c r="WOR197" s="372"/>
      <c r="WOS197" s="373"/>
      <c r="WOT197" s="373"/>
      <c r="WOU197" s="373"/>
      <c r="WOV197" s="374"/>
      <c r="WOW197" s="374"/>
      <c r="WOX197" s="374"/>
      <c r="WOY197" s="373"/>
      <c r="WOZ197" s="374"/>
      <c r="WPA197" s="374"/>
      <c r="WPB197" s="374"/>
      <c r="WPC197" s="374"/>
      <c r="WPD197" s="373"/>
      <c r="WPE197" s="371"/>
      <c r="WPF197" s="371"/>
      <c r="WPG197" s="371"/>
      <c r="WPH197" s="372"/>
      <c r="WPI197" s="373"/>
      <c r="WPJ197" s="373"/>
      <c r="WPK197" s="373"/>
      <c r="WPL197" s="374"/>
      <c r="WPM197" s="374"/>
      <c r="WPN197" s="374"/>
      <c r="WPO197" s="373"/>
      <c r="WPP197" s="374"/>
      <c r="WPQ197" s="374"/>
      <c r="WPR197" s="374"/>
      <c r="WPS197" s="374"/>
      <c r="WPT197" s="373"/>
      <c r="WPU197" s="371"/>
      <c r="WPV197" s="371"/>
      <c r="WPW197" s="371"/>
      <c r="WPX197" s="372"/>
      <c r="WPY197" s="373"/>
      <c r="WPZ197" s="373"/>
      <c r="WQA197" s="373"/>
      <c r="WQB197" s="374"/>
      <c r="WQC197" s="374"/>
      <c r="WQD197" s="374"/>
      <c r="WQE197" s="373"/>
      <c r="WQF197" s="374"/>
      <c r="WQG197" s="374"/>
      <c r="WQH197" s="374"/>
      <c r="WQI197" s="374"/>
      <c r="WQJ197" s="373"/>
      <c r="WQK197" s="371"/>
      <c r="WQL197" s="371"/>
      <c r="WQM197" s="371"/>
      <c r="WQN197" s="372"/>
      <c r="WQO197" s="373"/>
      <c r="WQP197" s="373"/>
      <c r="WQQ197" s="373"/>
      <c r="WQR197" s="374"/>
      <c r="WQS197" s="374"/>
      <c r="WQT197" s="374"/>
      <c r="WQU197" s="373"/>
      <c r="WQV197" s="374"/>
      <c r="WQW197" s="374"/>
      <c r="WQX197" s="374"/>
      <c r="WQY197" s="374"/>
      <c r="WQZ197" s="373"/>
      <c r="WRA197" s="371"/>
      <c r="WRB197" s="371"/>
      <c r="WRC197" s="371"/>
      <c r="WRD197" s="372"/>
      <c r="WRE197" s="373"/>
      <c r="WRF197" s="373"/>
      <c r="WRG197" s="373"/>
      <c r="WRH197" s="374"/>
      <c r="WRI197" s="374"/>
      <c r="WRJ197" s="374"/>
      <c r="WRK197" s="373"/>
      <c r="WRL197" s="374"/>
      <c r="WRM197" s="374"/>
      <c r="WRN197" s="374"/>
      <c r="WRO197" s="374"/>
      <c r="WRP197" s="373"/>
      <c r="WRQ197" s="371"/>
      <c r="WRR197" s="371"/>
      <c r="WRS197" s="371"/>
      <c r="WRT197" s="372"/>
      <c r="WRU197" s="373"/>
      <c r="WRV197" s="373"/>
      <c r="WRW197" s="373"/>
      <c r="WRX197" s="374"/>
      <c r="WRY197" s="374"/>
      <c r="WRZ197" s="374"/>
      <c r="WSA197" s="373"/>
      <c r="WSB197" s="374"/>
      <c r="WSC197" s="374"/>
      <c r="WSD197" s="374"/>
      <c r="WSE197" s="374"/>
      <c r="WSF197" s="373"/>
      <c r="WSG197" s="371"/>
      <c r="WSH197" s="371"/>
      <c r="WSI197" s="371"/>
      <c r="WSJ197" s="372"/>
      <c r="WSK197" s="373"/>
      <c r="WSL197" s="373"/>
      <c r="WSM197" s="373"/>
      <c r="WSN197" s="374"/>
      <c r="WSO197" s="374"/>
      <c r="WSP197" s="374"/>
      <c r="WSQ197" s="373"/>
      <c r="WSR197" s="374"/>
      <c r="WSS197" s="374"/>
      <c r="WST197" s="374"/>
      <c r="WSU197" s="374"/>
      <c r="WSV197" s="373"/>
      <c r="WSW197" s="371"/>
      <c r="WSX197" s="371"/>
      <c r="WSY197" s="371"/>
      <c r="WSZ197" s="372"/>
      <c r="WTA197" s="373"/>
      <c r="WTB197" s="373"/>
      <c r="WTC197" s="373"/>
      <c r="WTD197" s="374"/>
      <c r="WTE197" s="374"/>
      <c r="WTF197" s="374"/>
      <c r="WTG197" s="373"/>
      <c r="WTH197" s="374"/>
      <c r="WTI197" s="374"/>
      <c r="WTJ197" s="374"/>
      <c r="WTK197" s="374"/>
      <c r="WTL197" s="373"/>
      <c r="WTM197" s="371"/>
      <c r="WTN197" s="371"/>
      <c r="WTO197" s="371"/>
      <c r="WTP197" s="372"/>
      <c r="WTQ197" s="373"/>
      <c r="WTR197" s="373"/>
      <c r="WTS197" s="373"/>
      <c r="WTT197" s="374"/>
      <c r="WTU197" s="374"/>
      <c r="WTV197" s="374"/>
      <c r="WTW197" s="373"/>
      <c r="WTX197" s="374"/>
      <c r="WTY197" s="374"/>
      <c r="WTZ197" s="374"/>
      <c r="WUA197" s="374"/>
      <c r="WUB197" s="373"/>
      <c r="WUC197" s="371"/>
      <c r="WUD197" s="371"/>
      <c r="WUE197" s="371"/>
      <c r="WUF197" s="372"/>
      <c r="WUG197" s="373"/>
      <c r="WUH197" s="373"/>
      <c r="WUI197" s="373"/>
      <c r="WUJ197" s="374"/>
      <c r="WUK197" s="374"/>
      <c r="WUL197" s="374"/>
      <c r="WUM197" s="373"/>
      <c r="WUN197" s="374"/>
      <c r="WUO197" s="374"/>
      <c r="WUP197" s="374"/>
      <c r="WUQ197" s="374"/>
      <c r="WUR197" s="373"/>
      <c r="WUS197" s="371"/>
      <c r="WUT197" s="371"/>
      <c r="WUU197" s="371"/>
      <c r="WUV197" s="372"/>
      <c r="WUW197" s="373"/>
      <c r="WUX197" s="373"/>
      <c r="WUY197" s="373"/>
      <c r="WUZ197" s="374"/>
      <c r="WVA197" s="374"/>
      <c r="WVB197" s="374"/>
      <c r="WVC197" s="373"/>
      <c r="WVD197" s="374"/>
      <c r="WVE197" s="374"/>
      <c r="WVF197" s="374"/>
      <c r="WVG197" s="374"/>
      <c r="WVH197" s="373"/>
      <c r="WVI197" s="371"/>
      <c r="WVJ197" s="371"/>
      <c r="WVK197" s="371"/>
      <c r="WVL197" s="372"/>
      <c r="WVM197" s="373"/>
      <c r="WVN197" s="373"/>
      <c r="WVO197" s="373"/>
      <c r="WVP197" s="374"/>
      <c r="WVQ197" s="374"/>
      <c r="WVR197" s="374"/>
      <c r="WVS197" s="373"/>
      <c r="WVT197" s="374"/>
      <c r="WVU197" s="374"/>
      <c r="WVV197" s="374"/>
      <c r="WVW197" s="374"/>
      <c r="WVX197" s="373"/>
      <c r="WVY197" s="371"/>
      <c r="WVZ197" s="371"/>
      <c r="WWA197" s="371"/>
      <c r="WWB197" s="372"/>
      <c r="WWC197" s="373"/>
      <c r="WWD197" s="373"/>
      <c r="WWE197" s="373"/>
      <c r="WWF197" s="374"/>
      <c r="WWG197" s="374"/>
      <c r="WWH197" s="374"/>
      <c r="WWI197" s="373"/>
      <c r="WWJ197" s="374"/>
      <c r="WWK197" s="374"/>
      <c r="WWL197" s="374"/>
      <c r="WWM197" s="374"/>
      <c r="WWN197" s="373"/>
      <c r="WWO197" s="371"/>
      <c r="WWP197" s="371"/>
      <c r="WWQ197" s="371"/>
      <c r="WWR197" s="372"/>
      <c r="WWS197" s="373"/>
      <c r="WWT197" s="373"/>
      <c r="WWU197" s="373"/>
      <c r="WWV197" s="374"/>
      <c r="WWW197" s="374"/>
      <c r="WWX197" s="374"/>
      <c r="WWY197" s="373"/>
      <c r="WWZ197" s="374"/>
      <c r="WXA197" s="374"/>
      <c r="WXB197" s="374"/>
      <c r="WXC197" s="374"/>
      <c r="WXD197" s="373"/>
      <c r="WXE197" s="371"/>
      <c r="WXF197" s="371"/>
      <c r="WXG197" s="371"/>
      <c r="WXH197" s="372"/>
      <c r="WXI197" s="373"/>
      <c r="WXJ197" s="373"/>
      <c r="WXK197" s="373"/>
      <c r="WXL197" s="374"/>
      <c r="WXM197" s="374"/>
      <c r="WXN197" s="374"/>
      <c r="WXO197" s="373"/>
      <c r="WXP197" s="374"/>
      <c r="WXQ197" s="374"/>
      <c r="WXR197" s="374"/>
      <c r="WXS197" s="374"/>
      <c r="WXT197" s="373"/>
      <c r="WXU197" s="371"/>
      <c r="WXV197" s="371"/>
      <c r="WXW197" s="371"/>
      <c r="WXX197" s="372"/>
      <c r="WXY197" s="373"/>
      <c r="WXZ197" s="373"/>
      <c r="WYA197" s="373"/>
      <c r="WYB197" s="374"/>
      <c r="WYC197" s="374"/>
      <c r="WYD197" s="374"/>
      <c r="WYE197" s="373"/>
      <c r="WYF197" s="374"/>
      <c r="WYG197" s="374"/>
      <c r="WYH197" s="374"/>
      <c r="WYI197" s="374"/>
      <c r="WYJ197" s="373"/>
      <c r="WYK197" s="371"/>
      <c r="WYL197" s="371"/>
      <c r="WYM197" s="371"/>
      <c r="WYN197" s="372"/>
      <c r="WYO197" s="373"/>
      <c r="WYP197" s="373"/>
      <c r="WYQ197" s="373"/>
      <c r="WYR197" s="374"/>
      <c r="WYS197" s="374"/>
      <c r="WYT197" s="374"/>
      <c r="WYU197" s="373"/>
      <c r="WYV197" s="374"/>
      <c r="WYW197" s="374"/>
      <c r="WYX197" s="374"/>
      <c r="WYY197" s="374"/>
      <c r="WYZ197" s="373"/>
      <c r="WZA197" s="371"/>
      <c r="WZB197" s="371"/>
      <c r="WZC197" s="371"/>
      <c r="WZD197" s="372"/>
      <c r="WZE197" s="373"/>
      <c r="WZF197" s="373"/>
      <c r="WZG197" s="373"/>
      <c r="WZH197" s="374"/>
      <c r="WZI197" s="374"/>
      <c r="WZJ197" s="374"/>
      <c r="WZK197" s="373"/>
      <c r="WZL197" s="374"/>
      <c r="WZM197" s="374"/>
      <c r="WZN197" s="374"/>
      <c r="WZO197" s="374"/>
      <c r="WZP197" s="373"/>
      <c r="WZQ197" s="371"/>
      <c r="WZR197" s="371"/>
      <c r="WZS197" s="371"/>
      <c r="WZT197" s="372"/>
      <c r="WZU197" s="373"/>
      <c r="WZV197" s="373"/>
      <c r="WZW197" s="373"/>
      <c r="WZX197" s="374"/>
      <c r="WZY197" s="374"/>
      <c r="WZZ197" s="374"/>
      <c r="XAA197" s="373"/>
      <c r="XAB197" s="374"/>
      <c r="XAC197" s="374"/>
      <c r="XAD197" s="374"/>
      <c r="XAE197" s="374"/>
      <c r="XAF197" s="373"/>
      <c r="XAG197" s="371"/>
      <c r="XAH197" s="371"/>
      <c r="XAI197" s="371"/>
      <c r="XAJ197" s="372"/>
      <c r="XAK197" s="373"/>
      <c r="XAL197" s="373"/>
      <c r="XAM197" s="373"/>
      <c r="XAN197" s="374"/>
      <c r="XAO197" s="374"/>
      <c r="XAP197" s="374"/>
      <c r="XAQ197" s="373"/>
      <c r="XAR197" s="374"/>
      <c r="XAS197" s="374"/>
      <c r="XAT197" s="374"/>
      <c r="XAU197" s="374"/>
      <c r="XAV197" s="373"/>
      <c r="XAW197" s="371"/>
      <c r="XAX197" s="371"/>
      <c r="XAY197" s="371"/>
      <c r="XAZ197" s="372"/>
      <c r="XBA197" s="373"/>
      <c r="XBB197" s="373"/>
      <c r="XBC197" s="373"/>
      <c r="XBD197" s="374"/>
      <c r="XBE197" s="374"/>
      <c r="XBF197" s="374"/>
      <c r="XBG197" s="373"/>
      <c r="XBH197" s="374"/>
      <c r="XBI197" s="374"/>
      <c r="XBJ197" s="374"/>
      <c r="XBK197" s="374"/>
      <c r="XBL197" s="373"/>
      <c r="XBM197" s="371"/>
      <c r="XBN197" s="371"/>
      <c r="XBO197" s="371"/>
      <c r="XBP197" s="372"/>
      <c r="XBQ197" s="373"/>
      <c r="XBR197" s="373"/>
      <c r="XBS197" s="373"/>
      <c r="XBT197" s="374"/>
      <c r="XBU197" s="374"/>
      <c r="XBV197" s="374"/>
      <c r="XBW197" s="373"/>
      <c r="XBX197" s="374"/>
      <c r="XBY197" s="374"/>
      <c r="XBZ197" s="374"/>
      <c r="XCA197" s="374"/>
      <c r="XCB197" s="373"/>
      <c r="XCC197" s="371"/>
      <c r="XCD197" s="371"/>
      <c r="XCE197" s="371"/>
      <c r="XCF197" s="372"/>
      <c r="XCG197" s="373"/>
      <c r="XCH197" s="373"/>
      <c r="XCI197" s="373"/>
      <c r="XCJ197" s="374"/>
      <c r="XCK197" s="374"/>
      <c r="XCL197" s="374"/>
      <c r="XCM197" s="373"/>
      <c r="XCN197" s="374"/>
      <c r="XCO197" s="374"/>
      <c r="XCP197" s="374"/>
      <c r="XCQ197" s="374"/>
      <c r="XCR197" s="373"/>
      <c r="XCS197" s="371"/>
      <c r="XCT197" s="371"/>
      <c r="XCU197" s="371"/>
      <c r="XCV197" s="372"/>
      <c r="XCW197" s="373"/>
      <c r="XCX197" s="373"/>
      <c r="XCY197" s="373"/>
      <c r="XCZ197" s="374"/>
      <c r="XDA197" s="374"/>
      <c r="XDB197" s="374"/>
      <c r="XDC197" s="373"/>
      <c r="XDD197" s="374"/>
      <c r="XDE197" s="374"/>
      <c r="XDF197" s="374"/>
      <c r="XDG197" s="374"/>
      <c r="XDH197" s="373"/>
      <c r="XDI197" s="371"/>
      <c r="XDJ197" s="371"/>
      <c r="XDK197" s="371"/>
      <c r="XDL197" s="372"/>
      <c r="XDM197" s="373"/>
      <c r="XDN197" s="373"/>
      <c r="XDO197" s="373"/>
      <c r="XDP197" s="374"/>
      <c r="XDQ197" s="374"/>
      <c r="XDR197" s="374"/>
      <c r="XDS197" s="373"/>
      <c r="XDT197" s="374"/>
      <c r="XDU197" s="374"/>
      <c r="XDV197" s="374"/>
      <c r="XDW197" s="374"/>
      <c r="XDX197" s="373"/>
      <c r="XDY197" s="371"/>
      <c r="XDZ197" s="371"/>
      <c r="XEA197" s="371"/>
      <c r="XEB197" s="372"/>
      <c r="XEC197" s="373"/>
      <c r="XED197" s="373"/>
      <c r="XEE197" s="373"/>
      <c r="XEF197" s="374"/>
      <c r="XEG197" s="374"/>
      <c r="XEH197" s="374"/>
      <c r="XEI197" s="373"/>
      <c r="XEJ197" s="374"/>
      <c r="XEK197" s="374"/>
      <c r="XEL197" s="374"/>
      <c r="XEM197" s="374"/>
      <c r="XEN197" s="373"/>
      <c r="XEO197" s="371"/>
      <c r="XEP197" s="371"/>
      <c r="XEQ197" s="371"/>
      <c r="XER197" s="372"/>
      <c r="XES197" s="373"/>
      <c r="XET197" s="373"/>
      <c r="XEU197" s="373"/>
      <c r="XEV197" s="374"/>
      <c r="XEW197" s="374"/>
      <c r="XEX197" s="374"/>
      <c r="XEY197" s="373"/>
      <c r="XEZ197" s="374"/>
      <c r="XFA197" s="374"/>
      <c r="XFB197" s="374"/>
      <c r="XFC197" s="374"/>
      <c r="XFD197" s="373"/>
    </row>
    <row r="198" spans="1:16384" s="383" customFormat="1" ht="16.5">
      <c r="A198" s="407" t="s">
        <v>305</v>
      </c>
      <c r="B198" s="407"/>
      <c r="C198" s="407"/>
      <c r="D198" s="408" t="s">
        <v>172</v>
      </c>
      <c r="E198" s="409">
        <f>E200+E202+E203+E205+E206+E208+E210+E211+E213+E214</f>
        <v>273395.30000000005</v>
      </c>
      <c r="F198" s="409">
        <f t="shared" si="51"/>
        <v>273395.30000000005</v>
      </c>
      <c r="G198" s="409">
        <f t="shared" ref="G198:O198" si="65">G200+G202+G203+G205+G206+G208+G210+G211+G213+G214</f>
        <v>75711.400000000009</v>
      </c>
      <c r="H198" s="409">
        <f t="shared" si="65"/>
        <v>3563.4</v>
      </c>
      <c r="I198" s="409">
        <f t="shared" si="65"/>
        <v>0</v>
      </c>
      <c r="J198" s="409">
        <f t="shared" si="65"/>
        <v>65.7</v>
      </c>
      <c r="K198" s="409">
        <f t="shared" si="52"/>
        <v>65.7</v>
      </c>
      <c r="L198" s="409">
        <f t="shared" si="65"/>
        <v>44.4</v>
      </c>
      <c r="M198" s="409">
        <f t="shared" si="65"/>
        <v>0</v>
      </c>
      <c r="N198" s="409">
        <f t="shared" si="65"/>
        <v>0</v>
      </c>
      <c r="O198" s="409">
        <f t="shared" si="65"/>
        <v>0</v>
      </c>
      <c r="P198" s="409">
        <f t="shared" si="53"/>
        <v>273461.00000000006</v>
      </c>
      <c r="R198" s="499"/>
      <c r="S198" s="411"/>
      <c r="T198" s="411"/>
      <c r="U198" s="411"/>
      <c r="V198" s="411"/>
    </row>
    <row r="199" spans="1:16384" s="383" customFormat="1" ht="16.5">
      <c r="A199" s="407" t="s">
        <v>317</v>
      </c>
      <c r="B199" s="407"/>
      <c r="C199" s="407"/>
      <c r="D199" s="412" t="s">
        <v>172</v>
      </c>
      <c r="E199" s="409"/>
      <c r="F199" s="409"/>
      <c r="G199" s="409"/>
      <c r="H199" s="409"/>
      <c r="I199" s="409"/>
      <c r="J199" s="409"/>
      <c r="K199" s="409"/>
      <c r="L199" s="409"/>
      <c r="M199" s="409"/>
      <c r="N199" s="409"/>
      <c r="O199" s="409"/>
      <c r="P199" s="409"/>
      <c r="R199" s="411"/>
      <c r="S199" s="411"/>
      <c r="T199" s="411"/>
      <c r="U199" s="411"/>
      <c r="V199" s="411"/>
    </row>
    <row r="200" spans="1:16384" s="383" customFormat="1" ht="30">
      <c r="A200" s="322" t="s">
        <v>390</v>
      </c>
      <c r="B200" s="322" t="s">
        <v>387</v>
      </c>
      <c r="C200" s="322" t="s">
        <v>30</v>
      </c>
      <c r="D200" s="323" t="s">
        <v>274</v>
      </c>
      <c r="E200" s="413">
        <v>56495.8</v>
      </c>
      <c r="F200" s="413">
        <f t="shared" si="51"/>
        <v>56495.8</v>
      </c>
      <c r="G200" s="413">
        <v>43529.599999999999</v>
      </c>
      <c r="H200" s="413">
        <v>1746.4</v>
      </c>
      <c r="I200" s="413">
        <v>0</v>
      </c>
      <c r="J200" s="413">
        <v>0</v>
      </c>
      <c r="K200" s="413">
        <f t="shared" si="52"/>
        <v>0</v>
      </c>
      <c r="L200" s="413">
        <v>0</v>
      </c>
      <c r="M200" s="413">
        <v>0</v>
      </c>
      <c r="N200" s="413">
        <f>J200</f>
        <v>0</v>
      </c>
      <c r="O200" s="413">
        <f>N200</f>
        <v>0</v>
      </c>
      <c r="P200" s="413">
        <f t="shared" si="53"/>
        <v>56495.8</v>
      </c>
      <c r="R200" s="411"/>
      <c r="S200" s="411"/>
      <c r="T200" s="411"/>
      <c r="U200" s="411"/>
      <c r="V200" s="411"/>
    </row>
    <row r="201" spans="1:16384" s="383" customFormat="1" ht="60">
      <c r="A201" s="322" t="s">
        <v>602</v>
      </c>
      <c r="B201" s="322" t="s">
        <v>411</v>
      </c>
      <c r="C201" s="322"/>
      <c r="D201" s="323" t="s">
        <v>412</v>
      </c>
      <c r="E201" s="413">
        <f>E202+E203</f>
        <v>5988.4</v>
      </c>
      <c r="F201" s="413">
        <f t="shared" ref="F201:P201" si="66">F202+F203</f>
        <v>5988.4</v>
      </c>
      <c r="G201" s="413">
        <f t="shared" si="66"/>
        <v>0</v>
      </c>
      <c r="H201" s="413">
        <f t="shared" si="66"/>
        <v>0</v>
      </c>
      <c r="I201" s="413">
        <f t="shared" si="66"/>
        <v>0</v>
      </c>
      <c r="J201" s="413">
        <f t="shared" si="66"/>
        <v>0</v>
      </c>
      <c r="K201" s="413">
        <f t="shared" si="66"/>
        <v>0</v>
      </c>
      <c r="L201" s="413">
        <f t="shared" si="66"/>
        <v>0</v>
      </c>
      <c r="M201" s="413">
        <f t="shared" si="66"/>
        <v>0</v>
      </c>
      <c r="N201" s="413">
        <f t="shared" si="66"/>
        <v>0</v>
      </c>
      <c r="O201" s="413">
        <f t="shared" si="66"/>
        <v>0</v>
      </c>
      <c r="P201" s="413">
        <f t="shared" si="66"/>
        <v>5988.4</v>
      </c>
      <c r="R201" s="411"/>
      <c r="S201" s="411"/>
      <c r="T201" s="411"/>
      <c r="U201" s="411"/>
      <c r="V201" s="411"/>
    </row>
    <row r="202" spans="1:16384" s="416" customFormat="1" ht="30">
      <c r="A202" s="371" t="s">
        <v>603</v>
      </c>
      <c r="B202" s="371" t="s">
        <v>215</v>
      </c>
      <c r="C202" s="371" t="s">
        <v>199</v>
      </c>
      <c r="D202" s="372" t="s">
        <v>413</v>
      </c>
      <c r="E202" s="373">
        <f>1284+64.4</f>
        <v>1348.4</v>
      </c>
      <c r="F202" s="373">
        <f t="shared" si="51"/>
        <v>1348.4</v>
      </c>
      <c r="G202" s="373">
        <v>0</v>
      </c>
      <c r="H202" s="373">
        <v>0</v>
      </c>
      <c r="I202" s="373">
        <v>0</v>
      </c>
      <c r="J202" s="373">
        <v>0</v>
      </c>
      <c r="K202" s="373">
        <f t="shared" si="52"/>
        <v>0</v>
      </c>
      <c r="L202" s="373">
        <v>0</v>
      </c>
      <c r="M202" s="373">
        <v>0</v>
      </c>
      <c r="N202" s="373">
        <v>0</v>
      </c>
      <c r="O202" s="373">
        <v>0</v>
      </c>
      <c r="P202" s="373">
        <f t="shared" si="53"/>
        <v>1348.4</v>
      </c>
      <c r="R202" s="417"/>
      <c r="S202" s="417"/>
      <c r="T202" s="417"/>
      <c r="U202" s="417"/>
      <c r="V202" s="417"/>
    </row>
    <row r="203" spans="1:16384" s="416" customFormat="1" ht="30">
      <c r="A203" s="371" t="s">
        <v>604</v>
      </c>
      <c r="B203" s="371" t="s">
        <v>414</v>
      </c>
      <c r="C203" s="371" t="s">
        <v>214</v>
      </c>
      <c r="D203" s="372" t="s">
        <v>291</v>
      </c>
      <c r="E203" s="373">
        <v>4640</v>
      </c>
      <c r="F203" s="373">
        <f t="shared" si="51"/>
        <v>4640</v>
      </c>
      <c r="G203" s="373">
        <v>0</v>
      </c>
      <c r="H203" s="373">
        <v>0</v>
      </c>
      <c r="I203" s="373">
        <v>0</v>
      </c>
      <c r="J203" s="373">
        <v>0</v>
      </c>
      <c r="K203" s="373">
        <f t="shared" si="52"/>
        <v>0</v>
      </c>
      <c r="L203" s="373">
        <v>0</v>
      </c>
      <c r="M203" s="373">
        <v>0</v>
      </c>
      <c r="N203" s="373">
        <v>0</v>
      </c>
      <c r="O203" s="373">
        <v>0</v>
      </c>
      <c r="P203" s="373">
        <f t="shared" si="53"/>
        <v>4640</v>
      </c>
      <c r="R203" s="417"/>
      <c r="S203" s="417"/>
      <c r="T203" s="417"/>
      <c r="U203" s="417"/>
      <c r="V203" s="417"/>
    </row>
    <row r="204" spans="1:16384" s="383" customFormat="1" ht="60">
      <c r="A204" s="322" t="s">
        <v>605</v>
      </c>
      <c r="B204" s="322" t="s">
        <v>415</v>
      </c>
      <c r="C204" s="322"/>
      <c r="D204" s="323" t="s">
        <v>416</v>
      </c>
      <c r="E204" s="413">
        <f>E205+E206</f>
        <v>34848.9</v>
      </c>
      <c r="F204" s="413">
        <f t="shared" ref="F204:P204" si="67">F205+F206</f>
        <v>34848.9</v>
      </c>
      <c r="G204" s="413">
        <f t="shared" si="67"/>
        <v>19322.2</v>
      </c>
      <c r="H204" s="413">
        <f t="shared" si="67"/>
        <v>292.79999999999995</v>
      </c>
      <c r="I204" s="413">
        <f t="shared" si="67"/>
        <v>0</v>
      </c>
      <c r="J204" s="413">
        <f t="shared" si="67"/>
        <v>59.5</v>
      </c>
      <c r="K204" s="413">
        <f t="shared" si="67"/>
        <v>59.5</v>
      </c>
      <c r="L204" s="413">
        <f t="shared" si="67"/>
        <v>44.4</v>
      </c>
      <c r="M204" s="413">
        <f t="shared" si="67"/>
        <v>0</v>
      </c>
      <c r="N204" s="413">
        <f t="shared" si="67"/>
        <v>0</v>
      </c>
      <c r="O204" s="413">
        <f t="shared" si="67"/>
        <v>0</v>
      </c>
      <c r="P204" s="413">
        <f t="shared" si="67"/>
        <v>34908.400000000001</v>
      </c>
      <c r="R204" s="411"/>
      <c r="S204" s="411"/>
      <c r="T204" s="411"/>
      <c r="U204" s="411"/>
      <c r="V204" s="411"/>
    </row>
    <row r="205" spans="1:16384" s="416" customFormat="1" ht="60">
      <c r="A205" s="371" t="s">
        <v>606</v>
      </c>
      <c r="B205" s="371" t="s">
        <v>216</v>
      </c>
      <c r="C205" s="371" t="s">
        <v>198</v>
      </c>
      <c r="D205" s="372" t="s">
        <v>292</v>
      </c>
      <c r="E205" s="373">
        <v>26046.5</v>
      </c>
      <c r="F205" s="373">
        <f t="shared" si="51"/>
        <v>26046.5</v>
      </c>
      <c r="G205" s="373">
        <v>19322.2</v>
      </c>
      <c r="H205" s="373">
        <f>35.5+8.4+85.3+163.6</f>
        <v>292.79999999999995</v>
      </c>
      <c r="I205" s="373">
        <v>0</v>
      </c>
      <c r="J205" s="373">
        <v>59.5</v>
      </c>
      <c r="K205" s="373">
        <f t="shared" si="52"/>
        <v>59.5</v>
      </c>
      <c r="L205" s="373">
        <v>44.4</v>
      </c>
      <c r="M205" s="373">
        <v>0</v>
      </c>
      <c r="N205" s="373">
        <v>0</v>
      </c>
      <c r="O205" s="373">
        <v>0</v>
      </c>
      <c r="P205" s="373">
        <f t="shared" si="53"/>
        <v>26106</v>
      </c>
      <c r="R205" s="417"/>
      <c r="S205" s="417"/>
      <c r="T205" s="417"/>
      <c r="U205" s="417"/>
      <c r="V205" s="417"/>
    </row>
    <row r="206" spans="1:16384" s="416" customFormat="1" ht="30">
      <c r="A206" s="371" t="s">
        <v>607</v>
      </c>
      <c r="B206" s="371" t="s">
        <v>220</v>
      </c>
      <c r="C206" s="371" t="s">
        <v>197</v>
      </c>
      <c r="D206" s="372" t="s">
        <v>294</v>
      </c>
      <c r="E206" s="373">
        <v>8802.4</v>
      </c>
      <c r="F206" s="373">
        <f t="shared" si="51"/>
        <v>8802.4</v>
      </c>
      <c r="G206" s="373">
        <v>0</v>
      </c>
      <c r="H206" s="373">
        <v>0</v>
      </c>
      <c r="I206" s="373">
        <v>0</v>
      </c>
      <c r="J206" s="373">
        <v>0</v>
      </c>
      <c r="K206" s="373">
        <f t="shared" si="52"/>
        <v>0</v>
      </c>
      <c r="L206" s="373">
        <v>0</v>
      </c>
      <c r="M206" s="373">
        <v>0</v>
      </c>
      <c r="N206" s="373">
        <v>0</v>
      </c>
      <c r="O206" s="373">
        <v>0</v>
      </c>
      <c r="P206" s="373">
        <f t="shared" si="53"/>
        <v>8802.4</v>
      </c>
      <c r="R206" s="417"/>
      <c r="S206" s="417"/>
      <c r="T206" s="417"/>
      <c r="U206" s="417"/>
      <c r="V206" s="417"/>
    </row>
    <row r="207" spans="1:16384" s="383" customFormat="1" ht="30">
      <c r="A207" s="322" t="s">
        <v>608</v>
      </c>
      <c r="B207" s="322" t="s">
        <v>417</v>
      </c>
      <c r="C207" s="322"/>
      <c r="D207" s="323" t="s">
        <v>418</v>
      </c>
      <c r="E207" s="413">
        <f>E208</f>
        <v>11703.800000000001</v>
      </c>
      <c r="F207" s="413">
        <f t="shared" ref="F207:P207" si="68">F208</f>
        <v>11703.800000000001</v>
      </c>
      <c r="G207" s="413">
        <f t="shared" si="68"/>
        <v>8618.2999999999993</v>
      </c>
      <c r="H207" s="413">
        <f t="shared" si="68"/>
        <v>291.10000000000002</v>
      </c>
      <c r="I207" s="413">
        <f t="shared" si="68"/>
        <v>0</v>
      </c>
      <c r="J207" s="413">
        <f t="shared" si="68"/>
        <v>0</v>
      </c>
      <c r="K207" s="413">
        <f t="shared" si="68"/>
        <v>0</v>
      </c>
      <c r="L207" s="413">
        <f t="shared" si="68"/>
        <v>0</v>
      </c>
      <c r="M207" s="413">
        <f t="shared" si="68"/>
        <v>0</v>
      </c>
      <c r="N207" s="413">
        <f t="shared" si="68"/>
        <v>0</v>
      </c>
      <c r="O207" s="413">
        <f t="shared" si="68"/>
        <v>0</v>
      </c>
      <c r="P207" s="413">
        <f t="shared" si="68"/>
        <v>11703.800000000001</v>
      </c>
      <c r="R207" s="411"/>
      <c r="S207" s="411"/>
      <c r="T207" s="411"/>
      <c r="U207" s="411"/>
      <c r="V207" s="411"/>
    </row>
    <row r="208" spans="1:16384" s="416" customFormat="1" ht="31.5" customHeight="1">
      <c r="A208" s="371" t="s">
        <v>609</v>
      </c>
      <c r="B208" s="371" t="s">
        <v>419</v>
      </c>
      <c r="C208" s="371" t="s">
        <v>200</v>
      </c>
      <c r="D208" s="372" t="s">
        <v>420</v>
      </c>
      <c r="E208" s="373">
        <f>11189.1+514.7</f>
        <v>11703.800000000001</v>
      </c>
      <c r="F208" s="373">
        <f t="shared" si="51"/>
        <v>11703.800000000001</v>
      </c>
      <c r="G208" s="373">
        <f>8417.3+201</f>
        <v>8618.2999999999993</v>
      </c>
      <c r="H208" s="373">
        <f>163.3+12+68.3+47.5</f>
        <v>291.10000000000002</v>
      </c>
      <c r="I208" s="373">
        <v>0</v>
      </c>
      <c r="J208" s="373">
        <v>0</v>
      </c>
      <c r="K208" s="373">
        <f t="shared" si="52"/>
        <v>0</v>
      </c>
      <c r="L208" s="373">
        <v>0</v>
      </c>
      <c r="M208" s="373">
        <v>0</v>
      </c>
      <c r="N208" s="373">
        <v>0</v>
      </c>
      <c r="O208" s="373">
        <v>0</v>
      </c>
      <c r="P208" s="373">
        <f t="shared" si="53"/>
        <v>11703.800000000001</v>
      </c>
      <c r="R208" s="417"/>
      <c r="S208" s="417"/>
      <c r="T208" s="417"/>
      <c r="U208" s="417"/>
      <c r="V208" s="417"/>
    </row>
    <row r="209" spans="1:16384" s="383" customFormat="1" ht="76.5" customHeight="1">
      <c r="A209" s="322" t="s">
        <v>610</v>
      </c>
      <c r="B209" s="322" t="s">
        <v>219</v>
      </c>
      <c r="C209" s="322"/>
      <c r="D209" s="323" t="s">
        <v>421</v>
      </c>
      <c r="E209" s="413">
        <f>E210</f>
        <v>1646.1</v>
      </c>
      <c r="F209" s="413">
        <f t="shared" ref="F209:P209" si="69">F210</f>
        <v>1646.1</v>
      </c>
      <c r="G209" s="413">
        <f t="shared" si="69"/>
        <v>0</v>
      </c>
      <c r="H209" s="413">
        <f t="shared" si="69"/>
        <v>0</v>
      </c>
      <c r="I209" s="413">
        <f t="shared" si="69"/>
        <v>0</v>
      </c>
      <c r="J209" s="413">
        <f t="shared" si="69"/>
        <v>0</v>
      </c>
      <c r="K209" s="413">
        <f t="shared" si="69"/>
        <v>0</v>
      </c>
      <c r="L209" s="413">
        <f t="shared" si="69"/>
        <v>0</v>
      </c>
      <c r="M209" s="413">
        <f t="shared" si="69"/>
        <v>0</v>
      </c>
      <c r="N209" s="413">
        <f t="shared" si="69"/>
        <v>0</v>
      </c>
      <c r="O209" s="413">
        <f t="shared" si="69"/>
        <v>0</v>
      </c>
      <c r="P209" s="413">
        <f t="shared" si="69"/>
        <v>1646.1</v>
      </c>
      <c r="R209" s="411"/>
      <c r="S209" s="411"/>
      <c r="T209" s="411"/>
      <c r="U209" s="411"/>
      <c r="V209" s="411"/>
    </row>
    <row r="210" spans="1:16384" s="416" customFormat="1" ht="60">
      <c r="A210" s="371" t="s">
        <v>611</v>
      </c>
      <c r="B210" s="371" t="s">
        <v>422</v>
      </c>
      <c r="C210" s="371" t="s">
        <v>197</v>
      </c>
      <c r="D210" s="372" t="s">
        <v>292</v>
      </c>
      <c r="E210" s="373">
        <v>1646.1</v>
      </c>
      <c r="F210" s="373">
        <f t="shared" si="51"/>
        <v>1646.1</v>
      </c>
      <c r="G210" s="373">
        <v>0</v>
      </c>
      <c r="H210" s="373">
        <v>0</v>
      </c>
      <c r="I210" s="373">
        <v>0</v>
      </c>
      <c r="J210" s="373">
        <v>0</v>
      </c>
      <c r="K210" s="373">
        <f t="shared" si="52"/>
        <v>0</v>
      </c>
      <c r="L210" s="373">
        <v>0</v>
      </c>
      <c r="M210" s="373">
        <v>0</v>
      </c>
      <c r="N210" s="373">
        <v>0</v>
      </c>
      <c r="O210" s="373">
        <v>0</v>
      </c>
      <c r="P210" s="373">
        <f t="shared" si="53"/>
        <v>1646.1</v>
      </c>
      <c r="R210" s="417"/>
      <c r="S210" s="417"/>
      <c r="T210" s="417"/>
      <c r="U210" s="417"/>
      <c r="V210" s="417"/>
    </row>
    <row r="211" spans="1:16384" s="383" customFormat="1" ht="58.5" customHeight="1">
      <c r="A211" s="322" t="s">
        <v>612</v>
      </c>
      <c r="B211" s="322" t="s">
        <v>423</v>
      </c>
      <c r="C211" s="322" t="s">
        <v>56</v>
      </c>
      <c r="D211" s="323" t="s">
        <v>424</v>
      </c>
      <c r="E211" s="413">
        <v>6410.7</v>
      </c>
      <c r="F211" s="413">
        <f t="shared" si="51"/>
        <v>6410.7</v>
      </c>
      <c r="G211" s="413">
        <v>0</v>
      </c>
      <c r="H211" s="413">
        <v>0</v>
      </c>
      <c r="I211" s="413">
        <v>0</v>
      </c>
      <c r="J211" s="413">
        <v>0</v>
      </c>
      <c r="K211" s="413">
        <f t="shared" si="52"/>
        <v>0</v>
      </c>
      <c r="L211" s="413">
        <v>0</v>
      </c>
      <c r="M211" s="413">
        <v>0</v>
      </c>
      <c r="N211" s="413">
        <v>0</v>
      </c>
      <c r="O211" s="413">
        <v>0</v>
      </c>
      <c r="P211" s="413">
        <f t="shared" si="53"/>
        <v>6410.7</v>
      </c>
      <c r="R211" s="411"/>
      <c r="S211" s="411"/>
      <c r="T211" s="411"/>
      <c r="U211" s="411"/>
      <c r="V211" s="411"/>
    </row>
    <row r="212" spans="1:16384" s="383" customFormat="1" ht="16.5">
      <c r="A212" s="322" t="s">
        <v>613</v>
      </c>
      <c r="B212" s="322" t="s">
        <v>425</v>
      </c>
      <c r="C212" s="322"/>
      <c r="D212" s="323" t="s">
        <v>426</v>
      </c>
      <c r="E212" s="413">
        <f>E213</f>
        <v>236</v>
      </c>
      <c r="F212" s="413">
        <f t="shared" ref="F212:P212" si="70">F213</f>
        <v>236</v>
      </c>
      <c r="G212" s="413">
        <f t="shared" si="70"/>
        <v>0</v>
      </c>
      <c r="H212" s="413">
        <f t="shared" si="70"/>
        <v>0</v>
      </c>
      <c r="I212" s="413">
        <f t="shared" si="70"/>
        <v>0</v>
      </c>
      <c r="J212" s="413">
        <f t="shared" si="70"/>
        <v>0</v>
      </c>
      <c r="K212" s="413">
        <f t="shared" si="70"/>
        <v>0</v>
      </c>
      <c r="L212" s="413">
        <f t="shared" si="70"/>
        <v>0</v>
      </c>
      <c r="M212" s="413">
        <f t="shared" si="70"/>
        <v>0</v>
      </c>
      <c r="N212" s="413">
        <f t="shared" si="70"/>
        <v>0</v>
      </c>
      <c r="O212" s="413">
        <f t="shared" si="70"/>
        <v>0</v>
      </c>
      <c r="P212" s="413">
        <f t="shared" si="70"/>
        <v>236</v>
      </c>
      <c r="R212" s="411"/>
      <c r="S212" s="411"/>
      <c r="T212" s="411"/>
      <c r="U212" s="411"/>
      <c r="V212" s="411"/>
    </row>
    <row r="213" spans="1:16384" s="416" customFormat="1" ht="45">
      <c r="A213" s="371" t="s">
        <v>614</v>
      </c>
      <c r="B213" s="371" t="s">
        <v>427</v>
      </c>
      <c r="C213" s="371" t="s">
        <v>199</v>
      </c>
      <c r="D213" s="372" t="s">
        <v>293</v>
      </c>
      <c r="E213" s="373">
        <v>236</v>
      </c>
      <c r="F213" s="373">
        <f t="shared" si="51"/>
        <v>236</v>
      </c>
      <c r="G213" s="373">
        <v>0</v>
      </c>
      <c r="H213" s="373">
        <v>0</v>
      </c>
      <c r="I213" s="373">
        <v>0</v>
      </c>
      <c r="J213" s="373">
        <v>0</v>
      </c>
      <c r="K213" s="373">
        <f t="shared" si="52"/>
        <v>0</v>
      </c>
      <c r="L213" s="373">
        <v>0</v>
      </c>
      <c r="M213" s="373">
        <v>0</v>
      </c>
      <c r="N213" s="373">
        <v>0</v>
      </c>
      <c r="O213" s="373">
        <v>0</v>
      </c>
      <c r="P213" s="373">
        <f t="shared" si="53"/>
        <v>236</v>
      </c>
      <c r="R213" s="417"/>
      <c r="S213" s="417"/>
      <c r="T213" s="417"/>
      <c r="U213" s="417"/>
      <c r="V213" s="417"/>
    </row>
    <row r="214" spans="1:16384" s="383" customFormat="1" ht="16.5">
      <c r="A214" s="322" t="s">
        <v>615</v>
      </c>
      <c r="B214" s="322" t="s">
        <v>428</v>
      </c>
      <c r="C214" s="322" t="s">
        <v>201</v>
      </c>
      <c r="D214" s="323" t="s">
        <v>429</v>
      </c>
      <c r="E214" s="413">
        <f>7695.2+148370.4</f>
        <v>156065.60000000001</v>
      </c>
      <c r="F214" s="413">
        <f t="shared" si="51"/>
        <v>156065.60000000001</v>
      </c>
      <c r="G214" s="413">
        <v>4241.3</v>
      </c>
      <c r="H214" s="413">
        <f>52.5+107.1+276.2+797.3</f>
        <v>1233.0999999999999</v>
      </c>
      <c r="I214" s="413">
        <v>0</v>
      </c>
      <c r="J214" s="413">
        <v>6.2</v>
      </c>
      <c r="K214" s="413">
        <f t="shared" si="52"/>
        <v>6.2</v>
      </c>
      <c r="L214" s="413">
        <v>0</v>
      </c>
      <c r="M214" s="413">
        <v>0</v>
      </c>
      <c r="N214" s="413">
        <v>0</v>
      </c>
      <c r="O214" s="413">
        <v>0</v>
      </c>
      <c r="P214" s="413">
        <f t="shared" si="53"/>
        <v>156071.80000000002</v>
      </c>
      <c r="R214" s="411"/>
      <c r="S214" s="411"/>
      <c r="T214" s="411"/>
      <c r="U214" s="411"/>
      <c r="V214" s="411"/>
    </row>
    <row r="215" spans="1:16384" s="247" customFormat="1" ht="30">
      <c r="A215" s="371"/>
      <c r="B215" s="371"/>
      <c r="C215" s="371"/>
      <c r="D215" s="372" t="s">
        <v>173</v>
      </c>
      <c r="E215" s="373">
        <v>9615</v>
      </c>
      <c r="F215" s="373">
        <f t="shared" ref="F215:F278" si="71">E215-I215</f>
        <v>9615</v>
      </c>
      <c r="G215" s="373">
        <v>0</v>
      </c>
      <c r="H215" s="373">
        <v>0</v>
      </c>
      <c r="I215" s="373">
        <v>0</v>
      </c>
      <c r="J215" s="373">
        <v>0</v>
      </c>
      <c r="K215" s="373">
        <f t="shared" ref="K215:K278" si="72">J215-N215</f>
        <v>0</v>
      </c>
      <c r="L215" s="373">
        <v>0</v>
      </c>
      <c r="M215" s="373">
        <v>0</v>
      </c>
      <c r="N215" s="373">
        <v>0</v>
      </c>
      <c r="O215" s="373">
        <v>0</v>
      </c>
      <c r="P215" s="373">
        <f t="shared" ref="P215:P278" si="73">J215+E215</f>
        <v>9615</v>
      </c>
      <c r="Q215" s="509"/>
      <c r="R215" s="420"/>
      <c r="S215" s="420"/>
      <c r="T215" s="415"/>
      <c r="U215" s="421"/>
      <c r="V215" s="421"/>
      <c r="W215" s="422"/>
      <c r="X215" s="374"/>
      <c r="Y215" s="374"/>
      <c r="Z215" s="374"/>
      <c r="AA215" s="374"/>
      <c r="AB215" s="374"/>
      <c r="AC215" s="374"/>
      <c r="AD215" s="374"/>
      <c r="AE215" s="374"/>
      <c r="AF215" s="373"/>
      <c r="AG215" s="371"/>
      <c r="AH215" s="371"/>
      <c r="AI215" s="371"/>
      <c r="AJ215" s="372"/>
      <c r="AK215" s="373"/>
      <c r="AL215" s="373"/>
      <c r="AM215" s="373"/>
      <c r="AN215" s="374"/>
      <c r="AO215" s="374"/>
      <c r="AP215" s="374"/>
      <c r="AQ215" s="374"/>
      <c r="AR215" s="374"/>
      <c r="AS215" s="374"/>
      <c r="AT215" s="374"/>
      <c r="AU215" s="374"/>
      <c r="AV215" s="373"/>
      <c r="AW215" s="371"/>
      <c r="AX215" s="371"/>
      <c r="AY215" s="371"/>
      <c r="AZ215" s="372"/>
      <c r="BA215" s="373"/>
      <c r="BB215" s="373"/>
      <c r="BC215" s="373"/>
      <c r="BD215" s="374"/>
      <c r="BE215" s="374"/>
      <c r="BF215" s="374"/>
      <c r="BG215" s="374"/>
      <c r="BH215" s="374"/>
      <c r="BI215" s="374"/>
      <c r="BJ215" s="374"/>
      <c r="BK215" s="374"/>
      <c r="BL215" s="373"/>
      <c r="BM215" s="371"/>
      <c r="BN215" s="371"/>
      <c r="BO215" s="371"/>
      <c r="BP215" s="372"/>
      <c r="BQ215" s="373"/>
      <c r="BR215" s="373"/>
      <c r="BS215" s="373"/>
      <c r="BT215" s="374"/>
      <c r="BU215" s="374"/>
      <c r="BV215" s="374"/>
      <c r="BW215" s="374"/>
      <c r="BX215" s="374"/>
      <c r="BY215" s="374"/>
      <c r="BZ215" s="374"/>
      <c r="CA215" s="374"/>
      <c r="CB215" s="373"/>
      <c r="CC215" s="371"/>
      <c r="CD215" s="371"/>
      <c r="CE215" s="371"/>
      <c r="CF215" s="372"/>
      <c r="CG215" s="373"/>
      <c r="CH215" s="373"/>
      <c r="CI215" s="373"/>
      <c r="CJ215" s="374"/>
      <c r="CK215" s="374"/>
      <c r="CL215" s="374"/>
      <c r="CM215" s="374"/>
      <c r="CN215" s="374"/>
      <c r="CO215" s="374"/>
      <c r="CP215" s="374"/>
      <c r="CQ215" s="374"/>
      <c r="CR215" s="373"/>
      <c r="CS215" s="371"/>
      <c r="CT215" s="371"/>
      <c r="CU215" s="371"/>
      <c r="CV215" s="372"/>
      <c r="CW215" s="373"/>
      <c r="CX215" s="373"/>
      <c r="CY215" s="373"/>
      <c r="CZ215" s="374"/>
      <c r="DA215" s="374"/>
      <c r="DB215" s="374"/>
      <c r="DC215" s="374"/>
      <c r="DD215" s="374"/>
      <c r="DE215" s="374"/>
      <c r="DF215" s="374"/>
      <c r="DG215" s="374"/>
      <c r="DH215" s="373"/>
      <c r="DI215" s="371"/>
      <c r="DJ215" s="371"/>
      <c r="DK215" s="371"/>
      <c r="DL215" s="372"/>
      <c r="DM215" s="373"/>
      <c r="DN215" s="373"/>
      <c r="DO215" s="373"/>
      <c r="DP215" s="374"/>
      <c r="DQ215" s="374"/>
      <c r="DR215" s="374"/>
      <c r="DS215" s="374"/>
      <c r="DT215" s="374"/>
      <c r="DU215" s="374"/>
      <c r="DV215" s="374"/>
      <c r="DW215" s="374"/>
      <c r="DX215" s="373"/>
      <c r="DY215" s="371"/>
      <c r="DZ215" s="371"/>
      <c r="EA215" s="371"/>
      <c r="EB215" s="372"/>
      <c r="EC215" s="373"/>
      <c r="ED215" s="373"/>
      <c r="EE215" s="373"/>
      <c r="EF215" s="374"/>
      <c r="EG215" s="374"/>
      <c r="EH215" s="374"/>
      <c r="EI215" s="374"/>
      <c r="EJ215" s="374"/>
      <c r="EK215" s="374"/>
      <c r="EL215" s="374"/>
      <c r="EM215" s="374"/>
      <c r="EN215" s="373"/>
      <c r="EO215" s="371"/>
      <c r="EP215" s="371"/>
      <c r="EQ215" s="371"/>
      <c r="ER215" s="372"/>
      <c r="ES215" s="373"/>
      <c r="ET215" s="373"/>
      <c r="EU215" s="373"/>
      <c r="EV215" s="374"/>
      <c r="EW215" s="374"/>
      <c r="EX215" s="374"/>
      <c r="EY215" s="374"/>
      <c r="EZ215" s="374"/>
      <c r="FA215" s="374"/>
      <c r="FB215" s="374"/>
      <c r="FC215" s="374"/>
      <c r="FD215" s="373"/>
      <c r="FE215" s="371"/>
      <c r="FF215" s="371"/>
      <c r="FG215" s="371"/>
      <c r="FH215" s="372"/>
      <c r="FI215" s="373"/>
      <c r="FJ215" s="373"/>
      <c r="FK215" s="373"/>
      <c r="FL215" s="374"/>
      <c r="FM215" s="374"/>
      <c r="FN215" s="374"/>
      <c r="FO215" s="374"/>
      <c r="FP215" s="374"/>
      <c r="FQ215" s="374"/>
      <c r="FR215" s="374"/>
      <c r="FS215" s="374"/>
      <c r="FT215" s="373"/>
      <c r="FU215" s="371"/>
      <c r="FV215" s="371"/>
      <c r="FW215" s="371"/>
      <c r="FX215" s="372"/>
      <c r="FY215" s="373"/>
      <c r="FZ215" s="373"/>
      <c r="GA215" s="373"/>
      <c r="GB215" s="374"/>
      <c r="GC215" s="374"/>
      <c r="GD215" s="374"/>
      <c r="GE215" s="374"/>
      <c r="GF215" s="374"/>
      <c r="GG215" s="374"/>
      <c r="GH215" s="374"/>
      <c r="GI215" s="374"/>
      <c r="GJ215" s="373"/>
      <c r="GK215" s="371"/>
      <c r="GL215" s="371"/>
      <c r="GM215" s="371"/>
      <c r="GN215" s="372"/>
      <c r="GO215" s="373"/>
      <c r="GP215" s="373"/>
      <c r="GQ215" s="373"/>
      <c r="GR215" s="374"/>
      <c r="GS215" s="374"/>
      <c r="GT215" s="374"/>
      <c r="GU215" s="374"/>
      <c r="GV215" s="374"/>
      <c r="GW215" s="374"/>
      <c r="GX215" s="374"/>
      <c r="GY215" s="374"/>
      <c r="GZ215" s="373"/>
      <c r="HA215" s="371"/>
      <c r="HB215" s="371"/>
      <c r="HC215" s="371"/>
      <c r="HD215" s="372"/>
      <c r="HE215" s="373"/>
      <c r="HF215" s="373"/>
      <c r="HG215" s="373"/>
      <c r="HH215" s="374"/>
      <c r="HI215" s="374"/>
      <c r="HJ215" s="374"/>
      <c r="HK215" s="374"/>
      <c r="HL215" s="374"/>
      <c r="HM215" s="374"/>
      <c r="HN215" s="374"/>
      <c r="HO215" s="374"/>
      <c r="HP215" s="373"/>
      <c r="HQ215" s="371"/>
      <c r="HR215" s="371"/>
      <c r="HS215" s="371"/>
      <c r="HT215" s="372"/>
      <c r="HU215" s="373"/>
      <c r="HV215" s="373"/>
      <c r="HW215" s="373"/>
      <c r="HX215" s="374"/>
      <c r="HY215" s="374"/>
      <c r="HZ215" s="374"/>
      <c r="IA215" s="374"/>
      <c r="IB215" s="374"/>
      <c r="IC215" s="374"/>
      <c r="ID215" s="374"/>
      <c r="IE215" s="374"/>
      <c r="IF215" s="373"/>
      <c r="IG215" s="371"/>
      <c r="IH215" s="371"/>
      <c r="II215" s="371"/>
      <c r="IJ215" s="372"/>
      <c r="IK215" s="373"/>
      <c r="IL215" s="373"/>
      <c r="IM215" s="373"/>
      <c r="IN215" s="374"/>
      <c r="IO215" s="374"/>
      <c r="IP215" s="374"/>
      <c r="IQ215" s="374"/>
      <c r="IR215" s="374"/>
      <c r="IS215" s="374"/>
      <c r="IT215" s="374"/>
      <c r="IU215" s="374"/>
      <c r="IV215" s="373"/>
      <c r="IW215" s="371"/>
      <c r="IX215" s="371"/>
      <c r="IY215" s="371"/>
      <c r="IZ215" s="372"/>
      <c r="JA215" s="373"/>
      <c r="JB215" s="373"/>
      <c r="JC215" s="373"/>
      <c r="JD215" s="374"/>
      <c r="JE215" s="374"/>
      <c r="JF215" s="374"/>
      <c r="JG215" s="374"/>
      <c r="JH215" s="374"/>
      <c r="JI215" s="374"/>
      <c r="JJ215" s="374"/>
      <c r="JK215" s="374"/>
      <c r="JL215" s="373"/>
      <c r="JM215" s="371"/>
      <c r="JN215" s="371"/>
      <c r="JO215" s="371"/>
      <c r="JP215" s="372"/>
      <c r="JQ215" s="373"/>
      <c r="JR215" s="373"/>
      <c r="JS215" s="373"/>
      <c r="JT215" s="374"/>
      <c r="JU215" s="374"/>
      <c r="JV215" s="374"/>
      <c r="JW215" s="374"/>
      <c r="JX215" s="374"/>
      <c r="JY215" s="374"/>
      <c r="JZ215" s="374"/>
      <c r="KA215" s="374"/>
      <c r="KB215" s="373"/>
      <c r="KC215" s="371"/>
      <c r="KD215" s="371"/>
      <c r="KE215" s="371"/>
      <c r="KF215" s="372"/>
      <c r="KG215" s="373"/>
      <c r="KH215" s="373"/>
      <c r="KI215" s="373"/>
      <c r="KJ215" s="374"/>
      <c r="KK215" s="374"/>
      <c r="KL215" s="374"/>
      <c r="KM215" s="374"/>
      <c r="KN215" s="374"/>
      <c r="KO215" s="374"/>
      <c r="KP215" s="374"/>
      <c r="KQ215" s="374"/>
      <c r="KR215" s="373"/>
      <c r="KS215" s="371"/>
      <c r="KT215" s="371"/>
      <c r="KU215" s="371"/>
      <c r="KV215" s="372"/>
      <c r="KW215" s="373"/>
      <c r="KX215" s="373"/>
      <c r="KY215" s="373"/>
      <c r="KZ215" s="374"/>
      <c r="LA215" s="374"/>
      <c r="LB215" s="374"/>
      <c r="LC215" s="374"/>
      <c r="LD215" s="374"/>
      <c r="LE215" s="374"/>
      <c r="LF215" s="374"/>
      <c r="LG215" s="374"/>
      <c r="LH215" s="373"/>
      <c r="LI215" s="371"/>
      <c r="LJ215" s="371"/>
      <c r="LK215" s="371"/>
      <c r="LL215" s="372"/>
      <c r="LM215" s="373"/>
      <c r="LN215" s="373"/>
      <c r="LO215" s="373"/>
      <c r="LP215" s="374"/>
      <c r="LQ215" s="374"/>
      <c r="LR215" s="374"/>
      <c r="LS215" s="374"/>
      <c r="LT215" s="374"/>
      <c r="LU215" s="374"/>
      <c r="LV215" s="374"/>
      <c r="LW215" s="374"/>
      <c r="LX215" s="373"/>
      <c r="LY215" s="371"/>
      <c r="LZ215" s="371"/>
      <c r="MA215" s="371"/>
      <c r="MB215" s="372"/>
      <c r="MC215" s="373"/>
      <c r="MD215" s="373"/>
      <c r="ME215" s="373"/>
      <c r="MF215" s="374"/>
      <c r="MG215" s="374"/>
      <c r="MH215" s="374"/>
      <c r="MI215" s="374"/>
      <c r="MJ215" s="374"/>
      <c r="MK215" s="374"/>
      <c r="ML215" s="374"/>
      <c r="MM215" s="374"/>
      <c r="MN215" s="373"/>
      <c r="MO215" s="371"/>
      <c r="MP215" s="371"/>
      <c r="MQ215" s="371"/>
      <c r="MR215" s="372"/>
      <c r="MS215" s="373"/>
      <c r="MT215" s="373"/>
      <c r="MU215" s="373"/>
      <c r="MV215" s="374"/>
      <c r="MW215" s="374"/>
      <c r="MX215" s="374"/>
      <c r="MY215" s="374"/>
      <c r="MZ215" s="374"/>
      <c r="NA215" s="374"/>
      <c r="NB215" s="374"/>
      <c r="NC215" s="374"/>
      <c r="ND215" s="373"/>
      <c r="NE215" s="371"/>
      <c r="NF215" s="371"/>
      <c r="NG215" s="371"/>
      <c r="NH215" s="372"/>
      <c r="NI215" s="373"/>
      <c r="NJ215" s="373"/>
      <c r="NK215" s="373"/>
      <c r="NL215" s="374"/>
      <c r="NM215" s="374"/>
      <c r="NN215" s="374"/>
      <c r="NO215" s="374"/>
      <c r="NP215" s="374"/>
      <c r="NQ215" s="374"/>
      <c r="NR215" s="374"/>
      <c r="NS215" s="374"/>
      <c r="NT215" s="373"/>
      <c r="NU215" s="371"/>
      <c r="NV215" s="371"/>
      <c r="NW215" s="371"/>
      <c r="NX215" s="372"/>
      <c r="NY215" s="373"/>
      <c r="NZ215" s="373"/>
      <c r="OA215" s="373"/>
      <c r="OB215" s="374"/>
      <c r="OC215" s="374"/>
      <c r="OD215" s="374"/>
      <c r="OE215" s="374"/>
      <c r="OF215" s="374"/>
      <c r="OG215" s="374"/>
      <c r="OH215" s="374"/>
      <c r="OI215" s="374"/>
      <c r="OJ215" s="373"/>
      <c r="OK215" s="371"/>
      <c r="OL215" s="371"/>
      <c r="OM215" s="371"/>
      <c r="ON215" s="372"/>
      <c r="OO215" s="373"/>
      <c r="OP215" s="373"/>
      <c r="OQ215" s="373"/>
      <c r="OR215" s="374"/>
      <c r="OS215" s="374"/>
      <c r="OT215" s="374"/>
      <c r="OU215" s="374"/>
      <c r="OV215" s="374"/>
      <c r="OW215" s="374"/>
      <c r="OX215" s="374"/>
      <c r="OY215" s="374"/>
      <c r="OZ215" s="373"/>
      <c r="PA215" s="371"/>
      <c r="PB215" s="371"/>
      <c r="PC215" s="371"/>
      <c r="PD215" s="372"/>
      <c r="PE215" s="373"/>
      <c r="PF215" s="373"/>
      <c r="PG215" s="373"/>
      <c r="PH215" s="374"/>
      <c r="PI215" s="374"/>
      <c r="PJ215" s="374"/>
      <c r="PK215" s="374"/>
      <c r="PL215" s="374"/>
      <c r="PM215" s="374"/>
      <c r="PN215" s="374"/>
      <c r="PO215" s="374"/>
      <c r="PP215" s="373"/>
      <c r="PQ215" s="371"/>
      <c r="PR215" s="371"/>
      <c r="PS215" s="371"/>
      <c r="PT215" s="372"/>
      <c r="PU215" s="373"/>
      <c r="PV215" s="373"/>
      <c r="PW215" s="373"/>
      <c r="PX215" s="374"/>
      <c r="PY215" s="374"/>
      <c r="PZ215" s="374"/>
      <c r="QA215" s="374"/>
      <c r="QB215" s="374"/>
      <c r="QC215" s="374"/>
      <c r="QD215" s="374"/>
      <c r="QE215" s="374"/>
      <c r="QF215" s="373"/>
      <c r="QG215" s="371"/>
      <c r="QH215" s="371"/>
      <c r="QI215" s="371"/>
      <c r="QJ215" s="372"/>
      <c r="QK215" s="373"/>
      <c r="QL215" s="373"/>
      <c r="QM215" s="373"/>
      <c r="QN215" s="374"/>
      <c r="QO215" s="374"/>
      <c r="QP215" s="374"/>
      <c r="QQ215" s="374"/>
      <c r="QR215" s="374"/>
      <c r="QS215" s="374"/>
      <c r="QT215" s="374"/>
      <c r="QU215" s="374"/>
      <c r="QV215" s="373"/>
      <c r="QW215" s="371"/>
      <c r="QX215" s="371"/>
      <c r="QY215" s="371"/>
      <c r="QZ215" s="372"/>
      <c r="RA215" s="373"/>
      <c r="RB215" s="373"/>
      <c r="RC215" s="373"/>
      <c r="RD215" s="374"/>
      <c r="RE215" s="374"/>
      <c r="RF215" s="374"/>
      <c r="RG215" s="374"/>
      <c r="RH215" s="374"/>
      <c r="RI215" s="374"/>
      <c r="RJ215" s="374"/>
      <c r="RK215" s="374"/>
      <c r="RL215" s="373"/>
      <c r="RM215" s="371"/>
      <c r="RN215" s="371"/>
      <c r="RO215" s="371"/>
      <c r="RP215" s="372"/>
      <c r="RQ215" s="373"/>
      <c r="RR215" s="373"/>
      <c r="RS215" s="373"/>
      <c r="RT215" s="374"/>
      <c r="RU215" s="374"/>
      <c r="RV215" s="374"/>
      <c r="RW215" s="374"/>
      <c r="RX215" s="374"/>
      <c r="RY215" s="374"/>
      <c r="RZ215" s="374"/>
      <c r="SA215" s="374"/>
      <c r="SB215" s="373"/>
      <c r="SC215" s="371"/>
      <c r="SD215" s="371"/>
      <c r="SE215" s="371"/>
      <c r="SF215" s="372"/>
      <c r="SG215" s="373"/>
      <c r="SH215" s="373"/>
      <c r="SI215" s="373"/>
      <c r="SJ215" s="374"/>
      <c r="SK215" s="374"/>
      <c r="SL215" s="374"/>
      <c r="SM215" s="374"/>
      <c r="SN215" s="374"/>
      <c r="SO215" s="374"/>
      <c r="SP215" s="374"/>
      <c r="SQ215" s="374"/>
      <c r="SR215" s="373"/>
      <c r="SS215" s="371"/>
      <c r="ST215" s="371"/>
      <c r="SU215" s="371"/>
      <c r="SV215" s="372"/>
      <c r="SW215" s="373"/>
      <c r="SX215" s="373"/>
      <c r="SY215" s="373"/>
      <c r="SZ215" s="374"/>
      <c r="TA215" s="374"/>
      <c r="TB215" s="374"/>
      <c r="TC215" s="374"/>
      <c r="TD215" s="374"/>
      <c r="TE215" s="374"/>
      <c r="TF215" s="374"/>
      <c r="TG215" s="374"/>
      <c r="TH215" s="373"/>
      <c r="TI215" s="371"/>
      <c r="TJ215" s="371"/>
      <c r="TK215" s="371"/>
      <c r="TL215" s="372"/>
      <c r="TM215" s="373"/>
      <c r="TN215" s="373"/>
      <c r="TO215" s="373"/>
      <c r="TP215" s="374"/>
      <c r="TQ215" s="374"/>
      <c r="TR215" s="374"/>
      <c r="TS215" s="374"/>
      <c r="TT215" s="374"/>
      <c r="TU215" s="374"/>
      <c r="TV215" s="374"/>
      <c r="TW215" s="374"/>
      <c r="TX215" s="373"/>
      <c r="TY215" s="371"/>
      <c r="TZ215" s="371"/>
      <c r="UA215" s="371"/>
      <c r="UB215" s="372"/>
      <c r="UC215" s="373"/>
      <c r="UD215" s="373"/>
      <c r="UE215" s="373"/>
      <c r="UF215" s="374"/>
      <c r="UG215" s="374"/>
      <c r="UH215" s="374"/>
      <c r="UI215" s="374"/>
      <c r="UJ215" s="374"/>
      <c r="UK215" s="374"/>
      <c r="UL215" s="374"/>
      <c r="UM215" s="374"/>
      <c r="UN215" s="373"/>
      <c r="UO215" s="371"/>
      <c r="UP215" s="371"/>
      <c r="UQ215" s="371"/>
      <c r="UR215" s="372"/>
      <c r="US215" s="373"/>
      <c r="UT215" s="373"/>
      <c r="UU215" s="373"/>
      <c r="UV215" s="374"/>
      <c r="UW215" s="374"/>
      <c r="UX215" s="374"/>
      <c r="UY215" s="374"/>
      <c r="UZ215" s="374"/>
      <c r="VA215" s="374"/>
      <c r="VB215" s="374"/>
      <c r="VC215" s="374"/>
      <c r="VD215" s="373"/>
      <c r="VE215" s="371"/>
      <c r="VF215" s="371"/>
      <c r="VG215" s="371"/>
      <c r="VH215" s="372"/>
      <c r="VI215" s="373"/>
      <c r="VJ215" s="373"/>
      <c r="VK215" s="373"/>
      <c r="VL215" s="374"/>
      <c r="VM215" s="374"/>
      <c r="VN215" s="374"/>
      <c r="VO215" s="374"/>
      <c r="VP215" s="374"/>
      <c r="VQ215" s="374"/>
      <c r="VR215" s="374"/>
      <c r="VS215" s="374"/>
      <c r="VT215" s="373"/>
      <c r="VU215" s="371"/>
      <c r="VV215" s="371"/>
      <c r="VW215" s="371"/>
      <c r="VX215" s="372"/>
      <c r="VY215" s="373"/>
      <c r="VZ215" s="373"/>
      <c r="WA215" s="373"/>
      <c r="WB215" s="374"/>
      <c r="WC215" s="374"/>
      <c r="WD215" s="374"/>
      <c r="WE215" s="374"/>
      <c r="WF215" s="374"/>
      <c r="WG215" s="374"/>
      <c r="WH215" s="374"/>
      <c r="WI215" s="374"/>
      <c r="WJ215" s="373"/>
      <c r="WK215" s="371"/>
      <c r="WL215" s="371"/>
      <c r="WM215" s="371"/>
      <c r="WN215" s="372"/>
      <c r="WO215" s="373"/>
      <c r="WP215" s="373"/>
      <c r="WQ215" s="373"/>
      <c r="WR215" s="374"/>
      <c r="WS215" s="374"/>
      <c r="WT215" s="374"/>
      <c r="WU215" s="374"/>
      <c r="WV215" s="374"/>
      <c r="WW215" s="374"/>
      <c r="WX215" s="374"/>
      <c r="WY215" s="374"/>
      <c r="WZ215" s="373"/>
      <c r="XA215" s="371"/>
      <c r="XB215" s="371"/>
      <c r="XC215" s="371"/>
      <c r="XD215" s="372"/>
      <c r="XE215" s="373"/>
      <c r="XF215" s="373"/>
      <c r="XG215" s="373"/>
      <c r="XH215" s="374"/>
      <c r="XI215" s="374"/>
      <c r="XJ215" s="374"/>
      <c r="XK215" s="374"/>
      <c r="XL215" s="374"/>
      <c r="XM215" s="374"/>
      <c r="XN215" s="374"/>
      <c r="XO215" s="374"/>
      <c r="XP215" s="373"/>
      <c r="XQ215" s="371"/>
      <c r="XR215" s="371"/>
      <c r="XS215" s="371"/>
      <c r="XT215" s="372"/>
      <c r="XU215" s="373"/>
      <c r="XV215" s="373"/>
      <c r="XW215" s="373"/>
      <c r="XX215" s="374"/>
      <c r="XY215" s="374"/>
      <c r="XZ215" s="374"/>
      <c r="YA215" s="374"/>
      <c r="YB215" s="374"/>
      <c r="YC215" s="374"/>
      <c r="YD215" s="374"/>
      <c r="YE215" s="374"/>
      <c r="YF215" s="373"/>
      <c r="YG215" s="371"/>
      <c r="YH215" s="371"/>
      <c r="YI215" s="371"/>
      <c r="YJ215" s="372"/>
      <c r="YK215" s="373"/>
      <c r="YL215" s="373"/>
      <c r="YM215" s="373"/>
      <c r="YN215" s="374"/>
      <c r="YO215" s="374"/>
      <c r="YP215" s="374"/>
      <c r="YQ215" s="374"/>
      <c r="YR215" s="374"/>
      <c r="YS215" s="374"/>
      <c r="YT215" s="374"/>
      <c r="YU215" s="374"/>
      <c r="YV215" s="373"/>
      <c r="YW215" s="371"/>
      <c r="YX215" s="371"/>
      <c r="YY215" s="371"/>
      <c r="YZ215" s="372"/>
      <c r="ZA215" s="373"/>
      <c r="ZB215" s="373"/>
      <c r="ZC215" s="373"/>
      <c r="ZD215" s="374"/>
      <c r="ZE215" s="374"/>
      <c r="ZF215" s="374"/>
      <c r="ZG215" s="374"/>
      <c r="ZH215" s="374"/>
      <c r="ZI215" s="374"/>
      <c r="ZJ215" s="374"/>
      <c r="ZK215" s="374"/>
      <c r="ZL215" s="373"/>
      <c r="ZM215" s="371"/>
      <c r="ZN215" s="371"/>
      <c r="ZO215" s="371"/>
      <c r="ZP215" s="372"/>
      <c r="ZQ215" s="373"/>
      <c r="ZR215" s="373"/>
      <c r="ZS215" s="373"/>
      <c r="ZT215" s="374"/>
      <c r="ZU215" s="374"/>
      <c r="ZV215" s="374"/>
      <c r="ZW215" s="374"/>
      <c r="ZX215" s="374"/>
      <c r="ZY215" s="374"/>
      <c r="ZZ215" s="374"/>
      <c r="AAA215" s="374"/>
      <c r="AAB215" s="373"/>
      <c r="AAC215" s="371"/>
      <c r="AAD215" s="371"/>
      <c r="AAE215" s="371"/>
      <c r="AAF215" s="372"/>
      <c r="AAG215" s="373"/>
      <c r="AAH215" s="373"/>
      <c r="AAI215" s="373"/>
      <c r="AAJ215" s="374"/>
      <c r="AAK215" s="374"/>
      <c r="AAL215" s="374"/>
      <c r="AAM215" s="374"/>
      <c r="AAN215" s="374"/>
      <c r="AAO215" s="374"/>
      <c r="AAP215" s="374"/>
      <c r="AAQ215" s="374"/>
      <c r="AAR215" s="373"/>
      <c r="AAS215" s="371"/>
      <c r="AAT215" s="371"/>
      <c r="AAU215" s="371"/>
      <c r="AAV215" s="372"/>
      <c r="AAW215" s="373"/>
      <c r="AAX215" s="373"/>
      <c r="AAY215" s="373"/>
      <c r="AAZ215" s="374"/>
      <c r="ABA215" s="374"/>
      <c r="ABB215" s="374"/>
      <c r="ABC215" s="374"/>
      <c r="ABD215" s="374"/>
      <c r="ABE215" s="374"/>
      <c r="ABF215" s="374"/>
      <c r="ABG215" s="374"/>
      <c r="ABH215" s="373"/>
      <c r="ABI215" s="371"/>
      <c r="ABJ215" s="371"/>
      <c r="ABK215" s="371"/>
      <c r="ABL215" s="372"/>
      <c r="ABM215" s="373"/>
      <c r="ABN215" s="373"/>
      <c r="ABO215" s="373"/>
      <c r="ABP215" s="374"/>
      <c r="ABQ215" s="374"/>
      <c r="ABR215" s="374"/>
      <c r="ABS215" s="374"/>
      <c r="ABT215" s="374"/>
      <c r="ABU215" s="374"/>
      <c r="ABV215" s="374"/>
      <c r="ABW215" s="374"/>
      <c r="ABX215" s="373"/>
      <c r="ABY215" s="371"/>
      <c r="ABZ215" s="371"/>
      <c r="ACA215" s="371"/>
      <c r="ACB215" s="372"/>
      <c r="ACC215" s="373"/>
      <c r="ACD215" s="373"/>
      <c r="ACE215" s="373"/>
      <c r="ACF215" s="374"/>
      <c r="ACG215" s="374"/>
      <c r="ACH215" s="374"/>
      <c r="ACI215" s="374"/>
      <c r="ACJ215" s="374"/>
      <c r="ACK215" s="374"/>
      <c r="ACL215" s="374"/>
      <c r="ACM215" s="374"/>
      <c r="ACN215" s="373"/>
      <c r="ACO215" s="371"/>
      <c r="ACP215" s="371"/>
      <c r="ACQ215" s="371"/>
      <c r="ACR215" s="372"/>
      <c r="ACS215" s="373"/>
      <c r="ACT215" s="373"/>
      <c r="ACU215" s="373"/>
      <c r="ACV215" s="374"/>
      <c r="ACW215" s="374"/>
      <c r="ACX215" s="374"/>
      <c r="ACY215" s="374"/>
      <c r="ACZ215" s="374"/>
      <c r="ADA215" s="374"/>
      <c r="ADB215" s="374"/>
      <c r="ADC215" s="374"/>
      <c r="ADD215" s="373"/>
      <c r="ADE215" s="371"/>
      <c r="ADF215" s="371"/>
      <c r="ADG215" s="371"/>
      <c r="ADH215" s="372"/>
      <c r="ADI215" s="373"/>
      <c r="ADJ215" s="373"/>
      <c r="ADK215" s="373"/>
      <c r="ADL215" s="374"/>
      <c r="ADM215" s="374"/>
      <c r="ADN215" s="374"/>
      <c r="ADO215" s="374"/>
      <c r="ADP215" s="374"/>
      <c r="ADQ215" s="374"/>
      <c r="ADR215" s="374"/>
      <c r="ADS215" s="374"/>
      <c r="ADT215" s="373"/>
      <c r="ADU215" s="371"/>
      <c r="ADV215" s="371"/>
      <c r="ADW215" s="371"/>
      <c r="ADX215" s="372"/>
      <c r="ADY215" s="373"/>
      <c r="ADZ215" s="373"/>
      <c r="AEA215" s="373"/>
      <c r="AEB215" s="374"/>
      <c r="AEC215" s="374"/>
      <c r="AED215" s="374"/>
      <c r="AEE215" s="374"/>
      <c r="AEF215" s="374"/>
      <c r="AEG215" s="374"/>
      <c r="AEH215" s="374"/>
      <c r="AEI215" s="374"/>
      <c r="AEJ215" s="373"/>
      <c r="AEK215" s="371"/>
      <c r="AEL215" s="371"/>
      <c r="AEM215" s="371"/>
      <c r="AEN215" s="372"/>
      <c r="AEO215" s="373"/>
      <c r="AEP215" s="373"/>
      <c r="AEQ215" s="373"/>
      <c r="AER215" s="374"/>
      <c r="AES215" s="374"/>
      <c r="AET215" s="374"/>
      <c r="AEU215" s="374"/>
      <c r="AEV215" s="374"/>
      <c r="AEW215" s="374"/>
      <c r="AEX215" s="374"/>
      <c r="AEY215" s="374"/>
      <c r="AEZ215" s="373"/>
      <c r="AFA215" s="371"/>
      <c r="AFB215" s="371"/>
      <c r="AFC215" s="371"/>
      <c r="AFD215" s="372"/>
      <c r="AFE215" s="373"/>
      <c r="AFF215" s="373"/>
      <c r="AFG215" s="373"/>
      <c r="AFH215" s="374"/>
      <c r="AFI215" s="374"/>
      <c r="AFJ215" s="374"/>
      <c r="AFK215" s="374"/>
      <c r="AFL215" s="374"/>
      <c r="AFM215" s="374"/>
      <c r="AFN215" s="374"/>
      <c r="AFO215" s="374"/>
      <c r="AFP215" s="373"/>
      <c r="AFQ215" s="371"/>
      <c r="AFR215" s="371"/>
      <c r="AFS215" s="371"/>
      <c r="AFT215" s="372"/>
      <c r="AFU215" s="373"/>
      <c r="AFV215" s="373"/>
      <c r="AFW215" s="373"/>
      <c r="AFX215" s="374"/>
      <c r="AFY215" s="374"/>
      <c r="AFZ215" s="374"/>
      <c r="AGA215" s="374"/>
      <c r="AGB215" s="374"/>
      <c r="AGC215" s="374"/>
      <c r="AGD215" s="374"/>
      <c r="AGE215" s="374"/>
      <c r="AGF215" s="373"/>
      <c r="AGG215" s="371"/>
      <c r="AGH215" s="371"/>
      <c r="AGI215" s="371"/>
      <c r="AGJ215" s="372"/>
      <c r="AGK215" s="373"/>
      <c r="AGL215" s="373"/>
      <c r="AGM215" s="373"/>
      <c r="AGN215" s="374"/>
      <c r="AGO215" s="374"/>
      <c r="AGP215" s="374"/>
      <c r="AGQ215" s="374"/>
      <c r="AGR215" s="374"/>
      <c r="AGS215" s="374"/>
      <c r="AGT215" s="374"/>
      <c r="AGU215" s="374"/>
      <c r="AGV215" s="373"/>
      <c r="AGW215" s="371"/>
      <c r="AGX215" s="371"/>
      <c r="AGY215" s="371"/>
      <c r="AGZ215" s="372"/>
      <c r="AHA215" s="373"/>
      <c r="AHB215" s="373"/>
      <c r="AHC215" s="373"/>
      <c r="AHD215" s="374"/>
      <c r="AHE215" s="374"/>
      <c r="AHF215" s="374"/>
      <c r="AHG215" s="374"/>
      <c r="AHH215" s="374"/>
      <c r="AHI215" s="374"/>
      <c r="AHJ215" s="374"/>
      <c r="AHK215" s="374"/>
      <c r="AHL215" s="373"/>
      <c r="AHM215" s="371"/>
      <c r="AHN215" s="371"/>
      <c r="AHO215" s="371"/>
      <c r="AHP215" s="372"/>
      <c r="AHQ215" s="373"/>
      <c r="AHR215" s="373"/>
      <c r="AHS215" s="373"/>
      <c r="AHT215" s="374"/>
      <c r="AHU215" s="374"/>
      <c r="AHV215" s="374"/>
      <c r="AHW215" s="374"/>
      <c r="AHX215" s="374"/>
      <c r="AHY215" s="374"/>
      <c r="AHZ215" s="374"/>
      <c r="AIA215" s="374"/>
      <c r="AIB215" s="373"/>
      <c r="AIC215" s="371"/>
      <c r="AID215" s="371"/>
      <c r="AIE215" s="371"/>
      <c r="AIF215" s="372"/>
      <c r="AIG215" s="373"/>
      <c r="AIH215" s="373"/>
      <c r="AII215" s="373"/>
      <c r="AIJ215" s="374"/>
      <c r="AIK215" s="374"/>
      <c r="AIL215" s="374"/>
      <c r="AIM215" s="374"/>
      <c r="AIN215" s="374"/>
      <c r="AIO215" s="374"/>
      <c r="AIP215" s="374"/>
      <c r="AIQ215" s="374"/>
      <c r="AIR215" s="373"/>
      <c r="AIS215" s="371"/>
      <c r="AIT215" s="371"/>
      <c r="AIU215" s="371"/>
      <c r="AIV215" s="372"/>
      <c r="AIW215" s="373"/>
      <c r="AIX215" s="373"/>
      <c r="AIY215" s="373"/>
      <c r="AIZ215" s="374"/>
      <c r="AJA215" s="374"/>
      <c r="AJB215" s="374"/>
      <c r="AJC215" s="374"/>
      <c r="AJD215" s="374"/>
      <c r="AJE215" s="374"/>
      <c r="AJF215" s="374"/>
      <c r="AJG215" s="374"/>
      <c r="AJH215" s="373"/>
      <c r="AJI215" s="371"/>
      <c r="AJJ215" s="371"/>
      <c r="AJK215" s="371"/>
      <c r="AJL215" s="372"/>
      <c r="AJM215" s="373"/>
      <c r="AJN215" s="373"/>
      <c r="AJO215" s="373"/>
      <c r="AJP215" s="374"/>
      <c r="AJQ215" s="374"/>
      <c r="AJR215" s="374"/>
      <c r="AJS215" s="374"/>
      <c r="AJT215" s="374"/>
      <c r="AJU215" s="374"/>
      <c r="AJV215" s="374"/>
      <c r="AJW215" s="374"/>
      <c r="AJX215" s="373"/>
      <c r="AJY215" s="371"/>
      <c r="AJZ215" s="371"/>
      <c r="AKA215" s="371"/>
      <c r="AKB215" s="372"/>
      <c r="AKC215" s="373"/>
      <c r="AKD215" s="373"/>
      <c r="AKE215" s="373"/>
      <c r="AKF215" s="374"/>
      <c r="AKG215" s="374"/>
      <c r="AKH215" s="374"/>
      <c r="AKI215" s="374"/>
      <c r="AKJ215" s="374"/>
      <c r="AKK215" s="374"/>
      <c r="AKL215" s="374"/>
      <c r="AKM215" s="374"/>
      <c r="AKN215" s="373"/>
      <c r="AKO215" s="371"/>
      <c r="AKP215" s="371"/>
      <c r="AKQ215" s="371"/>
      <c r="AKR215" s="372"/>
      <c r="AKS215" s="373"/>
      <c r="AKT215" s="373"/>
      <c r="AKU215" s="373"/>
      <c r="AKV215" s="374"/>
      <c r="AKW215" s="374"/>
      <c r="AKX215" s="374"/>
      <c r="AKY215" s="374"/>
      <c r="AKZ215" s="374"/>
      <c r="ALA215" s="374"/>
      <c r="ALB215" s="374"/>
      <c r="ALC215" s="374"/>
      <c r="ALD215" s="373"/>
      <c r="ALE215" s="371"/>
      <c r="ALF215" s="371"/>
      <c r="ALG215" s="371"/>
      <c r="ALH215" s="372"/>
      <c r="ALI215" s="373"/>
      <c r="ALJ215" s="373"/>
      <c r="ALK215" s="373"/>
      <c r="ALL215" s="374"/>
      <c r="ALM215" s="374"/>
      <c r="ALN215" s="374"/>
      <c r="ALO215" s="374"/>
      <c r="ALP215" s="374"/>
      <c r="ALQ215" s="374"/>
      <c r="ALR215" s="374"/>
      <c r="ALS215" s="374"/>
      <c r="ALT215" s="373"/>
      <c r="ALU215" s="371"/>
      <c r="ALV215" s="371"/>
      <c r="ALW215" s="371"/>
      <c r="ALX215" s="372"/>
      <c r="ALY215" s="373"/>
      <c r="ALZ215" s="373"/>
      <c r="AMA215" s="373"/>
      <c r="AMB215" s="374"/>
      <c r="AMC215" s="374"/>
      <c r="AMD215" s="374"/>
      <c r="AME215" s="374"/>
      <c r="AMF215" s="374"/>
      <c r="AMG215" s="374"/>
      <c r="AMH215" s="374"/>
      <c r="AMI215" s="374"/>
      <c r="AMJ215" s="373"/>
      <c r="AMK215" s="371"/>
      <c r="AML215" s="371"/>
      <c r="AMM215" s="371"/>
      <c r="AMN215" s="372"/>
      <c r="AMO215" s="373"/>
      <c r="AMP215" s="373"/>
      <c r="AMQ215" s="373"/>
      <c r="AMR215" s="374"/>
      <c r="AMS215" s="374"/>
      <c r="AMT215" s="374"/>
      <c r="AMU215" s="374"/>
      <c r="AMV215" s="374"/>
      <c r="AMW215" s="374"/>
      <c r="AMX215" s="374"/>
      <c r="AMY215" s="374"/>
      <c r="AMZ215" s="373"/>
      <c r="ANA215" s="371"/>
      <c r="ANB215" s="371"/>
      <c r="ANC215" s="371"/>
      <c r="AND215" s="372"/>
      <c r="ANE215" s="373"/>
      <c r="ANF215" s="373"/>
      <c r="ANG215" s="373"/>
      <c r="ANH215" s="374"/>
      <c r="ANI215" s="374"/>
      <c r="ANJ215" s="374"/>
      <c r="ANK215" s="374"/>
      <c r="ANL215" s="374"/>
      <c r="ANM215" s="374"/>
      <c r="ANN215" s="374"/>
      <c r="ANO215" s="374"/>
      <c r="ANP215" s="373"/>
      <c r="ANQ215" s="371"/>
      <c r="ANR215" s="371"/>
      <c r="ANS215" s="371"/>
      <c r="ANT215" s="372"/>
      <c r="ANU215" s="373"/>
      <c r="ANV215" s="373"/>
      <c r="ANW215" s="373"/>
      <c r="ANX215" s="374"/>
      <c r="ANY215" s="374"/>
      <c r="ANZ215" s="374"/>
      <c r="AOA215" s="374"/>
      <c r="AOB215" s="374"/>
      <c r="AOC215" s="374"/>
      <c r="AOD215" s="374"/>
      <c r="AOE215" s="374"/>
      <c r="AOF215" s="373"/>
      <c r="AOG215" s="371"/>
      <c r="AOH215" s="371"/>
      <c r="AOI215" s="371"/>
      <c r="AOJ215" s="372"/>
      <c r="AOK215" s="373"/>
      <c r="AOL215" s="373"/>
      <c r="AOM215" s="373"/>
      <c r="AON215" s="374"/>
      <c r="AOO215" s="374"/>
      <c r="AOP215" s="374"/>
      <c r="AOQ215" s="374"/>
      <c r="AOR215" s="374"/>
      <c r="AOS215" s="374"/>
      <c r="AOT215" s="374"/>
      <c r="AOU215" s="374"/>
      <c r="AOV215" s="373"/>
      <c r="AOW215" s="371"/>
      <c r="AOX215" s="371"/>
      <c r="AOY215" s="371"/>
      <c r="AOZ215" s="372"/>
      <c r="APA215" s="373"/>
      <c r="APB215" s="373"/>
      <c r="APC215" s="373"/>
      <c r="APD215" s="374"/>
      <c r="APE215" s="374"/>
      <c r="APF215" s="374"/>
      <c r="APG215" s="374"/>
      <c r="APH215" s="374"/>
      <c r="API215" s="374"/>
      <c r="APJ215" s="374"/>
      <c r="APK215" s="374"/>
      <c r="APL215" s="373"/>
      <c r="APM215" s="371"/>
      <c r="APN215" s="371"/>
      <c r="APO215" s="371"/>
      <c r="APP215" s="372"/>
      <c r="APQ215" s="373"/>
      <c r="APR215" s="373"/>
      <c r="APS215" s="373"/>
      <c r="APT215" s="374"/>
      <c r="APU215" s="374"/>
      <c r="APV215" s="374"/>
      <c r="APW215" s="374"/>
      <c r="APX215" s="374"/>
      <c r="APY215" s="374"/>
      <c r="APZ215" s="374"/>
      <c r="AQA215" s="374"/>
      <c r="AQB215" s="373"/>
      <c r="AQC215" s="371"/>
      <c r="AQD215" s="371"/>
      <c r="AQE215" s="371"/>
      <c r="AQF215" s="372"/>
      <c r="AQG215" s="373"/>
      <c r="AQH215" s="373"/>
      <c r="AQI215" s="373"/>
      <c r="AQJ215" s="374"/>
      <c r="AQK215" s="374"/>
      <c r="AQL215" s="374"/>
      <c r="AQM215" s="374"/>
      <c r="AQN215" s="374"/>
      <c r="AQO215" s="374"/>
      <c r="AQP215" s="374"/>
      <c r="AQQ215" s="374"/>
      <c r="AQR215" s="373"/>
      <c r="AQS215" s="371"/>
      <c r="AQT215" s="371"/>
      <c r="AQU215" s="371"/>
      <c r="AQV215" s="372"/>
      <c r="AQW215" s="373"/>
      <c r="AQX215" s="373"/>
      <c r="AQY215" s="373"/>
      <c r="AQZ215" s="374"/>
      <c r="ARA215" s="374"/>
      <c r="ARB215" s="374"/>
      <c r="ARC215" s="374"/>
      <c r="ARD215" s="374"/>
      <c r="ARE215" s="374"/>
      <c r="ARF215" s="374"/>
      <c r="ARG215" s="374"/>
      <c r="ARH215" s="373"/>
      <c r="ARI215" s="371"/>
      <c r="ARJ215" s="371"/>
      <c r="ARK215" s="371"/>
      <c r="ARL215" s="372"/>
      <c r="ARM215" s="373"/>
      <c r="ARN215" s="373"/>
      <c r="ARO215" s="373"/>
      <c r="ARP215" s="374"/>
      <c r="ARQ215" s="374"/>
      <c r="ARR215" s="374"/>
      <c r="ARS215" s="374"/>
      <c r="ART215" s="374"/>
      <c r="ARU215" s="374"/>
      <c r="ARV215" s="374"/>
      <c r="ARW215" s="374"/>
      <c r="ARX215" s="373"/>
      <c r="ARY215" s="371"/>
      <c r="ARZ215" s="371"/>
      <c r="ASA215" s="371"/>
      <c r="ASB215" s="372"/>
      <c r="ASC215" s="373"/>
      <c r="ASD215" s="373"/>
      <c r="ASE215" s="373"/>
      <c r="ASF215" s="374"/>
      <c r="ASG215" s="374"/>
      <c r="ASH215" s="374"/>
      <c r="ASI215" s="374"/>
      <c r="ASJ215" s="374"/>
      <c r="ASK215" s="374"/>
      <c r="ASL215" s="374"/>
      <c r="ASM215" s="374"/>
      <c r="ASN215" s="373"/>
      <c r="ASO215" s="371"/>
      <c r="ASP215" s="371"/>
      <c r="ASQ215" s="371"/>
      <c r="ASR215" s="372"/>
      <c r="ASS215" s="373"/>
      <c r="AST215" s="373"/>
      <c r="ASU215" s="373"/>
      <c r="ASV215" s="374"/>
      <c r="ASW215" s="374"/>
      <c r="ASX215" s="374"/>
      <c r="ASY215" s="374"/>
      <c r="ASZ215" s="374"/>
      <c r="ATA215" s="374"/>
      <c r="ATB215" s="374"/>
      <c r="ATC215" s="374"/>
      <c r="ATD215" s="373"/>
      <c r="ATE215" s="371"/>
      <c r="ATF215" s="371"/>
      <c r="ATG215" s="371"/>
      <c r="ATH215" s="372"/>
      <c r="ATI215" s="373"/>
      <c r="ATJ215" s="373"/>
      <c r="ATK215" s="373"/>
      <c r="ATL215" s="374"/>
      <c r="ATM215" s="374"/>
      <c r="ATN215" s="374"/>
      <c r="ATO215" s="374"/>
      <c r="ATP215" s="374"/>
      <c r="ATQ215" s="374"/>
      <c r="ATR215" s="374"/>
      <c r="ATS215" s="374"/>
      <c r="ATT215" s="373"/>
      <c r="ATU215" s="371"/>
      <c r="ATV215" s="371"/>
      <c r="ATW215" s="371"/>
      <c r="ATX215" s="372"/>
      <c r="ATY215" s="373"/>
      <c r="ATZ215" s="373"/>
      <c r="AUA215" s="373"/>
      <c r="AUB215" s="374"/>
      <c r="AUC215" s="374"/>
      <c r="AUD215" s="374"/>
      <c r="AUE215" s="374"/>
      <c r="AUF215" s="374"/>
      <c r="AUG215" s="374"/>
      <c r="AUH215" s="374"/>
      <c r="AUI215" s="374"/>
      <c r="AUJ215" s="373"/>
      <c r="AUK215" s="371"/>
      <c r="AUL215" s="371"/>
      <c r="AUM215" s="371"/>
      <c r="AUN215" s="372"/>
      <c r="AUO215" s="373"/>
      <c r="AUP215" s="373"/>
      <c r="AUQ215" s="373"/>
      <c r="AUR215" s="374"/>
      <c r="AUS215" s="374"/>
      <c r="AUT215" s="374"/>
      <c r="AUU215" s="374"/>
      <c r="AUV215" s="374"/>
      <c r="AUW215" s="374"/>
      <c r="AUX215" s="374"/>
      <c r="AUY215" s="374"/>
      <c r="AUZ215" s="373"/>
      <c r="AVA215" s="371"/>
      <c r="AVB215" s="371"/>
      <c r="AVC215" s="371"/>
      <c r="AVD215" s="372"/>
      <c r="AVE215" s="373"/>
      <c r="AVF215" s="373"/>
      <c r="AVG215" s="373"/>
      <c r="AVH215" s="374"/>
      <c r="AVI215" s="374"/>
      <c r="AVJ215" s="374"/>
      <c r="AVK215" s="374"/>
      <c r="AVL215" s="374"/>
      <c r="AVM215" s="374"/>
      <c r="AVN215" s="374"/>
      <c r="AVO215" s="374"/>
      <c r="AVP215" s="373"/>
      <c r="AVQ215" s="371"/>
      <c r="AVR215" s="371"/>
      <c r="AVS215" s="371"/>
      <c r="AVT215" s="372"/>
      <c r="AVU215" s="373"/>
      <c r="AVV215" s="373"/>
      <c r="AVW215" s="373"/>
      <c r="AVX215" s="374"/>
      <c r="AVY215" s="374"/>
      <c r="AVZ215" s="374"/>
      <c r="AWA215" s="374"/>
      <c r="AWB215" s="374"/>
      <c r="AWC215" s="374"/>
      <c r="AWD215" s="374"/>
      <c r="AWE215" s="374"/>
      <c r="AWF215" s="373"/>
      <c r="AWG215" s="371"/>
      <c r="AWH215" s="371"/>
      <c r="AWI215" s="371"/>
      <c r="AWJ215" s="372"/>
      <c r="AWK215" s="373"/>
      <c r="AWL215" s="373"/>
      <c r="AWM215" s="373"/>
      <c r="AWN215" s="374"/>
      <c r="AWO215" s="374"/>
      <c r="AWP215" s="374"/>
      <c r="AWQ215" s="374"/>
      <c r="AWR215" s="374"/>
      <c r="AWS215" s="374"/>
      <c r="AWT215" s="374"/>
      <c r="AWU215" s="374"/>
      <c r="AWV215" s="373"/>
      <c r="AWW215" s="371"/>
      <c r="AWX215" s="371"/>
      <c r="AWY215" s="371"/>
      <c r="AWZ215" s="372"/>
      <c r="AXA215" s="373"/>
      <c r="AXB215" s="373"/>
      <c r="AXC215" s="373"/>
      <c r="AXD215" s="374"/>
      <c r="AXE215" s="374"/>
      <c r="AXF215" s="374"/>
      <c r="AXG215" s="374"/>
      <c r="AXH215" s="374"/>
      <c r="AXI215" s="374"/>
      <c r="AXJ215" s="374"/>
      <c r="AXK215" s="374"/>
      <c r="AXL215" s="373"/>
      <c r="AXM215" s="371"/>
      <c r="AXN215" s="371"/>
      <c r="AXO215" s="371"/>
      <c r="AXP215" s="372"/>
      <c r="AXQ215" s="373"/>
      <c r="AXR215" s="373"/>
      <c r="AXS215" s="373"/>
      <c r="AXT215" s="374"/>
      <c r="AXU215" s="374"/>
      <c r="AXV215" s="374"/>
      <c r="AXW215" s="374"/>
      <c r="AXX215" s="374"/>
      <c r="AXY215" s="374"/>
      <c r="AXZ215" s="374"/>
      <c r="AYA215" s="374"/>
      <c r="AYB215" s="373"/>
      <c r="AYC215" s="371"/>
      <c r="AYD215" s="371"/>
      <c r="AYE215" s="371"/>
      <c r="AYF215" s="372"/>
      <c r="AYG215" s="373"/>
      <c r="AYH215" s="373"/>
      <c r="AYI215" s="373"/>
      <c r="AYJ215" s="374"/>
      <c r="AYK215" s="374"/>
      <c r="AYL215" s="374"/>
      <c r="AYM215" s="374"/>
      <c r="AYN215" s="374"/>
      <c r="AYO215" s="374"/>
      <c r="AYP215" s="374"/>
      <c r="AYQ215" s="374"/>
      <c r="AYR215" s="373"/>
      <c r="AYS215" s="371"/>
      <c r="AYT215" s="371"/>
      <c r="AYU215" s="371"/>
      <c r="AYV215" s="372"/>
      <c r="AYW215" s="373"/>
      <c r="AYX215" s="373"/>
      <c r="AYY215" s="373"/>
      <c r="AYZ215" s="374"/>
      <c r="AZA215" s="374"/>
      <c r="AZB215" s="374"/>
      <c r="AZC215" s="374"/>
      <c r="AZD215" s="374"/>
      <c r="AZE215" s="374"/>
      <c r="AZF215" s="374"/>
      <c r="AZG215" s="374"/>
      <c r="AZH215" s="373"/>
      <c r="AZI215" s="371"/>
      <c r="AZJ215" s="371"/>
      <c r="AZK215" s="371"/>
      <c r="AZL215" s="372"/>
      <c r="AZM215" s="373"/>
      <c r="AZN215" s="373"/>
      <c r="AZO215" s="373"/>
      <c r="AZP215" s="374"/>
      <c r="AZQ215" s="374"/>
      <c r="AZR215" s="374"/>
      <c r="AZS215" s="374"/>
      <c r="AZT215" s="374"/>
      <c r="AZU215" s="374"/>
      <c r="AZV215" s="374"/>
      <c r="AZW215" s="374"/>
      <c r="AZX215" s="373"/>
      <c r="AZY215" s="371"/>
      <c r="AZZ215" s="371"/>
      <c r="BAA215" s="371"/>
      <c r="BAB215" s="372"/>
      <c r="BAC215" s="373"/>
      <c r="BAD215" s="373"/>
      <c r="BAE215" s="373"/>
      <c r="BAF215" s="374"/>
      <c r="BAG215" s="374"/>
      <c r="BAH215" s="374"/>
      <c r="BAI215" s="374"/>
      <c r="BAJ215" s="374"/>
      <c r="BAK215" s="374"/>
      <c r="BAL215" s="374"/>
      <c r="BAM215" s="374"/>
      <c r="BAN215" s="373"/>
      <c r="BAO215" s="371"/>
      <c r="BAP215" s="371"/>
      <c r="BAQ215" s="371"/>
      <c r="BAR215" s="372"/>
      <c r="BAS215" s="373"/>
      <c r="BAT215" s="373"/>
      <c r="BAU215" s="373"/>
      <c r="BAV215" s="374"/>
      <c r="BAW215" s="374"/>
      <c r="BAX215" s="374"/>
      <c r="BAY215" s="374"/>
      <c r="BAZ215" s="374"/>
      <c r="BBA215" s="374"/>
      <c r="BBB215" s="374"/>
      <c r="BBC215" s="374"/>
      <c r="BBD215" s="373"/>
      <c r="BBE215" s="371"/>
      <c r="BBF215" s="371"/>
      <c r="BBG215" s="371"/>
      <c r="BBH215" s="372"/>
      <c r="BBI215" s="373"/>
      <c r="BBJ215" s="373"/>
      <c r="BBK215" s="373"/>
      <c r="BBL215" s="374"/>
      <c r="BBM215" s="374"/>
      <c r="BBN215" s="374"/>
      <c r="BBO215" s="374"/>
      <c r="BBP215" s="374"/>
      <c r="BBQ215" s="374"/>
      <c r="BBR215" s="374"/>
      <c r="BBS215" s="374"/>
      <c r="BBT215" s="373"/>
      <c r="BBU215" s="371"/>
      <c r="BBV215" s="371"/>
      <c r="BBW215" s="371"/>
      <c r="BBX215" s="372"/>
      <c r="BBY215" s="373"/>
      <c r="BBZ215" s="373"/>
      <c r="BCA215" s="373"/>
      <c r="BCB215" s="374"/>
      <c r="BCC215" s="374"/>
      <c r="BCD215" s="374"/>
      <c r="BCE215" s="374"/>
      <c r="BCF215" s="374"/>
      <c r="BCG215" s="374"/>
      <c r="BCH215" s="374"/>
      <c r="BCI215" s="374"/>
      <c r="BCJ215" s="373"/>
      <c r="BCK215" s="371"/>
      <c r="BCL215" s="371"/>
      <c r="BCM215" s="371"/>
      <c r="BCN215" s="372"/>
      <c r="BCO215" s="373"/>
      <c r="BCP215" s="373"/>
      <c r="BCQ215" s="373"/>
      <c r="BCR215" s="374"/>
      <c r="BCS215" s="374"/>
      <c r="BCT215" s="374"/>
      <c r="BCU215" s="374"/>
      <c r="BCV215" s="374"/>
      <c r="BCW215" s="374"/>
      <c r="BCX215" s="374"/>
      <c r="BCY215" s="374"/>
      <c r="BCZ215" s="373"/>
      <c r="BDA215" s="371"/>
      <c r="BDB215" s="371"/>
      <c r="BDC215" s="371"/>
      <c r="BDD215" s="372"/>
      <c r="BDE215" s="373"/>
      <c r="BDF215" s="373"/>
      <c r="BDG215" s="373"/>
      <c r="BDH215" s="374"/>
      <c r="BDI215" s="374"/>
      <c r="BDJ215" s="374"/>
      <c r="BDK215" s="374"/>
      <c r="BDL215" s="374"/>
      <c r="BDM215" s="374"/>
      <c r="BDN215" s="374"/>
      <c r="BDO215" s="374"/>
      <c r="BDP215" s="373"/>
      <c r="BDQ215" s="371"/>
      <c r="BDR215" s="371"/>
      <c r="BDS215" s="371"/>
      <c r="BDT215" s="372"/>
      <c r="BDU215" s="373"/>
      <c r="BDV215" s="373"/>
      <c r="BDW215" s="373"/>
      <c r="BDX215" s="374"/>
      <c r="BDY215" s="374"/>
      <c r="BDZ215" s="374"/>
      <c r="BEA215" s="374"/>
      <c r="BEB215" s="374"/>
      <c r="BEC215" s="374"/>
      <c r="BED215" s="374"/>
      <c r="BEE215" s="374"/>
      <c r="BEF215" s="373"/>
      <c r="BEG215" s="371"/>
      <c r="BEH215" s="371"/>
      <c r="BEI215" s="371"/>
      <c r="BEJ215" s="372"/>
      <c r="BEK215" s="373"/>
      <c r="BEL215" s="373"/>
      <c r="BEM215" s="373"/>
      <c r="BEN215" s="374"/>
      <c r="BEO215" s="374"/>
      <c r="BEP215" s="374"/>
      <c r="BEQ215" s="374"/>
      <c r="BER215" s="374"/>
      <c r="BES215" s="374"/>
      <c r="BET215" s="374"/>
      <c r="BEU215" s="374"/>
      <c r="BEV215" s="373"/>
      <c r="BEW215" s="371"/>
      <c r="BEX215" s="371"/>
      <c r="BEY215" s="371"/>
      <c r="BEZ215" s="372"/>
      <c r="BFA215" s="373"/>
      <c r="BFB215" s="373"/>
      <c r="BFC215" s="373"/>
      <c r="BFD215" s="374"/>
      <c r="BFE215" s="374"/>
      <c r="BFF215" s="374"/>
      <c r="BFG215" s="374"/>
      <c r="BFH215" s="374"/>
      <c r="BFI215" s="374"/>
      <c r="BFJ215" s="374"/>
      <c r="BFK215" s="374"/>
      <c r="BFL215" s="373"/>
      <c r="BFM215" s="371"/>
      <c r="BFN215" s="371"/>
      <c r="BFO215" s="371"/>
      <c r="BFP215" s="372"/>
      <c r="BFQ215" s="373"/>
      <c r="BFR215" s="373"/>
      <c r="BFS215" s="373"/>
      <c r="BFT215" s="374"/>
      <c r="BFU215" s="374"/>
      <c r="BFV215" s="374"/>
      <c r="BFW215" s="374"/>
      <c r="BFX215" s="374"/>
      <c r="BFY215" s="374"/>
      <c r="BFZ215" s="374"/>
      <c r="BGA215" s="374"/>
      <c r="BGB215" s="373"/>
      <c r="BGC215" s="371"/>
      <c r="BGD215" s="371"/>
      <c r="BGE215" s="371"/>
      <c r="BGF215" s="372"/>
      <c r="BGG215" s="373"/>
      <c r="BGH215" s="373"/>
      <c r="BGI215" s="373"/>
      <c r="BGJ215" s="374"/>
      <c r="BGK215" s="374"/>
      <c r="BGL215" s="374"/>
      <c r="BGM215" s="374"/>
      <c r="BGN215" s="374"/>
      <c r="BGO215" s="374"/>
      <c r="BGP215" s="374"/>
      <c r="BGQ215" s="374"/>
      <c r="BGR215" s="373"/>
      <c r="BGS215" s="371"/>
      <c r="BGT215" s="371"/>
      <c r="BGU215" s="371"/>
      <c r="BGV215" s="372"/>
      <c r="BGW215" s="373"/>
      <c r="BGX215" s="373"/>
      <c r="BGY215" s="373"/>
      <c r="BGZ215" s="374"/>
      <c r="BHA215" s="374"/>
      <c r="BHB215" s="374"/>
      <c r="BHC215" s="374"/>
      <c r="BHD215" s="374"/>
      <c r="BHE215" s="374"/>
      <c r="BHF215" s="374"/>
      <c r="BHG215" s="374"/>
      <c r="BHH215" s="373"/>
      <c r="BHI215" s="371"/>
      <c r="BHJ215" s="371"/>
      <c r="BHK215" s="371"/>
      <c r="BHL215" s="372"/>
      <c r="BHM215" s="373"/>
      <c r="BHN215" s="373"/>
      <c r="BHO215" s="373"/>
      <c r="BHP215" s="374"/>
      <c r="BHQ215" s="374"/>
      <c r="BHR215" s="374"/>
      <c r="BHS215" s="374"/>
      <c r="BHT215" s="374"/>
      <c r="BHU215" s="374"/>
      <c r="BHV215" s="374"/>
      <c r="BHW215" s="374"/>
      <c r="BHX215" s="373"/>
      <c r="BHY215" s="371"/>
      <c r="BHZ215" s="371"/>
      <c r="BIA215" s="371"/>
      <c r="BIB215" s="372"/>
      <c r="BIC215" s="373"/>
      <c r="BID215" s="373"/>
      <c r="BIE215" s="373"/>
      <c r="BIF215" s="374"/>
      <c r="BIG215" s="374"/>
      <c r="BIH215" s="374"/>
      <c r="BII215" s="374"/>
      <c r="BIJ215" s="374"/>
      <c r="BIK215" s="374"/>
      <c r="BIL215" s="374"/>
      <c r="BIM215" s="374"/>
      <c r="BIN215" s="373"/>
      <c r="BIO215" s="371"/>
      <c r="BIP215" s="371"/>
      <c r="BIQ215" s="371"/>
      <c r="BIR215" s="372"/>
      <c r="BIS215" s="373"/>
      <c r="BIT215" s="373"/>
      <c r="BIU215" s="373"/>
      <c r="BIV215" s="374"/>
      <c r="BIW215" s="374"/>
      <c r="BIX215" s="374"/>
      <c r="BIY215" s="374"/>
      <c r="BIZ215" s="374"/>
      <c r="BJA215" s="374"/>
      <c r="BJB215" s="374"/>
      <c r="BJC215" s="374"/>
      <c r="BJD215" s="373"/>
      <c r="BJE215" s="371"/>
      <c r="BJF215" s="371"/>
      <c r="BJG215" s="371"/>
      <c r="BJH215" s="372"/>
      <c r="BJI215" s="373"/>
      <c r="BJJ215" s="373"/>
      <c r="BJK215" s="373"/>
      <c r="BJL215" s="374"/>
      <c r="BJM215" s="374"/>
      <c r="BJN215" s="374"/>
      <c r="BJO215" s="374"/>
      <c r="BJP215" s="374"/>
      <c r="BJQ215" s="374"/>
      <c r="BJR215" s="374"/>
      <c r="BJS215" s="374"/>
      <c r="BJT215" s="373"/>
      <c r="BJU215" s="371"/>
      <c r="BJV215" s="371"/>
      <c r="BJW215" s="371"/>
      <c r="BJX215" s="372"/>
      <c r="BJY215" s="373"/>
      <c r="BJZ215" s="373"/>
      <c r="BKA215" s="373"/>
      <c r="BKB215" s="374"/>
      <c r="BKC215" s="374"/>
      <c r="BKD215" s="374"/>
      <c r="BKE215" s="374"/>
      <c r="BKF215" s="374"/>
      <c r="BKG215" s="374"/>
      <c r="BKH215" s="374"/>
      <c r="BKI215" s="374"/>
      <c r="BKJ215" s="373"/>
      <c r="BKK215" s="371"/>
      <c r="BKL215" s="371"/>
      <c r="BKM215" s="371"/>
      <c r="BKN215" s="372"/>
      <c r="BKO215" s="373"/>
      <c r="BKP215" s="373"/>
      <c r="BKQ215" s="373"/>
      <c r="BKR215" s="374"/>
      <c r="BKS215" s="374"/>
      <c r="BKT215" s="374"/>
      <c r="BKU215" s="374"/>
      <c r="BKV215" s="374"/>
      <c r="BKW215" s="374"/>
      <c r="BKX215" s="374"/>
      <c r="BKY215" s="374"/>
      <c r="BKZ215" s="373"/>
      <c r="BLA215" s="371"/>
      <c r="BLB215" s="371"/>
      <c r="BLC215" s="371"/>
      <c r="BLD215" s="372"/>
      <c r="BLE215" s="373"/>
      <c r="BLF215" s="373"/>
      <c r="BLG215" s="373"/>
      <c r="BLH215" s="374"/>
      <c r="BLI215" s="374"/>
      <c r="BLJ215" s="374"/>
      <c r="BLK215" s="374"/>
      <c r="BLL215" s="374"/>
      <c r="BLM215" s="374"/>
      <c r="BLN215" s="374"/>
      <c r="BLO215" s="374"/>
      <c r="BLP215" s="373"/>
      <c r="BLQ215" s="371"/>
      <c r="BLR215" s="371"/>
      <c r="BLS215" s="371"/>
      <c r="BLT215" s="372"/>
      <c r="BLU215" s="373"/>
      <c r="BLV215" s="373"/>
      <c r="BLW215" s="373"/>
      <c r="BLX215" s="374"/>
      <c r="BLY215" s="374"/>
      <c r="BLZ215" s="374"/>
      <c r="BMA215" s="374"/>
      <c r="BMB215" s="374"/>
      <c r="BMC215" s="374"/>
      <c r="BMD215" s="374"/>
      <c r="BME215" s="374"/>
      <c r="BMF215" s="373"/>
      <c r="BMG215" s="371"/>
      <c r="BMH215" s="371"/>
      <c r="BMI215" s="371"/>
      <c r="BMJ215" s="372"/>
      <c r="BMK215" s="373"/>
      <c r="BML215" s="373"/>
      <c r="BMM215" s="373"/>
      <c r="BMN215" s="374"/>
      <c r="BMO215" s="374"/>
      <c r="BMP215" s="374"/>
      <c r="BMQ215" s="374"/>
      <c r="BMR215" s="374"/>
      <c r="BMS215" s="374"/>
      <c r="BMT215" s="374"/>
      <c r="BMU215" s="374"/>
      <c r="BMV215" s="373"/>
      <c r="BMW215" s="371"/>
      <c r="BMX215" s="371"/>
      <c r="BMY215" s="371"/>
      <c r="BMZ215" s="372"/>
      <c r="BNA215" s="373"/>
      <c r="BNB215" s="373"/>
      <c r="BNC215" s="373"/>
      <c r="BND215" s="374"/>
      <c r="BNE215" s="374"/>
      <c r="BNF215" s="374"/>
      <c r="BNG215" s="374"/>
      <c r="BNH215" s="374"/>
      <c r="BNI215" s="374"/>
      <c r="BNJ215" s="374"/>
      <c r="BNK215" s="374"/>
      <c r="BNL215" s="373"/>
      <c r="BNM215" s="371"/>
      <c r="BNN215" s="371"/>
      <c r="BNO215" s="371"/>
      <c r="BNP215" s="372"/>
      <c r="BNQ215" s="373"/>
      <c r="BNR215" s="373"/>
      <c r="BNS215" s="373"/>
      <c r="BNT215" s="374"/>
      <c r="BNU215" s="374"/>
      <c r="BNV215" s="374"/>
      <c r="BNW215" s="374"/>
      <c r="BNX215" s="374"/>
      <c r="BNY215" s="374"/>
      <c r="BNZ215" s="374"/>
      <c r="BOA215" s="374"/>
      <c r="BOB215" s="373"/>
      <c r="BOC215" s="371"/>
      <c r="BOD215" s="371"/>
      <c r="BOE215" s="371"/>
      <c r="BOF215" s="372"/>
      <c r="BOG215" s="373"/>
      <c r="BOH215" s="373"/>
      <c r="BOI215" s="373"/>
      <c r="BOJ215" s="374"/>
      <c r="BOK215" s="374"/>
      <c r="BOL215" s="374"/>
      <c r="BOM215" s="374"/>
      <c r="BON215" s="374"/>
      <c r="BOO215" s="374"/>
      <c r="BOP215" s="374"/>
      <c r="BOQ215" s="374"/>
      <c r="BOR215" s="373"/>
      <c r="BOS215" s="371"/>
      <c r="BOT215" s="371"/>
      <c r="BOU215" s="371"/>
      <c r="BOV215" s="372"/>
      <c r="BOW215" s="373"/>
      <c r="BOX215" s="373"/>
      <c r="BOY215" s="373"/>
      <c r="BOZ215" s="374"/>
      <c r="BPA215" s="374"/>
      <c r="BPB215" s="374"/>
      <c r="BPC215" s="374"/>
      <c r="BPD215" s="374"/>
      <c r="BPE215" s="374"/>
      <c r="BPF215" s="374"/>
      <c r="BPG215" s="374"/>
      <c r="BPH215" s="373"/>
      <c r="BPI215" s="371"/>
      <c r="BPJ215" s="371"/>
      <c r="BPK215" s="371"/>
      <c r="BPL215" s="372"/>
      <c r="BPM215" s="373"/>
      <c r="BPN215" s="373"/>
      <c r="BPO215" s="373"/>
      <c r="BPP215" s="374"/>
      <c r="BPQ215" s="374"/>
      <c r="BPR215" s="374"/>
      <c r="BPS215" s="374"/>
      <c r="BPT215" s="374"/>
      <c r="BPU215" s="374"/>
      <c r="BPV215" s="374"/>
      <c r="BPW215" s="374"/>
      <c r="BPX215" s="373"/>
      <c r="BPY215" s="371"/>
      <c r="BPZ215" s="371"/>
      <c r="BQA215" s="371"/>
      <c r="BQB215" s="372"/>
      <c r="BQC215" s="373"/>
      <c r="BQD215" s="373"/>
      <c r="BQE215" s="373"/>
      <c r="BQF215" s="374"/>
      <c r="BQG215" s="374"/>
      <c r="BQH215" s="374"/>
      <c r="BQI215" s="374"/>
      <c r="BQJ215" s="374"/>
      <c r="BQK215" s="374"/>
      <c r="BQL215" s="374"/>
      <c r="BQM215" s="374"/>
      <c r="BQN215" s="373"/>
      <c r="BQO215" s="371"/>
      <c r="BQP215" s="371"/>
      <c r="BQQ215" s="371"/>
      <c r="BQR215" s="372"/>
      <c r="BQS215" s="373"/>
      <c r="BQT215" s="373"/>
      <c r="BQU215" s="373"/>
      <c r="BQV215" s="374"/>
      <c r="BQW215" s="374"/>
      <c r="BQX215" s="374"/>
      <c r="BQY215" s="374"/>
      <c r="BQZ215" s="374"/>
      <c r="BRA215" s="374"/>
      <c r="BRB215" s="374"/>
      <c r="BRC215" s="374"/>
      <c r="BRD215" s="373"/>
      <c r="BRE215" s="371"/>
      <c r="BRF215" s="371"/>
      <c r="BRG215" s="371"/>
      <c r="BRH215" s="372"/>
      <c r="BRI215" s="373"/>
      <c r="BRJ215" s="373"/>
      <c r="BRK215" s="373"/>
      <c r="BRL215" s="374"/>
      <c r="BRM215" s="374"/>
      <c r="BRN215" s="374"/>
      <c r="BRO215" s="374"/>
      <c r="BRP215" s="374"/>
      <c r="BRQ215" s="374"/>
      <c r="BRR215" s="374"/>
      <c r="BRS215" s="374"/>
      <c r="BRT215" s="373"/>
      <c r="BRU215" s="371"/>
      <c r="BRV215" s="371"/>
      <c r="BRW215" s="371"/>
      <c r="BRX215" s="372"/>
      <c r="BRY215" s="373"/>
      <c r="BRZ215" s="373"/>
      <c r="BSA215" s="373"/>
      <c r="BSB215" s="374"/>
      <c r="BSC215" s="374"/>
      <c r="BSD215" s="374"/>
      <c r="BSE215" s="374"/>
      <c r="BSF215" s="374"/>
      <c r="BSG215" s="374"/>
      <c r="BSH215" s="374"/>
      <c r="BSI215" s="374"/>
      <c r="BSJ215" s="373"/>
      <c r="BSK215" s="371"/>
      <c r="BSL215" s="371"/>
      <c r="BSM215" s="371"/>
      <c r="BSN215" s="372"/>
      <c r="BSO215" s="373"/>
      <c r="BSP215" s="373"/>
      <c r="BSQ215" s="373"/>
      <c r="BSR215" s="374"/>
      <c r="BSS215" s="374"/>
      <c r="BST215" s="374"/>
      <c r="BSU215" s="374"/>
      <c r="BSV215" s="374"/>
      <c r="BSW215" s="374"/>
      <c r="BSX215" s="374"/>
      <c r="BSY215" s="374"/>
      <c r="BSZ215" s="373"/>
      <c r="BTA215" s="371"/>
      <c r="BTB215" s="371"/>
      <c r="BTC215" s="371"/>
      <c r="BTD215" s="372"/>
      <c r="BTE215" s="373"/>
      <c r="BTF215" s="373"/>
      <c r="BTG215" s="373"/>
      <c r="BTH215" s="374"/>
      <c r="BTI215" s="374"/>
      <c r="BTJ215" s="374"/>
      <c r="BTK215" s="374"/>
      <c r="BTL215" s="374"/>
      <c r="BTM215" s="374"/>
      <c r="BTN215" s="374"/>
      <c r="BTO215" s="374"/>
      <c r="BTP215" s="373"/>
      <c r="BTQ215" s="371"/>
      <c r="BTR215" s="371"/>
      <c r="BTS215" s="371"/>
      <c r="BTT215" s="372"/>
      <c r="BTU215" s="373"/>
      <c r="BTV215" s="373"/>
      <c r="BTW215" s="373"/>
      <c r="BTX215" s="374"/>
      <c r="BTY215" s="374"/>
      <c r="BTZ215" s="374"/>
      <c r="BUA215" s="374"/>
      <c r="BUB215" s="374"/>
      <c r="BUC215" s="374"/>
      <c r="BUD215" s="374"/>
      <c r="BUE215" s="374"/>
      <c r="BUF215" s="373"/>
      <c r="BUG215" s="371"/>
      <c r="BUH215" s="371"/>
      <c r="BUI215" s="371"/>
      <c r="BUJ215" s="372"/>
      <c r="BUK215" s="373"/>
      <c r="BUL215" s="373"/>
      <c r="BUM215" s="373"/>
      <c r="BUN215" s="374"/>
      <c r="BUO215" s="374"/>
      <c r="BUP215" s="374"/>
      <c r="BUQ215" s="374"/>
      <c r="BUR215" s="374"/>
      <c r="BUS215" s="374"/>
      <c r="BUT215" s="374"/>
      <c r="BUU215" s="374"/>
      <c r="BUV215" s="373"/>
      <c r="BUW215" s="371"/>
      <c r="BUX215" s="371"/>
      <c r="BUY215" s="371"/>
      <c r="BUZ215" s="372"/>
      <c r="BVA215" s="373"/>
      <c r="BVB215" s="373"/>
      <c r="BVC215" s="373"/>
      <c r="BVD215" s="374"/>
      <c r="BVE215" s="374"/>
      <c r="BVF215" s="374"/>
      <c r="BVG215" s="374"/>
      <c r="BVH215" s="374"/>
      <c r="BVI215" s="374"/>
      <c r="BVJ215" s="374"/>
      <c r="BVK215" s="374"/>
      <c r="BVL215" s="373"/>
      <c r="BVM215" s="371"/>
      <c r="BVN215" s="371"/>
      <c r="BVO215" s="371"/>
      <c r="BVP215" s="372"/>
      <c r="BVQ215" s="373"/>
      <c r="BVR215" s="373"/>
      <c r="BVS215" s="373"/>
      <c r="BVT215" s="374"/>
      <c r="BVU215" s="374"/>
      <c r="BVV215" s="374"/>
      <c r="BVW215" s="374"/>
      <c r="BVX215" s="374"/>
      <c r="BVY215" s="374"/>
      <c r="BVZ215" s="374"/>
      <c r="BWA215" s="374"/>
      <c r="BWB215" s="373"/>
      <c r="BWC215" s="371"/>
      <c r="BWD215" s="371"/>
      <c r="BWE215" s="371"/>
      <c r="BWF215" s="372"/>
      <c r="BWG215" s="373"/>
      <c r="BWH215" s="373"/>
      <c r="BWI215" s="373"/>
      <c r="BWJ215" s="374"/>
      <c r="BWK215" s="374"/>
      <c r="BWL215" s="374"/>
      <c r="BWM215" s="374"/>
      <c r="BWN215" s="374"/>
      <c r="BWO215" s="374"/>
      <c r="BWP215" s="374"/>
      <c r="BWQ215" s="374"/>
      <c r="BWR215" s="373"/>
      <c r="BWS215" s="371"/>
      <c r="BWT215" s="371"/>
      <c r="BWU215" s="371"/>
      <c r="BWV215" s="372"/>
      <c r="BWW215" s="373"/>
      <c r="BWX215" s="373"/>
      <c r="BWY215" s="373"/>
      <c r="BWZ215" s="374"/>
      <c r="BXA215" s="374"/>
      <c r="BXB215" s="374"/>
      <c r="BXC215" s="374"/>
      <c r="BXD215" s="374"/>
      <c r="BXE215" s="374"/>
      <c r="BXF215" s="374"/>
      <c r="BXG215" s="374"/>
      <c r="BXH215" s="373"/>
      <c r="BXI215" s="371"/>
      <c r="BXJ215" s="371"/>
      <c r="BXK215" s="371"/>
      <c r="BXL215" s="372"/>
      <c r="BXM215" s="373"/>
      <c r="BXN215" s="373"/>
      <c r="BXO215" s="373"/>
      <c r="BXP215" s="374"/>
      <c r="BXQ215" s="374"/>
      <c r="BXR215" s="374"/>
      <c r="BXS215" s="374"/>
      <c r="BXT215" s="374"/>
      <c r="BXU215" s="374"/>
      <c r="BXV215" s="374"/>
      <c r="BXW215" s="374"/>
      <c r="BXX215" s="373"/>
      <c r="BXY215" s="371"/>
      <c r="BXZ215" s="371"/>
      <c r="BYA215" s="371"/>
      <c r="BYB215" s="372"/>
      <c r="BYC215" s="373"/>
      <c r="BYD215" s="373"/>
      <c r="BYE215" s="373"/>
      <c r="BYF215" s="374"/>
      <c r="BYG215" s="374"/>
      <c r="BYH215" s="374"/>
      <c r="BYI215" s="374"/>
      <c r="BYJ215" s="374"/>
      <c r="BYK215" s="374"/>
      <c r="BYL215" s="374"/>
      <c r="BYM215" s="374"/>
      <c r="BYN215" s="373"/>
      <c r="BYO215" s="371"/>
      <c r="BYP215" s="371"/>
      <c r="BYQ215" s="371"/>
      <c r="BYR215" s="372"/>
      <c r="BYS215" s="373"/>
      <c r="BYT215" s="373"/>
      <c r="BYU215" s="373"/>
      <c r="BYV215" s="374"/>
      <c r="BYW215" s="374"/>
      <c r="BYX215" s="374"/>
      <c r="BYY215" s="374"/>
      <c r="BYZ215" s="374"/>
      <c r="BZA215" s="374"/>
      <c r="BZB215" s="374"/>
      <c r="BZC215" s="374"/>
      <c r="BZD215" s="373"/>
      <c r="BZE215" s="371"/>
      <c r="BZF215" s="371"/>
      <c r="BZG215" s="371"/>
      <c r="BZH215" s="372"/>
      <c r="BZI215" s="373"/>
      <c r="BZJ215" s="373"/>
      <c r="BZK215" s="373"/>
      <c r="BZL215" s="374"/>
      <c r="BZM215" s="374"/>
      <c r="BZN215" s="374"/>
      <c r="BZO215" s="374"/>
      <c r="BZP215" s="374"/>
      <c r="BZQ215" s="374"/>
      <c r="BZR215" s="374"/>
      <c r="BZS215" s="374"/>
      <c r="BZT215" s="373"/>
      <c r="BZU215" s="371"/>
      <c r="BZV215" s="371"/>
      <c r="BZW215" s="371"/>
      <c r="BZX215" s="372"/>
      <c r="BZY215" s="373"/>
      <c r="BZZ215" s="373"/>
      <c r="CAA215" s="373"/>
      <c r="CAB215" s="374"/>
      <c r="CAC215" s="374"/>
      <c r="CAD215" s="374"/>
      <c r="CAE215" s="374"/>
      <c r="CAF215" s="374"/>
      <c r="CAG215" s="374"/>
      <c r="CAH215" s="374"/>
      <c r="CAI215" s="374"/>
      <c r="CAJ215" s="373"/>
      <c r="CAK215" s="371"/>
      <c r="CAL215" s="371"/>
      <c r="CAM215" s="371"/>
      <c r="CAN215" s="372"/>
      <c r="CAO215" s="373"/>
      <c r="CAP215" s="373"/>
      <c r="CAQ215" s="373"/>
      <c r="CAR215" s="374"/>
      <c r="CAS215" s="374"/>
      <c r="CAT215" s="374"/>
      <c r="CAU215" s="374"/>
      <c r="CAV215" s="374"/>
      <c r="CAW215" s="374"/>
      <c r="CAX215" s="374"/>
      <c r="CAY215" s="374"/>
      <c r="CAZ215" s="373"/>
      <c r="CBA215" s="371"/>
      <c r="CBB215" s="371"/>
      <c r="CBC215" s="371"/>
      <c r="CBD215" s="372"/>
      <c r="CBE215" s="373"/>
      <c r="CBF215" s="373"/>
      <c r="CBG215" s="373"/>
      <c r="CBH215" s="374"/>
      <c r="CBI215" s="374"/>
      <c r="CBJ215" s="374"/>
      <c r="CBK215" s="374"/>
      <c r="CBL215" s="374"/>
      <c r="CBM215" s="374"/>
      <c r="CBN215" s="374"/>
      <c r="CBO215" s="374"/>
      <c r="CBP215" s="373"/>
      <c r="CBQ215" s="371"/>
      <c r="CBR215" s="371"/>
      <c r="CBS215" s="371"/>
      <c r="CBT215" s="372"/>
      <c r="CBU215" s="373"/>
      <c r="CBV215" s="373"/>
      <c r="CBW215" s="373"/>
      <c r="CBX215" s="374"/>
      <c r="CBY215" s="374"/>
      <c r="CBZ215" s="374"/>
      <c r="CCA215" s="374"/>
      <c r="CCB215" s="374"/>
      <c r="CCC215" s="374"/>
      <c r="CCD215" s="374"/>
      <c r="CCE215" s="374"/>
      <c r="CCF215" s="373"/>
      <c r="CCG215" s="371"/>
      <c r="CCH215" s="371"/>
      <c r="CCI215" s="371"/>
      <c r="CCJ215" s="372"/>
      <c r="CCK215" s="373"/>
      <c r="CCL215" s="373"/>
      <c r="CCM215" s="373"/>
      <c r="CCN215" s="374"/>
      <c r="CCO215" s="374"/>
      <c r="CCP215" s="374"/>
      <c r="CCQ215" s="374"/>
      <c r="CCR215" s="374"/>
      <c r="CCS215" s="374"/>
      <c r="CCT215" s="374"/>
      <c r="CCU215" s="374"/>
      <c r="CCV215" s="373"/>
      <c r="CCW215" s="371"/>
      <c r="CCX215" s="371"/>
      <c r="CCY215" s="371"/>
      <c r="CCZ215" s="372"/>
      <c r="CDA215" s="373"/>
      <c r="CDB215" s="373"/>
      <c r="CDC215" s="373"/>
      <c r="CDD215" s="374"/>
      <c r="CDE215" s="374"/>
      <c r="CDF215" s="374"/>
      <c r="CDG215" s="374"/>
      <c r="CDH215" s="374"/>
      <c r="CDI215" s="374"/>
      <c r="CDJ215" s="374"/>
      <c r="CDK215" s="374"/>
      <c r="CDL215" s="373"/>
      <c r="CDM215" s="371"/>
      <c r="CDN215" s="371"/>
      <c r="CDO215" s="371"/>
      <c r="CDP215" s="372"/>
      <c r="CDQ215" s="373"/>
      <c r="CDR215" s="373"/>
      <c r="CDS215" s="373"/>
      <c r="CDT215" s="374"/>
      <c r="CDU215" s="374"/>
      <c r="CDV215" s="374"/>
      <c r="CDW215" s="374"/>
      <c r="CDX215" s="374"/>
      <c r="CDY215" s="374"/>
      <c r="CDZ215" s="374"/>
      <c r="CEA215" s="374"/>
      <c r="CEB215" s="373"/>
      <c r="CEC215" s="371"/>
      <c r="CED215" s="371"/>
      <c r="CEE215" s="371"/>
      <c r="CEF215" s="372"/>
      <c r="CEG215" s="373"/>
      <c r="CEH215" s="373"/>
      <c r="CEI215" s="373"/>
      <c r="CEJ215" s="374"/>
      <c r="CEK215" s="374"/>
      <c r="CEL215" s="374"/>
      <c r="CEM215" s="374"/>
      <c r="CEN215" s="374"/>
      <c r="CEO215" s="374"/>
      <c r="CEP215" s="374"/>
      <c r="CEQ215" s="374"/>
      <c r="CER215" s="373"/>
      <c r="CES215" s="371"/>
      <c r="CET215" s="371"/>
      <c r="CEU215" s="371"/>
      <c r="CEV215" s="372"/>
      <c r="CEW215" s="373"/>
      <c r="CEX215" s="373"/>
      <c r="CEY215" s="373"/>
      <c r="CEZ215" s="374"/>
      <c r="CFA215" s="374"/>
      <c r="CFB215" s="374"/>
      <c r="CFC215" s="374"/>
      <c r="CFD215" s="374"/>
      <c r="CFE215" s="374"/>
      <c r="CFF215" s="374"/>
      <c r="CFG215" s="374"/>
      <c r="CFH215" s="373"/>
      <c r="CFI215" s="371"/>
      <c r="CFJ215" s="371"/>
      <c r="CFK215" s="371"/>
      <c r="CFL215" s="372"/>
      <c r="CFM215" s="373"/>
      <c r="CFN215" s="373"/>
      <c r="CFO215" s="373"/>
      <c r="CFP215" s="374"/>
      <c r="CFQ215" s="374"/>
      <c r="CFR215" s="374"/>
      <c r="CFS215" s="374"/>
      <c r="CFT215" s="374"/>
      <c r="CFU215" s="374"/>
      <c r="CFV215" s="374"/>
      <c r="CFW215" s="374"/>
      <c r="CFX215" s="373"/>
      <c r="CFY215" s="371"/>
      <c r="CFZ215" s="371"/>
      <c r="CGA215" s="371"/>
      <c r="CGB215" s="372"/>
      <c r="CGC215" s="373"/>
      <c r="CGD215" s="373"/>
      <c r="CGE215" s="373"/>
      <c r="CGF215" s="374"/>
      <c r="CGG215" s="374"/>
      <c r="CGH215" s="374"/>
      <c r="CGI215" s="374"/>
      <c r="CGJ215" s="374"/>
      <c r="CGK215" s="374"/>
      <c r="CGL215" s="374"/>
      <c r="CGM215" s="374"/>
      <c r="CGN215" s="373"/>
      <c r="CGO215" s="371"/>
      <c r="CGP215" s="371"/>
      <c r="CGQ215" s="371"/>
      <c r="CGR215" s="372"/>
      <c r="CGS215" s="373"/>
      <c r="CGT215" s="373"/>
      <c r="CGU215" s="373"/>
      <c r="CGV215" s="374"/>
      <c r="CGW215" s="374"/>
      <c r="CGX215" s="374"/>
      <c r="CGY215" s="374"/>
      <c r="CGZ215" s="374"/>
      <c r="CHA215" s="374"/>
      <c r="CHB215" s="374"/>
      <c r="CHC215" s="374"/>
      <c r="CHD215" s="373"/>
      <c r="CHE215" s="371"/>
      <c r="CHF215" s="371"/>
      <c r="CHG215" s="371"/>
      <c r="CHH215" s="372"/>
      <c r="CHI215" s="373"/>
      <c r="CHJ215" s="373"/>
      <c r="CHK215" s="373"/>
      <c r="CHL215" s="374"/>
      <c r="CHM215" s="374"/>
      <c r="CHN215" s="374"/>
      <c r="CHO215" s="374"/>
      <c r="CHP215" s="374"/>
      <c r="CHQ215" s="374"/>
      <c r="CHR215" s="374"/>
      <c r="CHS215" s="374"/>
      <c r="CHT215" s="373"/>
      <c r="CHU215" s="371"/>
      <c r="CHV215" s="371"/>
      <c r="CHW215" s="371"/>
      <c r="CHX215" s="372"/>
      <c r="CHY215" s="373"/>
      <c r="CHZ215" s="373"/>
      <c r="CIA215" s="373"/>
      <c r="CIB215" s="374"/>
      <c r="CIC215" s="374"/>
      <c r="CID215" s="374"/>
      <c r="CIE215" s="374"/>
      <c r="CIF215" s="374"/>
      <c r="CIG215" s="374"/>
      <c r="CIH215" s="374"/>
      <c r="CII215" s="374"/>
      <c r="CIJ215" s="373"/>
      <c r="CIK215" s="371"/>
      <c r="CIL215" s="371"/>
      <c r="CIM215" s="371"/>
      <c r="CIN215" s="372"/>
      <c r="CIO215" s="373"/>
      <c r="CIP215" s="373"/>
      <c r="CIQ215" s="373"/>
      <c r="CIR215" s="374"/>
      <c r="CIS215" s="374"/>
      <c r="CIT215" s="374"/>
      <c r="CIU215" s="374"/>
      <c r="CIV215" s="374"/>
      <c r="CIW215" s="374"/>
      <c r="CIX215" s="374"/>
      <c r="CIY215" s="374"/>
      <c r="CIZ215" s="373"/>
      <c r="CJA215" s="371"/>
      <c r="CJB215" s="371"/>
      <c r="CJC215" s="371"/>
      <c r="CJD215" s="372"/>
      <c r="CJE215" s="373"/>
      <c r="CJF215" s="373"/>
      <c r="CJG215" s="373"/>
      <c r="CJH215" s="374"/>
      <c r="CJI215" s="374"/>
      <c r="CJJ215" s="374"/>
      <c r="CJK215" s="374"/>
      <c r="CJL215" s="374"/>
      <c r="CJM215" s="374"/>
      <c r="CJN215" s="374"/>
      <c r="CJO215" s="374"/>
      <c r="CJP215" s="373"/>
      <c r="CJQ215" s="371"/>
      <c r="CJR215" s="371"/>
      <c r="CJS215" s="371"/>
      <c r="CJT215" s="372"/>
      <c r="CJU215" s="373"/>
      <c r="CJV215" s="373"/>
      <c r="CJW215" s="373"/>
      <c r="CJX215" s="374"/>
      <c r="CJY215" s="374"/>
      <c r="CJZ215" s="374"/>
      <c r="CKA215" s="374"/>
      <c r="CKB215" s="374"/>
      <c r="CKC215" s="374"/>
      <c r="CKD215" s="374"/>
      <c r="CKE215" s="374"/>
      <c r="CKF215" s="373"/>
      <c r="CKG215" s="371"/>
      <c r="CKH215" s="371"/>
      <c r="CKI215" s="371"/>
      <c r="CKJ215" s="372"/>
      <c r="CKK215" s="373"/>
      <c r="CKL215" s="373"/>
      <c r="CKM215" s="373"/>
      <c r="CKN215" s="374"/>
      <c r="CKO215" s="374"/>
      <c r="CKP215" s="374"/>
      <c r="CKQ215" s="374"/>
      <c r="CKR215" s="374"/>
      <c r="CKS215" s="374"/>
      <c r="CKT215" s="374"/>
      <c r="CKU215" s="374"/>
      <c r="CKV215" s="373"/>
      <c r="CKW215" s="371"/>
      <c r="CKX215" s="371"/>
      <c r="CKY215" s="371"/>
      <c r="CKZ215" s="372"/>
      <c r="CLA215" s="373"/>
      <c r="CLB215" s="373"/>
      <c r="CLC215" s="373"/>
      <c r="CLD215" s="374"/>
      <c r="CLE215" s="374"/>
      <c r="CLF215" s="374"/>
      <c r="CLG215" s="374"/>
      <c r="CLH215" s="374"/>
      <c r="CLI215" s="374"/>
      <c r="CLJ215" s="374"/>
      <c r="CLK215" s="374"/>
      <c r="CLL215" s="373"/>
      <c r="CLM215" s="371"/>
      <c r="CLN215" s="371"/>
      <c r="CLO215" s="371"/>
      <c r="CLP215" s="372"/>
      <c r="CLQ215" s="373"/>
      <c r="CLR215" s="373"/>
      <c r="CLS215" s="373"/>
      <c r="CLT215" s="374"/>
      <c r="CLU215" s="374"/>
      <c r="CLV215" s="374"/>
      <c r="CLW215" s="374"/>
      <c r="CLX215" s="374"/>
      <c r="CLY215" s="374"/>
      <c r="CLZ215" s="374"/>
      <c r="CMA215" s="374"/>
      <c r="CMB215" s="373"/>
      <c r="CMC215" s="371"/>
      <c r="CMD215" s="371"/>
      <c r="CME215" s="371"/>
      <c r="CMF215" s="372"/>
      <c r="CMG215" s="373"/>
      <c r="CMH215" s="373"/>
      <c r="CMI215" s="373"/>
      <c r="CMJ215" s="374"/>
      <c r="CMK215" s="374"/>
      <c r="CML215" s="374"/>
      <c r="CMM215" s="374"/>
      <c r="CMN215" s="374"/>
      <c r="CMO215" s="374"/>
      <c r="CMP215" s="374"/>
      <c r="CMQ215" s="374"/>
      <c r="CMR215" s="373"/>
      <c r="CMS215" s="371"/>
      <c r="CMT215" s="371"/>
      <c r="CMU215" s="371"/>
      <c r="CMV215" s="372"/>
      <c r="CMW215" s="373"/>
      <c r="CMX215" s="373"/>
      <c r="CMY215" s="373"/>
      <c r="CMZ215" s="374"/>
      <c r="CNA215" s="374"/>
      <c r="CNB215" s="374"/>
      <c r="CNC215" s="374"/>
      <c r="CND215" s="374"/>
      <c r="CNE215" s="374"/>
      <c r="CNF215" s="374"/>
      <c r="CNG215" s="374"/>
      <c r="CNH215" s="373"/>
      <c r="CNI215" s="371"/>
      <c r="CNJ215" s="371"/>
      <c r="CNK215" s="371"/>
      <c r="CNL215" s="372"/>
      <c r="CNM215" s="373"/>
      <c r="CNN215" s="373"/>
      <c r="CNO215" s="373"/>
      <c r="CNP215" s="374"/>
      <c r="CNQ215" s="374"/>
      <c r="CNR215" s="374"/>
      <c r="CNS215" s="374"/>
      <c r="CNT215" s="374"/>
      <c r="CNU215" s="374"/>
      <c r="CNV215" s="374"/>
      <c r="CNW215" s="374"/>
      <c r="CNX215" s="373"/>
      <c r="CNY215" s="371"/>
      <c r="CNZ215" s="371"/>
      <c r="COA215" s="371"/>
      <c r="COB215" s="372"/>
      <c r="COC215" s="373"/>
      <c r="COD215" s="373"/>
      <c r="COE215" s="373"/>
      <c r="COF215" s="374"/>
      <c r="COG215" s="374"/>
      <c r="COH215" s="374"/>
      <c r="COI215" s="374"/>
      <c r="COJ215" s="374"/>
      <c r="COK215" s="374"/>
      <c r="COL215" s="374"/>
      <c r="COM215" s="374"/>
      <c r="CON215" s="373"/>
      <c r="COO215" s="371"/>
      <c r="COP215" s="371"/>
      <c r="COQ215" s="371"/>
      <c r="COR215" s="372"/>
      <c r="COS215" s="373"/>
      <c r="COT215" s="373"/>
      <c r="COU215" s="373"/>
      <c r="COV215" s="374"/>
      <c r="COW215" s="374"/>
      <c r="COX215" s="374"/>
      <c r="COY215" s="374"/>
      <c r="COZ215" s="374"/>
      <c r="CPA215" s="374"/>
      <c r="CPB215" s="374"/>
      <c r="CPC215" s="374"/>
      <c r="CPD215" s="373"/>
      <c r="CPE215" s="371"/>
      <c r="CPF215" s="371"/>
      <c r="CPG215" s="371"/>
      <c r="CPH215" s="372"/>
      <c r="CPI215" s="373"/>
      <c r="CPJ215" s="373"/>
      <c r="CPK215" s="373"/>
      <c r="CPL215" s="374"/>
      <c r="CPM215" s="374"/>
      <c r="CPN215" s="374"/>
      <c r="CPO215" s="374"/>
      <c r="CPP215" s="374"/>
      <c r="CPQ215" s="374"/>
      <c r="CPR215" s="374"/>
      <c r="CPS215" s="374"/>
      <c r="CPT215" s="373"/>
      <c r="CPU215" s="371"/>
      <c r="CPV215" s="371"/>
      <c r="CPW215" s="371"/>
      <c r="CPX215" s="372"/>
      <c r="CPY215" s="373"/>
      <c r="CPZ215" s="373"/>
      <c r="CQA215" s="373"/>
      <c r="CQB215" s="374"/>
      <c r="CQC215" s="374"/>
      <c r="CQD215" s="374"/>
      <c r="CQE215" s="374"/>
      <c r="CQF215" s="374"/>
      <c r="CQG215" s="374"/>
      <c r="CQH215" s="374"/>
      <c r="CQI215" s="374"/>
      <c r="CQJ215" s="373"/>
      <c r="CQK215" s="371"/>
      <c r="CQL215" s="371"/>
      <c r="CQM215" s="371"/>
      <c r="CQN215" s="372"/>
      <c r="CQO215" s="373"/>
      <c r="CQP215" s="373"/>
      <c r="CQQ215" s="373"/>
      <c r="CQR215" s="374"/>
      <c r="CQS215" s="374"/>
      <c r="CQT215" s="374"/>
      <c r="CQU215" s="374"/>
      <c r="CQV215" s="374"/>
      <c r="CQW215" s="374"/>
      <c r="CQX215" s="374"/>
      <c r="CQY215" s="374"/>
      <c r="CQZ215" s="373"/>
      <c r="CRA215" s="371"/>
      <c r="CRB215" s="371"/>
      <c r="CRC215" s="371"/>
      <c r="CRD215" s="372"/>
      <c r="CRE215" s="373"/>
      <c r="CRF215" s="373"/>
      <c r="CRG215" s="373"/>
      <c r="CRH215" s="374"/>
      <c r="CRI215" s="374"/>
      <c r="CRJ215" s="374"/>
      <c r="CRK215" s="374"/>
      <c r="CRL215" s="374"/>
      <c r="CRM215" s="374"/>
      <c r="CRN215" s="374"/>
      <c r="CRO215" s="374"/>
      <c r="CRP215" s="373"/>
      <c r="CRQ215" s="371"/>
      <c r="CRR215" s="371"/>
      <c r="CRS215" s="371"/>
      <c r="CRT215" s="372"/>
      <c r="CRU215" s="373"/>
      <c r="CRV215" s="373"/>
      <c r="CRW215" s="373"/>
      <c r="CRX215" s="374"/>
      <c r="CRY215" s="374"/>
      <c r="CRZ215" s="374"/>
      <c r="CSA215" s="374"/>
      <c r="CSB215" s="374"/>
      <c r="CSC215" s="374"/>
      <c r="CSD215" s="374"/>
      <c r="CSE215" s="374"/>
      <c r="CSF215" s="373"/>
      <c r="CSG215" s="371"/>
      <c r="CSH215" s="371"/>
      <c r="CSI215" s="371"/>
      <c r="CSJ215" s="372"/>
      <c r="CSK215" s="373"/>
      <c r="CSL215" s="373"/>
      <c r="CSM215" s="373"/>
      <c r="CSN215" s="374"/>
      <c r="CSO215" s="374"/>
      <c r="CSP215" s="374"/>
      <c r="CSQ215" s="374"/>
      <c r="CSR215" s="374"/>
      <c r="CSS215" s="374"/>
      <c r="CST215" s="374"/>
      <c r="CSU215" s="374"/>
      <c r="CSV215" s="373"/>
      <c r="CSW215" s="371"/>
      <c r="CSX215" s="371"/>
      <c r="CSY215" s="371"/>
      <c r="CSZ215" s="372"/>
      <c r="CTA215" s="373"/>
      <c r="CTB215" s="373"/>
      <c r="CTC215" s="373"/>
      <c r="CTD215" s="374"/>
      <c r="CTE215" s="374"/>
      <c r="CTF215" s="374"/>
      <c r="CTG215" s="374"/>
      <c r="CTH215" s="374"/>
      <c r="CTI215" s="374"/>
      <c r="CTJ215" s="374"/>
      <c r="CTK215" s="374"/>
      <c r="CTL215" s="373"/>
      <c r="CTM215" s="371"/>
      <c r="CTN215" s="371"/>
      <c r="CTO215" s="371"/>
      <c r="CTP215" s="372"/>
      <c r="CTQ215" s="373"/>
      <c r="CTR215" s="373"/>
      <c r="CTS215" s="373"/>
      <c r="CTT215" s="374"/>
      <c r="CTU215" s="374"/>
      <c r="CTV215" s="374"/>
      <c r="CTW215" s="374"/>
      <c r="CTX215" s="374"/>
      <c r="CTY215" s="374"/>
      <c r="CTZ215" s="374"/>
      <c r="CUA215" s="374"/>
      <c r="CUB215" s="373"/>
      <c r="CUC215" s="371"/>
      <c r="CUD215" s="371"/>
      <c r="CUE215" s="371"/>
      <c r="CUF215" s="372"/>
      <c r="CUG215" s="373"/>
      <c r="CUH215" s="373"/>
      <c r="CUI215" s="373"/>
      <c r="CUJ215" s="374"/>
      <c r="CUK215" s="374"/>
      <c r="CUL215" s="374"/>
      <c r="CUM215" s="374"/>
      <c r="CUN215" s="374"/>
      <c r="CUO215" s="374"/>
      <c r="CUP215" s="374"/>
      <c r="CUQ215" s="374"/>
      <c r="CUR215" s="373"/>
      <c r="CUS215" s="371"/>
      <c r="CUT215" s="371"/>
      <c r="CUU215" s="371"/>
      <c r="CUV215" s="372"/>
      <c r="CUW215" s="373"/>
      <c r="CUX215" s="373"/>
      <c r="CUY215" s="373"/>
      <c r="CUZ215" s="374"/>
      <c r="CVA215" s="374"/>
      <c r="CVB215" s="374"/>
      <c r="CVC215" s="374"/>
      <c r="CVD215" s="374"/>
      <c r="CVE215" s="374"/>
      <c r="CVF215" s="374"/>
      <c r="CVG215" s="374"/>
      <c r="CVH215" s="373"/>
      <c r="CVI215" s="371"/>
      <c r="CVJ215" s="371"/>
      <c r="CVK215" s="371"/>
      <c r="CVL215" s="372"/>
      <c r="CVM215" s="373"/>
      <c r="CVN215" s="373"/>
      <c r="CVO215" s="373"/>
      <c r="CVP215" s="374"/>
      <c r="CVQ215" s="374"/>
      <c r="CVR215" s="374"/>
      <c r="CVS215" s="374"/>
      <c r="CVT215" s="374"/>
      <c r="CVU215" s="374"/>
      <c r="CVV215" s="374"/>
      <c r="CVW215" s="374"/>
      <c r="CVX215" s="373"/>
      <c r="CVY215" s="371"/>
      <c r="CVZ215" s="371"/>
      <c r="CWA215" s="371"/>
      <c r="CWB215" s="372"/>
      <c r="CWC215" s="373"/>
      <c r="CWD215" s="373"/>
      <c r="CWE215" s="373"/>
      <c r="CWF215" s="374"/>
      <c r="CWG215" s="374"/>
      <c r="CWH215" s="374"/>
      <c r="CWI215" s="374"/>
      <c r="CWJ215" s="374"/>
      <c r="CWK215" s="374"/>
      <c r="CWL215" s="374"/>
      <c r="CWM215" s="374"/>
      <c r="CWN215" s="373"/>
      <c r="CWO215" s="371"/>
      <c r="CWP215" s="371"/>
      <c r="CWQ215" s="371"/>
      <c r="CWR215" s="372"/>
      <c r="CWS215" s="373"/>
      <c r="CWT215" s="373"/>
      <c r="CWU215" s="373"/>
      <c r="CWV215" s="374"/>
      <c r="CWW215" s="374"/>
      <c r="CWX215" s="374"/>
      <c r="CWY215" s="374"/>
      <c r="CWZ215" s="374"/>
      <c r="CXA215" s="374"/>
      <c r="CXB215" s="374"/>
      <c r="CXC215" s="374"/>
      <c r="CXD215" s="373"/>
      <c r="CXE215" s="371"/>
      <c r="CXF215" s="371"/>
      <c r="CXG215" s="371"/>
      <c r="CXH215" s="372"/>
      <c r="CXI215" s="373"/>
      <c r="CXJ215" s="373"/>
      <c r="CXK215" s="373"/>
      <c r="CXL215" s="374"/>
      <c r="CXM215" s="374"/>
      <c r="CXN215" s="374"/>
      <c r="CXO215" s="374"/>
      <c r="CXP215" s="374"/>
      <c r="CXQ215" s="374"/>
      <c r="CXR215" s="374"/>
      <c r="CXS215" s="374"/>
      <c r="CXT215" s="373"/>
      <c r="CXU215" s="371"/>
      <c r="CXV215" s="371"/>
      <c r="CXW215" s="371"/>
      <c r="CXX215" s="372"/>
      <c r="CXY215" s="373"/>
      <c r="CXZ215" s="373"/>
      <c r="CYA215" s="373"/>
      <c r="CYB215" s="374"/>
      <c r="CYC215" s="374"/>
      <c r="CYD215" s="374"/>
      <c r="CYE215" s="374"/>
      <c r="CYF215" s="374"/>
      <c r="CYG215" s="374"/>
      <c r="CYH215" s="374"/>
      <c r="CYI215" s="374"/>
      <c r="CYJ215" s="373"/>
      <c r="CYK215" s="371"/>
      <c r="CYL215" s="371"/>
      <c r="CYM215" s="371"/>
      <c r="CYN215" s="372"/>
      <c r="CYO215" s="373"/>
      <c r="CYP215" s="373"/>
      <c r="CYQ215" s="373"/>
      <c r="CYR215" s="374"/>
      <c r="CYS215" s="374"/>
      <c r="CYT215" s="374"/>
      <c r="CYU215" s="374"/>
      <c r="CYV215" s="374"/>
      <c r="CYW215" s="374"/>
      <c r="CYX215" s="374"/>
      <c r="CYY215" s="374"/>
      <c r="CYZ215" s="373"/>
      <c r="CZA215" s="371"/>
      <c r="CZB215" s="371"/>
      <c r="CZC215" s="371"/>
      <c r="CZD215" s="372"/>
      <c r="CZE215" s="373"/>
      <c r="CZF215" s="373"/>
      <c r="CZG215" s="373"/>
      <c r="CZH215" s="374"/>
      <c r="CZI215" s="374"/>
      <c r="CZJ215" s="374"/>
      <c r="CZK215" s="374"/>
      <c r="CZL215" s="374"/>
      <c r="CZM215" s="374"/>
      <c r="CZN215" s="374"/>
      <c r="CZO215" s="374"/>
      <c r="CZP215" s="373"/>
      <c r="CZQ215" s="371"/>
      <c r="CZR215" s="371"/>
      <c r="CZS215" s="371"/>
      <c r="CZT215" s="372"/>
      <c r="CZU215" s="373"/>
      <c r="CZV215" s="373"/>
      <c r="CZW215" s="373"/>
      <c r="CZX215" s="374"/>
      <c r="CZY215" s="374"/>
      <c r="CZZ215" s="374"/>
      <c r="DAA215" s="374"/>
      <c r="DAB215" s="374"/>
      <c r="DAC215" s="374"/>
      <c r="DAD215" s="374"/>
      <c r="DAE215" s="374"/>
      <c r="DAF215" s="373"/>
      <c r="DAG215" s="371"/>
      <c r="DAH215" s="371"/>
      <c r="DAI215" s="371"/>
      <c r="DAJ215" s="372"/>
      <c r="DAK215" s="373"/>
      <c r="DAL215" s="373"/>
      <c r="DAM215" s="373"/>
      <c r="DAN215" s="374"/>
      <c r="DAO215" s="374"/>
      <c r="DAP215" s="374"/>
      <c r="DAQ215" s="374"/>
      <c r="DAR215" s="374"/>
      <c r="DAS215" s="374"/>
      <c r="DAT215" s="374"/>
      <c r="DAU215" s="374"/>
      <c r="DAV215" s="373"/>
      <c r="DAW215" s="371"/>
      <c r="DAX215" s="371"/>
      <c r="DAY215" s="371"/>
      <c r="DAZ215" s="372"/>
      <c r="DBA215" s="373"/>
      <c r="DBB215" s="373"/>
      <c r="DBC215" s="373"/>
      <c r="DBD215" s="374"/>
      <c r="DBE215" s="374"/>
      <c r="DBF215" s="374"/>
      <c r="DBG215" s="374"/>
      <c r="DBH215" s="374"/>
      <c r="DBI215" s="374"/>
      <c r="DBJ215" s="374"/>
      <c r="DBK215" s="374"/>
      <c r="DBL215" s="373"/>
      <c r="DBM215" s="371"/>
      <c r="DBN215" s="371"/>
      <c r="DBO215" s="371"/>
      <c r="DBP215" s="372"/>
      <c r="DBQ215" s="373"/>
      <c r="DBR215" s="373"/>
      <c r="DBS215" s="373"/>
      <c r="DBT215" s="374"/>
      <c r="DBU215" s="374"/>
      <c r="DBV215" s="374"/>
      <c r="DBW215" s="374"/>
      <c r="DBX215" s="374"/>
      <c r="DBY215" s="374"/>
      <c r="DBZ215" s="374"/>
      <c r="DCA215" s="374"/>
      <c r="DCB215" s="373"/>
      <c r="DCC215" s="371"/>
      <c r="DCD215" s="371"/>
      <c r="DCE215" s="371"/>
      <c r="DCF215" s="372"/>
      <c r="DCG215" s="373"/>
      <c r="DCH215" s="373"/>
      <c r="DCI215" s="373"/>
      <c r="DCJ215" s="374"/>
      <c r="DCK215" s="374"/>
      <c r="DCL215" s="374"/>
      <c r="DCM215" s="374"/>
      <c r="DCN215" s="374"/>
      <c r="DCO215" s="374"/>
      <c r="DCP215" s="374"/>
      <c r="DCQ215" s="374"/>
      <c r="DCR215" s="373"/>
      <c r="DCS215" s="371"/>
      <c r="DCT215" s="371"/>
      <c r="DCU215" s="371"/>
      <c r="DCV215" s="372"/>
      <c r="DCW215" s="373"/>
      <c r="DCX215" s="373"/>
      <c r="DCY215" s="373"/>
      <c r="DCZ215" s="374"/>
      <c r="DDA215" s="374"/>
      <c r="DDB215" s="374"/>
      <c r="DDC215" s="374"/>
      <c r="DDD215" s="374"/>
      <c r="DDE215" s="374"/>
      <c r="DDF215" s="374"/>
      <c r="DDG215" s="374"/>
      <c r="DDH215" s="373"/>
      <c r="DDI215" s="371"/>
      <c r="DDJ215" s="371"/>
      <c r="DDK215" s="371"/>
      <c r="DDL215" s="372"/>
      <c r="DDM215" s="373"/>
      <c r="DDN215" s="373"/>
      <c r="DDO215" s="373"/>
      <c r="DDP215" s="374"/>
      <c r="DDQ215" s="374"/>
      <c r="DDR215" s="374"/>
      <c r="DDS215" s="374"/>
      <c r="DDT215" s="374"/>
      <c r="DDU215" s="374"/>
      <c r="DDV215" s="374"/>
      <c r="DDW215" s="374"/>
      <c r="DDX215" s="373"/>
      <c r="DDY215" s="371"/>
      <c r="DDZ215" s="371"/>
      <c r="DEA215" s="371"/>
      <c r="DEB215" s="372"/>
      <c r="DEC215" s="373"/>
      <c r="DED215" s="373"/>
      <c r="DEE215" s="373"/>
      <c r="DEF215" s="374"/>
      <c r="DEG215" s="374"/>
      <c r="DEH215" s="374"/>
      <c r="DEI215" s="374"/>
      <c r="DEJ215" s="374"/>
      <c r="DEK215" s="374"/>
      <c r="DEL215" s="374"/>
      <c r="DEM215" s="374"/>
      <c r="DEN215" s="373"/>
      <c r="DEO215" s="371"/>
      <c r="DEP215" s="371"/>
      <c r="DEQ215" s="371"/>
      <c r="DER215" s="372"/>
      <c r="DES215" s="373"/>
      <c r="DET215" s="373"/>
      <c r="DEU215" s="373"/>
      <c r="DEV215" s="374"/>
      <c r="DEW215" s="374"/>
      <c r="DEX215" s="374"/>
      <c r="DEY215" s="374"/>
      <c r="DEZ215" s="374"/>
      <c r="DFA215" s="374"/>
      <c r="DFB215" s="374"/>
      <c r="DFC215" s="374"/>
      <c r="DFD215" s="373"/>
      <c r="DFE215" s="371"/>
      <c r="DFF215" s="371"/>
      <c r="DFG215" s="371"/>
      <c r="DFH215" s="372"/>
      <c r="DFI215" s="373"/>
      <c r="DFJ215" s="373"/>
      <c r="DFK215" s="373"/>
      <c r="DFL215" s="374"/>
      <c r="DFM215" s="374"/>
      <c r="DFN215" s="374"/>
      <c r="DFO215" s="374"/>
      <c r="DFP215" s="374"/>
      <c r="DFQ215" s="374"/>
      <c r="DFR215" s="374"/>
      <c r="DFS215" s="374"/>
      <c r="DFT215" s="373"/>
      <c r="DFU215" s="371"/>
      <c r="DFV215" s="371"/>
      <c r="DFW215" s="371"/>
      <c r="DFX215" s="372"/>
      <c r="DFY215" s="373"/>
      <c r="DFZ215" s="373"/>
      <c r="DGA215" s="373"/>
      <c r="DGB215" s="374"/>
      <c r="DGC215" s="374"/>
      <c r="DGD215" s="374"/>
      <c r="DGE215" s="374"/>
      <c r="DGF215" s="374"/>
      <c r="DGG215" s="374"/>
      <c r="DGH215" s="374"/>
      <c r="DGI215" s="374"/>
      <c r="DGJ215" s="373"/>
      <c r="DGK215" s="371"/>
      <c r="DGL215" s="371"/>
      <c r="DGM215" s="371"/>
      <c r="DGN215" s="372"/>
      <c r="DGO215" s="373"/>
      <c r="DGP215" s="373"/>
      <c r="DGQ215" s="373"/>
      <c r="DGR215" s="374"/>
      <c r="DGS215" s="374"/>
      <c r="DGT215" s="374"/>
      <c r="DGU215" s="374"/>
      <c r="DGV215" s="374"/>
      <c r="DGW215" s="374"/>
      <c r="DGX215" s="374"/>
      <c r="DGY215" s="374"/>
      <c r="DGZ215" s="373"/>
      <c r="DHA215" s="371"/>
      <c r="DHB215" s="371"/>
      <c r="DHC215" s="371"/>
      <c r="DHD215" s="372"/>
      <c r="DHE215" s="373"/>
      <c r="DHF215" s="373"/>
      <c r="DHG215" s="373"/>
      <c r="DHH215" s="374"/>
      <c r="DHI215" s="374"/>
      <c r="DHJ215" s="374"/>
      <c r="DHK215" s="374"/>
      <c r="DHL215" s="374"/>
      <c r="DHM215" s="374"/>
      <c r="DHN215" s="374"/>
      <c r="DHO215" s="374"/>
      <c r="DHP215" s="373"/>
      <c r="DHQ215" s="371"/>
      <c r="DHR215" s="371"/>
      <c r="DHS215" s="371"/>
      <c r="DHT215" s="372"/>
      <c r="DHU215" s="373"/>
      <c r="DHV215" s="373"/>
      <c r="DHW215" s="373"/>
      <c r="DHX215" s="374"/>
      <c r="DHY215" s="374"/>
      <c r="DHZ215" s="374"/>
      <c r="DIA215" s="374"/>
      <c r="DIB215" s="374"/>
      <c r="DIC215" s="374"/>
      <c r="DID215" s="374"/>
      <c r="DIE215" s="374"/>
      <c r="DIF215" s="373"/>
      <c r="DIG215" s="371"/>
      <c r="DIH215" s="371"/>
      <c r="DII215" s="371"/>
      <c r="DIJ215" s="372"/>
      <c r="DIK215" s="373"/>
      <c r="DIL215" s="373"/>
      <c r="DIM215" s="373"/>
      <c r="DIN215" s="374"/>
      <c r="DIO215" s="374"/>
      <c r="DIP215" s="374"/>
      <c r="DIQ215" s="374"/>
      <c r="DIR215" s="374"/>
      <c r="DIS215" s="374"/>
      <c r="DIT215" s="374"/>
      <c r="DIU215" s="374"/>
      <c r="DIV215" s="373"/>
      <c r="DIW215" s="371"/>
      <c r="DIX215" s="371"/>
      <c r="DIY215" s="371"/>
      <c r="DIZ215" s="372"/>
      <c r="DJA215" s="373"/>
      <c r="DJB215" s="373"/>
      <c r="DJC215" s="373"/>
      <c r="DJD215" s="374"/>
      <c r="DJE215" s="374"/>
      <c r="DJF215" s="374"/>
      <c r="DJG215" s="374"/>
      <c r="DJH215" s="374"/>
      <c r="DJI215" s="374"/>
      <c r="DJJ215" s="374"/>
      <c r="DJK215" s="374"/>
      <c r="DJL215" s="373"/>
      <c r="DJM215" s="371"/>
      <c r="DJN215" s="371"/>
      <c r="DJO215" s="371"/>
      <c r="DJP215" s="372"/>
      <c r="DJQ215" s="373"/>
      <c r="DJR215" s="373"/>
      <c r="DJS215" s="373"/>
      <c r="DJT215" s="374"/>
      <c r="DJU215" s="374"/>
      <c r="DJV215" s="374"/>
      <c r="DJW215" s="374"/>
      <c r="DJX215" s="374"/>
      <c r="DJY215" s="374"/>
      <c r="DJZ215" s="374"/>
      <c r="DKA215" s="374"/>
      <c r="DKB215" s="373"/>
      <c r="DKC215" s="371"/>
      <c r="DKD215" s="371"/>
      <c r="DKE215" s="371"/>
      <c r="DKF215" s="372"/>
      <c r="DKG215" s="373"/>
      <c r="DKH215" s="373"/>
      <c r="DKI215" s="373"/>
      <c r="DKJ215" s="374"/>
      <c r="DKK215" s="374"/>
      <c r="DKL215" s="374"/>
      <c r="DKM215" s="374"/>
      <c r="DKN215" s="374"/>
      <c r="DKO215" s="374"/>
      <c r="DKP215" s="374"/>
      <c r="DKQ215" s="374"/>
      <c r="DKR215" s="373"/>
      <c r="DKS215" s="371"/>
      <c r="DKT215" s="371"/>
      <c r="DKU215" s="371"/>
      <c r="DKV215" s="372"/>
      <c r="DKW215" s="373"/>
      <c r="DKX215" s="373"/>
      <c r="DKY215" s="373"/>
      <c r="DKZ215" s="374"/>
      <c r="DLA215" s="374"/>
      <c r="DLB215" s="374"/>
      <c r="DLC215" s="374"/>
      <c r="DLD215" s="374"/>
      <c r="DLE215" s="374"/>
      <c r="DLF215" s="374"/>
      <c r="DLG215" s="374"/>
      <c r="DLH215" s="373"/>
      <c r="DLI215" s="371"/>
      <c r="DLJ215" s="371"/>
      <c r="DLK215" s="371"/>
      <c r="DLL215" s="372"/>
      <c r="DLM215" s="373"/>
      <c r="DLN215" s="373"/>
      <c r="DLO215" s="373"/>
      <c r="DLP215" s="374"/>
      <c r="DLQ215" s="374"/>
      <c r="DLR215" s="374"/>
      <c r="DLS215" s="374"/>
      <c r="DLT215" s="374"/>
      <c r="DLU215" s="374"/>
      <c r="DLV215" s="374"/>
      <c r="DLW215" s="374"/>
      <c r="DLX215" s="373"/>
      <c r="DLY215" s="371"/>
      <c r="DLZ215" s="371"/>
      <c r="DMA215" s="371"/>
      <c r="DMB215" s="372"/>
      <c r="DMC215" s="373"/>
      <c r="DMD215" s="373"/>
      <c r="DME215" s="373"/>
      <c r="DMF215" s="374"/>
      <c r="DMG215" s="374"/>
      <c r="DMH215" s="374"/>
      <c r="DMI215" s="374"/>
      <c r="DMJ215" s="374"/>
      <c r="DMK215" s="374"/>
      <c r="DML215" s="374"/>
      <c r="DMM215" s="374"/>
      <c r="DMN215" s="373"/>
      <c r="DMO215" s="371"/>
      <c r="DMP215" s="371"/>
      <c r="DMQ215" s="371"/>
      <c r="DMR215" s="372"/>
      <c r="DMS215" s="373"/>
      <c r="DMT215" s="373"/>
      <c r="DMU215" s="373"/>
      <c r="DMV215" s="374"/>
      <c r="DMW215" s="374"/>
      <c r="DMX215" s="374"/>
      <c r="DMY215" s="374"/>
      <c r="DMZ215" s="374"/>
      <c r="DNA215" s="374"/>
      <c r="DNB215" s="374"/>
      <c r="DNC215" s="374"/>
      <c r="DND215" s="373"/>
      <c r="DNE215" s="371"/>
      <c r="DNF215" s="371"/>
      <c r="DNG215" s="371"/>
      <c r="DNH215" s="372"/>
      <c r="DNI215" s="373"/>
      <c r="DNJ215" s="373"/>
      <c r="DNK215" s="373"/>
      <c r="DNL215" s="374"/>
      <c r="DNM215" s="374"/>
      <c r="DNN215" s="374"/>
      <c r="DNO215" s="374"/>
      <c r="DNP215" s="374"/>
      <c r="DNQ215" s="374"/>
      <c r="DNR215" s="374"/>
      <c r="DNS215" s="374"/>
      <c r="DNT215" s="373"/>
      <c r="DNU215" s="371"/>
      <c r="DNV215" s="371"/>
      <c r="DNW215" s="371"/>
      <c r="DNX215" s="372"/>
      <c r="DNY215" s="373"/>
      <c r="DNZ215" s="373"/>
      <c r="DOA215" s="373"/>
      <c r="DOB215" s="374"/>
      <c r="DOC215" s="374"/>
      <c r="DOD215" s="374"/>
      <c r="DOE215" s="374"/>
      <c r="DOF215" s="374"/>
      <c r="DOG215" s="374"/>
      <c r="DOH215" s="374"/>
      <c r="DOI215" s="374"/>
      <c r="DOJ215" s="373"/>
      <c r="DOK215" s="371"/>
      <c r="DOL215" s="371"/>
      <c r="DOM215" s="371"/>
      <c r="DON215" s="372"/>
      <c r="DOO215" s="373"/>
      <c r="DOP215" s="373"/>
      <c r="DOQ215" s="373"/>
      <c r="DOR215" s="374"/>
      <c r="DOS215" s="374"/>
      <c r="DOT215" s="374"/>
      <c r="DOU215" s="374"/>
      <c r="DOV215" s="374"/>
      <c r="DOW215" s="374"/>
      <c r="DOX215" s="374"/>
      <c r="DOY215" s="374"/>
      <c r="DOZ215" s="373"/>
      <c r="DPA215" s="371"/>
      <c r="DPB215" s="371"/>
      <c r="DPC215" s="371"/>
      <c r="DPD215" s="372"/>
      <c r="DPE215" s="373"/>
      <c r="DPF215" s="373"/>
      <c r="DPG215" s="373"/>
      <c r="DPH215" s="374"/>
      <c r="DPI215" s="374"/>
      <c r="DPJ215" s="374"/>
      <c r="DPK215" s="374"/>
      <c r="DPL215" s="374"/>
      <c r="DPM215" s="374"/>
      <c r="DPN215" s="374"/>
      <c r="DPO215" s="374"/>
      <c r="DPP215" s="373"/>
      <c r="DPQ215" s="371"/>
      <c r="DPR215" s="371"/>
      <c r="DPS215" s="371"/>
      <c r="DPT215" s="372"/>
      <c r="DPU215" s="373"/>
      <c r="DPV215" s="373"/>
      <c r="DPW215" s="373"/>
      <c r="DPX215" s="374"/>
      <c r="DPY215" s="374"/>
      <c r="DPZ215" s="374"/>
      <c r="DQA215" s="374"/>
      <c r="DQB215" s="374"/>
      <c r="DQC215" s="374"/>
      <c r="DQD215" s="374"/>
      <c r="DQE215" s="374"/>
      <c r="DQF215" s="373"/>
      <c r="DQG215" s="371"/>
      <c r="DQH215" s="371"/>
      <c r="DQI215" s="371"/>
      <c r="DQJ215" s="372"/>
      <c r="DQK215" s="373"/>
      <c r="DQL215" s="373"/>
      <c r="DQM215" s="373"/>
      <c r="DQN215" s="374"/>
      <c r="DQO215" s="374"/>
      <c r="DQP215" s="374"/>
      <c r="DQQ215" s="374"/>
      <c r="DQR215" s="374"/>
      <c r="DQS215" s="374"/>
      <c r="DQT215" s="374"/>
      <c r="DQU215" s="374"/>
      <c r="DQV215" s="373"/>
      <c r="DQW215" s="371"/>
      <c r="DQX215" s="371"/>
      <c r="DQY215" s="371"/>
      <c r="DQZ215" s="372"/>
      <c r="DRA215" s="373"/>
      <c r="DRB215" s="373"/>
      <c r="DRC215" s="373"/>
      <c r="DRD215" s="374"/>
      <c r="DRE215" s="374"/>
      <c r="DRF215" s="374"/>
      <c r="DRG215" s="374"/>
      <c r="DRH215" s="374"/>
      <c r="DRI215" s="374"/>
      <c r="DRJ215" s="374"/>
      <c r="DRK215" s="374"/>
      <c r="DRL215" s="373"/>
      <c r="DRM215" s="371"/>
      <c r="DRN215" s="371"/>
      <c r="DRO215" s="371"/>
      <c r="DRP215" s="372"/>
      <c r="DRQ215" s="373"/>
      <c r="DRR215" s="373"/>
      <c r="DRS215" s="373"/>
      <c r="DRT215" s="374"/>
      <c r="DRU215" s="374"/>
      <c r="DRV215" s="374"/>
      <c r="DRW215" s="374"/>
      <c r="DRX215" s="374"/>
      <c r="DRY215" s="374"/>
      <c r="DRZ215" s="374"/>
      <c r="DSA215" s="374"/>
      <c r="DSB215" s="373"/>
      <c r="DSC215" s="371"/>
      <c r="DSD215" s="371"/>
      <c r="DSE215" s="371"/>
      <c r="DSF215" s="372"/>
      <c r="DSG215" s="373"/>
      <c r="DSH215" s="373"/>
      <c r="DSI215" s="373"/>
      <c r="DSJ215" s="374"/>
      <c r="DSK215" s="374"/>
      <c r="DSL215" s="374"/>
      <c r="DSM215" s="374"/>
      <c r="DSN215" s="374"/>
      <c r="DSO215" s="374"/>
      <c r="DSP215" s="374"/>
      <c r="DSQ215" s="374"/>
      <c r="DSR215" s="373"/>
      <c r="DSS215" s="371"/>
      <c r="DST215" s="371"/>
      <c r="DSU215" s="371"/>
      <c r="DSV215" s="372"/>
      <c r="DSW215" s="373"/>
      <c r="DSX215" s="373"/>
      <c r="DSY215" s="373"/>
      <c r="DSZ215" s="374"/>
      <c r="DTA215" s="374"/>
      <c r="DTB215" s="374"/>
      <c r="DTC215" s="374"/>
      <c r="DTD215" s="374"/>
      <c r="DTE215" s="374"/>
      <c r="DTF215" s="374"/>
      <c r="DTG215" s="374"/>
      <c r="DTH215" s="373"/>
      <c r="DTI215" s="371"/>
      <c r="DTJ215" s="371"/>
      <c r="DTK215" s="371"/>
      <c r="DTL215" s="372"/>
      <c r="DTM215" s="373"/>
      <c r="DTN215" s="373"/>
      <c r="DTO215" s="373"/>
      <c r="DTP215" s="374"/>
      <c r="DTQ215" s="374"/>
      <c r="DTR215" s="374"/>
      <c r="DTS215" s="374"/>
      <c r="DTT215" s="374"/>
      <c r="DTU215" s="374"/>
      <c r="DTV215" s="374"/>
      <c r="DTW215" s="374"/>
      <c r="DTX215" s="373"/>
      <c r="DTY215" s="371"/>
      <c r="DTZ215" s="371"/>
      <c r="DUA215" s="371"/>
      <c r="DUB215" s="372"/>
      <c r="DUC215" s="373"/>
      <c r="DUD215" s="373"/>
      <c r="DUE215" s="373"/>
      <c r="DUF215" s="374"/>
      <c r="DUG215" s="374"/>
      <c r="DUH215" s="374"/>
      <c r="DUI215" s="374"/>
      <c r="DUJ215" s="374"/>
      <c r="DUK215" s="374"/>
      <c r="DUL215" s="374"/>
      <c r="DUM215" s="374"/>
      <c r="DUN215" s="373"/>
      <c r="DUO215" s="371"/>
      <c r="DUP215" s="371"/>
      <c r="DUQ215" s="371"/>
      <c r="DUR215" s="372"/>
      <c r="DUS215" s="373"/>
      <c r="DUT215" s="373"/>
      <c r="DUU215" s="373"/>
      <c r="DUV215" s="374"/>
      <c r="DUW215" s="374"/>
      <c r="DUX215" s="374"/>
      <c r="DUY215" s="374"/>
      <c r="DUZ215" s="374"/>
      <c r="DVA215" s="374"/>
      <c r="DVB215" s="374"/>
      <c r="DVC215" s="374"/>
      <c r="DVD215" s="373"/>
      <c r="DVE215" s="371"/>
      <c r="DVF215" s="371"/>
      <c r="DVG215" s="371"/>
      <c r="DVH215" s="372"/>
      <c r="DVI215" s="373"/>
      <c r="DVJ215" s="373"/>
      <c r="DVK215" s="373"/>
      <c r="DVL215" s="374"/>
      <c r="DVM215" s="374"/>
      <c r="DVN215" s="374"/>
      <c r="DVO215" s="374"/>
      <c r="DVP215" s="374"/>
      <c r="DVQ215" s="374"/>
      <c r="DVR215" s="374"/>
      <c r="DVS215" s="374"/>
      <c r="DVT215" s="373"/>
      <c r="DVU215" s="371"/>
      <c r="DVV215" s="371"/>
      <c r="DVW215" s="371"/>
      <c r="DVX215" s="372"/>
      <c r="DVY215" s="373"/>
      <c r="DVZ215" s="373"/>
      <c r="DWA215" s="373"/>
      <c r="DWB215" s="374"/>
      <c r="DWC215" s="374"/>
      <c r="DWD215" s="374"/>
      <c r="DWE215" s="374"/>
      <c r="DWF215" s="374"/>
      <c r="DWG215" s="374"/>
      <c r="DWH215" s="374"/>
      <c r="DWI215" s="374"/>
      <c r="DWJ215" s="373"/>
      <c r="DWK215" s="371"/>
      <c r="DWL215" s="371"/>
      <c r="DWM215" s="371"/>
      <c r="DWN215" s="372"/>
      <c r="DWO215" s="373"/>
      <c r="DWP215" s="373"/>
      <c r="DWQ215" s="373"/>
      <c r="DWR215" s="374"/>
      <c r="DWS215" s="374"/>
      <c r="DWT215" s="374"/>
      <c r="DWU215" s="374"/>
      <c r="DWV215" s="374"/>
      <c r="DWW215" s="374"/>
      <c r="DWX215" s="374"/>
      <c r="DWY215" s="374"/>
      <c r="DWZ215" s="373"/>
      <c r="DXA215" s="371"/>
      <c r="DXB215" s="371"/>
      <c r="DXC215" s="371"/>
      <c r="DXD215" s="372"/>
      <c r="DXE215" s="373"/>
      <c r="DXF215" s="373"/>
      <c r="DXG215" s="373"/>
      <c r="DXH215" s="374"/>
      <c r="DXI215" s="374"/>
      <c r="DXJ215" s="374"/>
      <c r="DXK215" s="374"/>
      <c r="DXL215" s="374"/>
      <c r="DXM215" s="374"/>
      <c r="DXN215" s="374"/>
      <c r="DXO215" s="374"/>
      <c r="DXP215" s="373"/>
      <c r="DXQ215" s="371"/>
      <c r="DXR215" s="371"/>
      <c r="DXS215" s="371"/>
      <c r="DXT215" s="372"/>
      <c r="DXU215" s="373"/>
      <c r="DXV215" s="373"/>
      <c r="DXW215" s="373"/>
      <c r="DXX215" s="374"/>
      <c r="DXY215" s="374"/>
      <c r="DXZ215" s="374"/>
      <c r="DYA215" s="374"/>
      <c r="DYB215" s="374"/>
      <c r="DYC215" s="374"/>
      <c r="DYD215" s="374"/>
      <c r="DYE215" s="374"/>
      <c r="DYF215" s="373"/>
      <c r="DYG215" s="371"/>
      <c r="DYH215" s="371"/>
      <c r="DYI215" s="371"/>
      <c r="DYJ215" s="372"/>
      <c r="DYK215" s="373"/>
      <c r="DYL215" s="373"/>
      <c r="DYM215" s="373"/>
      <c r="DYN215" s="374"/>
      <c r="DYO215" s="374"/>
      <c r="DYP215" s="374"/>
      <c r="DYQ215" s="374"/>
      <c r="DYR215" s="374"/>
      <c r="DYS215" s="374"/>
      <c r="DYT215" s="374"/>
      <c r="DYU215" s="374"/>
      <c r="DYV215" s="373"/>
      <c r="DYW215" s="371"/>
      <c r="DYX215" s="371"/>
      <c r="DYY215" s="371"/>
      <c r="DYZ215" s="372"/>
      <c r="DZA215" s="373"/>
      <c r="DZB215" s="373"/>
      <c r="DZC215" s="373"/>
      <c r="DZD215" s="374"/>
      <c r="DZE215" s="374"/>
      <c r="DZF215" s="374"/>
      <c r="DZG215" s="374"/>
      <c r="DZH215" s="374"/>
      <c r="DZI215" s="374"/>
      <c r="DZJ215" s="374"/>
      <c r="DZK215" s="374"/>
      <c r="DZL215" s="373"/>
      <c r="DZM215" s="371"/>
      <c r="DZN215" s="371"/>
      <c r="DZO215" s="371"/>
      <c r="DZP215" s="372"/>
      <c r="DZQ215" s="373"/>
      <c r="DZR215" s="373"/>
      <c r="DZS215" s="373"/>
      <c r="DZT215" s="374"/>
      <c r="DZU215" s="374"/>
      <c r="DZV215" s="374"/>
      <c r="DZW215" s="374"/>
      <c r="DZX215" s="374"/>
      <c r="DZY215" s="374"/>
      <c r="DZZ215" s="374"/>
      <c r="EAA215" s="374"/>
      <c r="EAB215" s="373"/>
      <c r="EAC215" s="371"/>
      <c r="EAD215" s="371"/>
      <c r="EAE215" s="371"/>
      <c r="EAF215" s="372"/>
      <c r="EAG215" s="373"/>
      <c r="EAH215" s="373"/>
      <c r="EAI215" s="373"/>
      <c r="EAJ215" s="374"/>
      <c r="EAK215" s="374"/>
      <c r="EAL215" s="374"/>
      <c r="EAM215" s="374"/>
      <c r="EAN215" s="374"/>
      <c r="EAO215" s="374"/>
      <c r="EAP215" s="374"/>
      <c r="EAQ215" s="374"/>
      <c r="EAR215" s="373"/>
      <c r="EAS215" s="371"/>
      <c r="EAT215" s="371"/>
      <c r="EAU215" s="371"/>
      <c r="EAV215" s="372"/>
      <c r="EAW215" s="373"/>
      <c r="EAX215" s="373"/>
      <c r="EAY215" s="373"/>
      <c r="EAZ215" s="374"/>
      <c r="EBA215" s="374"/>
      <c r="EBB215" s="374"/>
      <c r="EBC215" s="374"/>
      <c r="EBD215" s="374"/>
      <c r="EBE215" s="374"/>
      <c r="EBF215" s="374"/>
      <c r="EBG215" s="374"/>
      <c r="EBH215" s="373"/>
      <c r="EBI215" s="371"/>
      <c r="EBJ215" s="371"/>
      <c r="EBK215" s="371"/>
      <c r="EBL215" s="372"/>
      <c r="EBM215" s="373"/>
      <c r="EBN215" s="373"/>
      <c r="EBO215" s="373"/>
      <c r="EBP215" s="374"/>
      <c r="EBQ215" s="374"/>
      <c r="EBR215" s="374"/>
      <c r="EBS215" s="374"/>
      <c r="EBT215" s="374"/>
      <c r="EBU215" s="374"/>
      <c r="EBV215" s="374"/>
      <c r="EBW215" s="374"/>
      <c r="EBX215" s="373"/>
      <c r="EBY215" s="371"/>
      <c r="EBZ215" s="371"/>
      <c r="ECA215" s="371"/>
      <c r="ECB215" s="372"/>
      <c r="ECC215" s="373"/>
      <c r="ECD215" s="373"/>
      <c r="ECE215" s="373"/>
      <c r="ECF215" s="374"/>
      <c r="ECG215" s="374"/>
      <c r="ECH215" s="374"/>
      <c r="ECI215" s="374"/>
      <c r="ECJ215" s="374"/>
      <c r="ECK215" s="374"/>
      <c r="ECL215" s="374"/>
      <c r="ECM215" s="374"/>
      <c r="ECN215" s="373"/>
      <c r="ECO215" s="371"/>
      <c r="ECP215" s="371"/>
      <c r="ECQ215" s="371"/>
      <c r="ECR215" s="372"/>
      <c r="ECS215" s="373"/>
      <c r="ECT215" s="373"/>
      <c r="ECU215" s="373"/>
      <c r="ECV215" s="374"/>
      <c r="ECW215" s="374"/>
      <c r="ECX215" s="374"/>
      <c r="ECY215" s="374"/>
      <c r="ECZ215" s="374"/>
      <c r="EDA215" s="374"/>
      <c r="EDB215" s="374"/>
      <c r="EDC215" s="374"/>
      <c r="EDD215" s="373"/>
      <c r="EDE215" s="371"/>
      <c r="EDF215" s="371"/>
      <c r="EDG215" s="371"/>
      <c r="EDH215" s="372"/>
      <c r="EDI215" s="373"/>
      <c r="EDJ215" s="373"/>
      <c r="EDK215" s="373"/>
      <c r="EDL215" s="374"/>
      <c r="EDM215" s="374"/>
      <c r="EDN215" s="374"/>
      <c r="EDO215" s="374"/>
      <c r="EDP215" s="374"/>
      <c r="EDQ215" s="374"/>
      <c r="EDR215" s="374"/>
      <c r="EDS215" s="374"/>
      <c r="EDT215" s="373"/>
      <c r="EDU215" s="371"/>
      <c r="EDV215" s="371"/>
      <c r="EDW215" s="371"/>
      <c r="EDX215" s="372"/>
      <c r="EDY215" s="373"/>
      <c r="EDZ215" s="373"/>
      <c r="EEA215" s="373"/>
      <c r="EEB215" s="374"/>
      <c r="EEC215" s="374"/>
      <c r="EED215" s="374"/>
      <c r="EEE215" s="374"/>
      <c r="EEF215" s="374"/>
      <c r="EEG215" s="374"/>
      <c r="EEH215" s="374"/>
      <c r="EEI215" s="374"/>
      <c r="EEJ215" s="373"/>
      <c r="EEK215" s="371"/>
      <c r="EEL215" s="371"/>
      <c r="EEM215" s="371"/>
      <c r="EEN215" s="372"/>
      <c r="EEO215" s="373"/>
      <c r="EEP215" s="373"/>
      <c r="EEQ215" s="373"/>
      <c r="EER215" s="374"/>
      <c r="EES215" s="374"/>
      <c r="EET215" s="374"/>
      <c r="EEU215" s="374"/>
      <c r="EEV215" s="374"/>
      <c r="EEW215" s="374"/>
      <c r="EEX215" s="374"/>
      <c r="EEY215" s="374"/>
      <c r="EEZ215" s="373"/>
      <c r="EFA215" s="371"/>
      <c r="EFB215" s="371"/>
      <c r="EFC215" s="371"/>
      <c r="EFD215" s="372"/>
      <c r="EFE215" s="373"/>
      <c r="EFF215" s="373"/>
      <c r="EFG215" s="373"/>
      <c r="EFH215" s="374"/>
      <c r="EFI215" s="374"/>
      <c r="EFJ215" s="374"/>
      <c r="EFK215" s="374"/>
      <c r="EFL215" s="374"/>
      <c r="EFM215" s="374"/>
      <c r="EFN215" s="374"/>
      <c r="EFO215" s="374"/>
      <c r="EFP215" s="373"/>
      <c r="EFQ215" s="371"/>
      <c r="EFR215" s="371"/>
      <c r="EFS215" s="371"/>
      <c r="EFT215" s="372"/>
      <c r="EFU215" s="373"/>
      <c r="EFV215" s="373"/>
      <c r="EFW215" s="373"/>
      <c r="EFX215" s="374"/>
      <c r="EFY215" s="374"/>
      <c r="EFZ215" s="374"/>
      <c r="EGA215" s="374"/>
      <c r="EGB215" s="374"/>
      <c r="EGC215" s="374"/>
      <c r="EGD215" s="374"/>
      <c r="EGE215" s="374"/>
      <c r="EGF215" s="373"/>
      <c r="EGG215" s="371"/>
      <c r="EGH215" s="371"/>
      <c r="EGI215" s="371"/>
      <c r="EGJ215" s="372"/>
      <c r="EGK215" s="373"/>
      <c r="EGL215" s="373"/>
      <c r="EGM215" s="373"/>
      <c r="EGN215" s="374"/>
      <c r="EGO215" s="374"/>
      <c r="EGP215" s="374"/>
      <c r="EGQ215" s="374"/>
      <c r="EGR215" s="374"/>
      <c r="EGS215" s="374"/>
      <c r="EGT215" s="374"/>
      <c r="EGU215" s="374"/>
      <c r="EGV215" s="373"/>
      <c r="EGW215" s="371"/>
      <c r="EGX215" s="371"/>
      <c r="EGY215" s="371"/>
      <c r="EGZ215" s="372"/>
      <c r="EHA215" s="373"/>
      <c r="EHB215" s="373"/>
      <c r="EHC215" s="373"/>
      <c r="EHD215" s="374"/>
      <c r="EHE215" s="374"/>
      <c r="EHF215" s="374"/>
      <c r="EHG215" s="374"/>
      <c r="EHH215" s="374"/>
      <c r="EHI215" s="374"/>
      <c r="EHJ215" s="374"/>
      <c r="EHK215" s="374"/>
      <c r="EHL215" s="373"/>
      <c r="EHM215" s="371"/>
      <c r="EHN215" s="371"/>
      <c r="EHO215" s="371"/>
      <c r="EHP215" s="372"/>
      <c r="EHQ215" s="373"/>
      <c r="EHR215" s="373"/>
      <c r="EHS215" s="373"/>
      <c r="EHT215" s="374"/>
      <c r="EHU215" s="374"/>
      <c r="EHV215" s="374"/>
      <c r="EHW215" s="374"/>
      <c r="EHX215" s="374"/>
      <c r="EHY215" s="374"/>
      <c r="EHZ215" s="374"/>
      <c r="EIA215" s="374"/>
      <c r="EIB215" s="373"/>
      <c r="EIC215" s="371"/>
      <c r="EID215" s="371"/>
      <c r="EIE215" s="371"/>
      <c r="EIF215" s="372"/>
      <c r="EIG215" s="373"/>
      <c r="EIH215" s="373"/>
      <c r="EII215" s="373"/>
      <c r="EIJ215" s="374"/>
      <c r="EIK215" s="374"/>
      <c r="EIL215" s="374"/>
      <c r="EIM215" s="374"/>
      <c r="EIN215" s="374"/>
      <c r="EIO215" s="374"/>
      <c r="EIP215" s="374"/>
      <c r="EIQ215" s="374"/>
      <c r="EIR215" s="373"/>
      <c r="EIS215" s="371"/>
      <c r="EIT215" s="371"/>
      <c r="EIU215" s="371"/>
      <c r="EIV215" s="372"/>
      <c r="EIW215" s="373"/>
      <c r="EIX215" s="373"/>
      <c r="EIY215" s="373"/>
      <c r="EIZ215" s="374"/>
      <c r="EJA215" s="374"/>
      <c r="EJB215" s="374"/>
      <c r="EJC215" s="374"/>
      <c r="EJD215" s="374"/>
      <c r="EJE215" s="374"/>
      <c r="EJF215" s="374"/>
      <c r="EJG215" s="374"/>
      <c r="EJH215" s="373"/>
      <c r="EJI215" s="371"/>
      <c r="EJJ215" s="371"/>
      <c r="EJK215" s="371"/>
      <c r="EJL215" s="372"/>
      <c r="EJM215" s="373"/>
      <c r="EJN215" s="373"/>
      <c r="EJO215" s="373"/>
      <c r="EJP215" s="374"/>
      <c r="EJQ215" s="374"/>
      <c r="EJR215" s="374"/>
      <c r="EJS215" s="374"/>
      <c r="EJT215" s="374"/>
      <c r="EJU215" s="374"/>
      <c r="EJV215" s="374"/>
      <c r="EJW215" s="374"/>
      <c r="EJX215" s="373"/>
      <c r="EJY215" s="371"/>
      <c r="EJZ215" s="371"/>
      <c r="EKA215" s="371"/>
      <c r="EKB215" s="372"/>
      <c r="EKC215" s="373"/>
      <c r="EKD215" s="373"/>
      <c r="EKE215" s="373"/>
      <c r="EKF215" s="374"/>
      <c r="EKG215" s="374"/>
      <c r="EKH215" s="374"/>
      <c r="EKI215" s="374"/>
      <c r="EKJ215" s="374"/>
      <c r="EKK215" s="374"/>
      <c r="EKL215" s="374"/>
      <c r="EKM215" s="374"/>
      <c r="EKN215" s="373"/>
      <c r="EKO215" s="371"/>
      <c r="EKP215" s="371"/>
      <c r="EKQ215" s="371"/>
      <c r="EKR215" s="372"/>
      <c r="EKS215" s="373"/>
      <c r="EKT215" s="373"/>
      <c r="EKU215" s="373"/>
      <c r="EKV215" s="374"/>
      <c r="EKW215" s="374"/>
      <c r="EKX215" s="374"/>
      <c r="EKY215" s="374"/>
      <c r="EKZ215" s="374"/>
      <c r="ELA215" s="374"/>
      <c r="ELB215" s="374"/>
      <c r="ELC215" s="374"/>
      <c r="ELD215" s="373"/>
      <c r="ELE215" s="371"/>
      <c r="ELF215" s="371"/>
      <c r="ELG215" s="371"/>
      <c r="ELH215" s="372"/>
      <c r="ELI215" s="373"/>
      <c r="ELJ215" s="373"/>
      <c r="ELK215" s="373"/>
      <c r="ELL215" s="374"/>
      <c r="ELM215" s="374"/>
      <c r="ELN215" s="374"/>
      <c r="ELO215" s="374"/>
      <c r="ELP215" s="374"/>
      <c r="ELQ215" s="374"/>
      <c r="ELR215" s="374"/>
      <c r="ELS215" s="374"/>
      <c r="ELT215" s="373"/>
      <c r="ELU215" s="371"/>
      <c r="ELV215" s="371"/>
      <c r="ELW215" s="371"/>
      <c r="ELX215" s="372"/>
      <c r="ELY215" s="373"/>
      <c r="ELZ215" s="373"/>
      <c r="EMA215" s="373"/>
      <c r="EMB215" s="374"/>
      <c r="EMC215" s="374"/>
      <c r="EMD215" s="374"/>
      <c r="EME215" s="374"/>
      <c r="EMF215" s="374"/>
      <c r="EMG215" s="374"/>
      <c r="EMH215" s="374"/>
      <c r="EMI215" s="374"/>
      <c r="EMJ215" s="373"/>
      <c r="EMK215" s="371"/>
      <c r="EML215" s="371"/>
      <c r="EMM215" s="371"/>
      <c r="EMN215" s="372"/>
      <c r="EMO215" s="373"/>
      <c r="EMP215" s="373"/>
      <c r="EMQ215" s="373"/>
      <c r="EMR215" s="374"/>
      <c r="EMS215" s="374"/>
      <c r="EMT215" s="374"/>
      <c r="EMU215" s="374"/>
      <c r="EMV215" s="374"/>
      <c r="EMW215" s="374"/>
      <c r="EMX215" s="374"/>
      <c r="EMY215" s="374"/>
      <c r="EMZ215" s="373"/>
      <c r="ENA215" s="371"/>
      <c r="ENB215" s="371"/>
      <c r="ENC215" s="371"/>
      <c r="END215" s="372"/>
      <c r="ENE215" s="373"/>
      <c r="ENF215" s="373"/>
      <c r="ENG215" s="373"/>
      <c r="ENH215" s="374"/>
      <c r="ENI215" s="374"/>
      <c r="ENJ215" s="374"/>
      <c r="ENK215" s="374"/>
      <c r="ENL215" s="374"/>
      <c r="ENM215" s="374"/>
      <c r="ENN215" s="374"/>
      <c r="ENO215" s="374"/>
      <c r="ENP215" s="373"/>
      <c r="ENQ215" s="371"/>
      <c r="ENR215" s="371"/>
      <c r="ENS215" s="371"/>
      <c r="ENT215" s="372"/>
      <c r="ENU215" s="373"/>
      <c r="ENV215" s="373"/>
      <c r="ENW215" s="373"/>
      <c r="ENX215" s="374"/>
      <c r="ENY215" s="374"/>
      <c r="ENZ215" s="374"/>
      <c r="EOA215" s="374"/>
      <c r="EOB215" s="374"/>
      <c r="EOC215" s="374"/>
      <c r="EOD215" s="374"/>
      <c r="EOE215" s="374"/>
      <c r="EOF215" s="373"/>
      <c r="EOG215" s="371"/>
      <c r="EOH215" s="371"/>
      <c r="EOI215" s="371"/>
      <c r="EOJ215" s="372"/>
      <c r="EOK215" s="373"/>
      <c r="EOL215" s="373"/>
      <c r="EOM215" s="373"/>
      <c r="EON215" s="374"/>
      <c r="EOO215" s="374"/>
      <c r="EOP215" s="374"/>
      <c r="EOQ215" s="374"/>
      <c r="EOR215" s="374"/>
      <c r="EOS215" s="374"/>
      <c r="EOT215" s="374"/>
      <c r="EOU215" s="374"/>
      <c r="EOV215" s="373"/>
      <c r="EOW215" s="371"/>
      <c r="EOX215" s="371"/>
      <c r="EOY215" s="371"/>
      <c r="EOZ215" s="372"/>
      <c r="EPA215" s="373"/>
      <c r="EPB215" s="373"/>
      <c r="EPC215" s="373"/>
      <c r="EPD215" s="374"/>
      <c r="EPE215" s="374"/>
      <c r="EPF215" s="374"/>
      <c r="EPG215" s="374"/>
      <c r="EPH215" s="374"/>
      <c r="EPI215" s="374"/>
      <c r="EPJ215" s="374"/>
      <c r="EPK215" s="374"/>
      <c r="EPL215" s="373"/>
      <c r="EPM215" s="371"/>
      <c r="EPN215" s="371"/>
      <c r="EPO215" s="371"/>
      <c r="EPP215" s="372"/>
      <c r="EPQ215" s="373"/>
      <c r="EPR215" s="373"/>
      <c r="EPS215" s="373"/>
      <c r="EPT215" s="374"/>
      <c r="EPU215" s="374"/>
      <c r="EPV215" s="374"/>
      <c r="EPW215" s="374"/>
      <c r="EPX215" s="374"/>
      <c r="EPY215" s="374"/>
      <c r="EPZ215" s="374"/>
      <c r="EQA215" s="374"/>
      <c r="EQB215" s="373"/>
      <c r="EQC215" s="371"/>
      <c r="EQD215" s="371"/>
      <c r="EQE215" s="371"/>
      <c r="EQF215" s="372"/>
      <c r="EQG215" s="373"/>
      <c r="EQH215" s="373"/>
      <c r="EQI215" s="373"/>
      <c r="EQJ215" s="374"/>
      <c r="EQK215" s="374"/>
      <c r="EQL215" s="374"/>
      <c r="EQM215" s="374"/>
      <c r="EQN215" s="374"/>
      <c r="EQO215" s="374"/>
      <c r="EQP215" s="374"/>
      <c r="EQQ215" s="374"/>
      <c r="EQR215" s="373"/>
      <c r="EQS215" s="371"/>
      <c r="EQT215" s="371"/>
      <c r="EQU215" s="371"/>
      <c r="EQV215" s="372"/>
      <c r="EQW215" s="373"/>
      <c r="EQX215" s="373"/>
      <c r="EQY215" s="373"/>
      <c r="EQZ215" s="374"/>
      <c r="ERA215" s="374"/>
      <c r="ERB215" s="374"/>
      <c r="ERC215" s="374"/>
      <c r="ERD215" s="374"/>
      <c r="ERE215" s="374"/>
      <c r="ERF215" s="374"/>
      <c r="ERG215" s="374"/>
      <c r="ERH215" s="373"/>
      <c r="ERI215" s="371"/>
      <c r="ERJ215" s="371"/>
      <c r="ERK215" s="371"/>
      <c r="ERL215" s="372"/>
      <c r="ERM215" s="373"/>
      <c r="ERN215" s="373"/>
      <c r="ERO215" s="373"/>
      <c r="ERP215" s="374"/>
      <c r="ERQ215" s="374"/>
      <c r="ERR215" s="374"/>
      <c r="ERS215" s="374"/>
      <c r="ERT215" s="374"/>
      <c r="ERU215" s="374"/>
      <c r="ERV215" s="374"/>
      <c r="ERW215" s="374"/>
      <c r="ERX215" s="373"/>
      <c r="ERY215" s="371"/>
      <c r="ERZ215" s="371"/>
      <c r="ESA215" s="371"/>
      <c r="ESB215" s="372"/>
      <c r="ESC215" s="373"/>
      <c r="ESD215" s="373"/>
      <c r="ESE215" s="373"/>
      <c r="ESF215" s="374"/>
      <c r="ESG215" s="374"/>
      <c r="ESH215" s="374"/>
      <c r="ESI215" s="374"/>
      <c r="ESJ215" s="374"/>
      <c r="ESK215" s="374"/>
      <c r="ESL215" s="374"/>
      <c r="ESM215" s="374"/>
      <c r="ESN215" s="373"/>
      <c r="ESO215" s="371"/>
      <c r="ESP215" s="371"/>
      <c r="ESQ215" s="371"/>
      <c r="ESR215" s="372"/>
      <c r="ESS215" s="373"/>
      <c r="EST215" s="373"/>
      <c r="ESU215" s="373"/>
      <c r="ESV215" s="374"/>
      <c r="ESW215" s="374"/>
      <c r="ESX215" s="374"/>
      <c r="ESY215" s="374"/>
      <c r="ESZ215" s="374"/>
      <c r="ETA215" s="374"/>
      <c r="ETB215" s="374"/>
      <c r="ETC215" s="374"/>
      <c r="ETD215" s="373"/>
      <c r="ETE215" s="371"/>
      <c r="ETF215" s="371"/>
      <c r="ETG215" s="371"/>
      <c r="ETH215" s="372"/>
      <c r="ETI215" s="373"/>
      <c r="ETJ215" s="373"/>
      <c r="ETK215" s="373"/>
      <c r="ETL215" s="374"/>
      <c r="ETM215" s="374"/>
      <c r="ETN215" s="374"/>
      <c r="ETO215" s="374"/>
      <c r="ETP215" s="374"/>
      <c r="ETQ215" s="374"/>
      <c r="ETR215" s="374"/>
      <c r="ETS215" s="374"/>
      <c r="ETT215" s="373"/>
      <c r="ETU215" s="371"/>
      <c r="ETV215" s="371"/>
      <c r="ETW215" s="371"/>
      <c r="ETX215" s="372"/>
      <c r="ETY215" s="373"/>
      <c r="ETZ215" s="373"/>
      <c r="EUA215" s="373"/>
      <c r="EUB215" s="374"/>
      <c r="EUC215" s="374"/>
      <c r="EUD215" s="374"/>
      <c r="EUE215" s="374"/>
      <c r="EUF215" s="374"/>
      <c r="EUG215" s="374"/>
      <c r="EUH215" s="374"/>
      <c r="EUI215" s="374"/>
      <c r="EUJ215" s="373"/>
      <c r="EUK215" s="371"/>
      <c r="EUL215" s="371"/>
      <c r="EUM215" s="371"/>
      <c r="EUN215" s="372"/>
      <c r="EUO215" s="373"/>
      <c r="EUP215" s="373"/>
      <c r="EUQ215" s="373"/>
      <c r="EUR215" s="374"/>
      <c r="EUS215" s="374"/>
      <c r="EUT215" s="374"/>
      <c r="EUU215" s="374"/>
      <c r="EUV215" s="374"/>
      <c r="EUW215" s="374"/>
      <c r="EUX215" s="374"/>
      <c r="EUY215" s="374"/>
      <c r="EUZ215" s="373"/>
      <c r="EVA215" s="371"/>
      <c r="EVB215" s="371"/>
      <c r="EVC215" s="371"/>
      <c r="EVD215" s="372"/>
      <c r="EVE215" s="373"/>
      <c r="EVF215" s="373"/>
      <c r="EVG215" s="373"/>
      <c r="EVH215" s="374"/>
      <c r="EVI215" s="374"/>
      <c r="EVJ215" s="374"/>
      <c r="EVK215" s="374"/>
      <c r="EVL215" s="374"/>
      <c r="EVM215" s="374"/>
      <c r="EVN215" s="374"/>
      <c r="EVO215" s="374"/>
      <c r="EVP215" s="373"/>
      <c r="EVQ215" s="371"/>
      <c r="EVR215" s="371"/>
      <c r="EVS215" s="371"/>
      <c r="EVT215" s="372"/>
      <c r="EVU215" s="373"/>
      <c r="EVV215" s="373"/>
      <c r="EVW215" s="373"/>
      <c r="EVX215" s="374"/>
      <c r="EVY215" s="374"/>
      <c r="EVZ215" s="374"/>
      <c r="EWA215" s="374"/>
      <c r="EWB215" s="374"/>
      <c r="EWC215" s="374"/>
      <c r="EWD215" s="374"/>
      <c r="EWE215" s="374"/>
      <c r="EWF215" s="373"/>
      <c r="EWG215" s="371"/>
      <c r="EWH215" s="371"/>
      <c r="EWI215" s="371"/>
      <c r="EWJ215" s="372"/>
      <c r="EWK215" s="373"/>
      <c r="EWL215" s="373"/>
      <c r="EWM215" s="373"/>
      <c r="EWN215" s="374"/>
      <c r="EWO215" s="374"/>
      <c r="EWP215" s="374"/>
      <c r="EWQ215" s="374"/>
      <c r="EWR215" s="374"/>
      <c r="EWS215" s="374"/>
      <c r="EWT215" s="374"/>
      <c r="EWU215" s="374"/>
      <c r="EWV215" s="373"/>
      <c r="EWW215" s="371"/>
      <c r="EWX215" s="371"/>
      <c r="EWY215" s="371"/>
      <c r="EWZ215" s="372"/>
      <c r="EXA215" s="373"/>
      <c r="EXB215" s="373"/>
      <c r="EXC215" s="373"/>
      <c r="EXD215" s="374"/>
      <c r="EXE215" s="374"/>
      <c r="EXF215" s="374"/>
      <c r="EXG215" s="374"/>
      <c r="EXH215" s="374"/>
      <c r="EXI215" s="374"/>
      <c r="EXJ215" s="374"/>
      <c r="EXK215" s="374"/>
      <c r="EXL215" s="373"/>
      <c r="EXM215" s="371"/>
      <c r="EXN215" s="371"/>
      <c r="EXO215" s="371"/>
      <c r="EXP215" s="372"/>
      <c r="EXQ215" s="373"/>
      <c r="EXR215" s="373"/>
      <c r="EXS215" s="373"/>
      <c r="EXT215" s="374"/>
      <c r="EXU215" s="374"/>
      <c r="EXV215" s="374"/>
      <c r="EXW215" s="374"/>
      <c r="EXX215" s="374"/>
      <c r="EXY215" s="374"/>
      <c r="EXZ215" s="374"/>
      <c r="EYA215" s="374"/>
      <c r="EYB215" s="373"/>
      <c r="EYC215" s="371"/>
      <c r="EYD215" s="371"/>
      <c r="EYE215" s="371"/>
      <c r="EYF215" s="372"/>
      <c r="EYG215" s="373"/>
      <c r="EYH215" s="373"/>
      <c r="EYI215" s="373"/>
      <c r="EYJ215" s="374"/>
      <c r="EYK215" s="374"/>
      <c r="EYL215" s="374"/>
      <c r="EYM215" s="374"/>
      <c r="EYN215" s="374"/>
      <c r="EYO215" s="374"/>
      <c r="EYP215" s="374"/>
      <c r="EYQ215" s="374"/>
      <c r="EYR215" s="373"/>
      <c r="EYS215" s="371"/>
      <c r="EYT215" s="371"/>
      <c r="EYU215" s="371"/>
      <c r="EYV215" s="372"/>
      <c r="EYW215" s="373"/>
      <c r="EYX215" s="373"/>
      <c r="EYY215" s="373"/>
      <c r="EYZ215" s="374"/>
      <c r="EZA215" s="374"/>
      <c r="EZB215" s="374"/>
      <c r="EZC215" s="374"/>
      <c r="EZD215" s="374"/>
      <c r="EZE215" s="374"/>
      <c r="EZF215" s="374"/>
      <c r="EZG215" s="374"/>
      <c r="EZH215" s="373"/>
      <c r="EZI215" s="371"/>
      <c r="EZJ215" s="371"/>
      <c r="EZK215" s="371"/>
      <c r="EZL215" s="372"/>
      <c r="EZM215" s="373"/>
      <c r="EZN215" s="373"/>
      <c r="EZO215" s="373"/>
      <c r="EZP215" s="374"/>
      <c r="EZQ215" s="374"/>
      <c r="EZR215" s="374"/>
      <c r="EZS215" s="374"/>
      <c r="EZT215" s="374"/>
      <c r="EZU215" s="374"/>
      <c r="EZV215" s="374"/>
      <c r="EZW215" s="374"/>
      <c r="EZX215" s="373"/>
      <c r="EZY215" s="371"/>
      <c r="EZZ215" s="371"/>
      <c r="FAA215" s="371"/>
      <c r="FAB215" s="372"/>
      <c r="FAC215" s="373"/>
      <c r="FAD215" s="373"/>
      <c r="FAE215" s="373"/>
      <c r="FAF215" s="374"/>
      <c r="FAG215" s="374"/>
      <c r="FAH215" s="374"/>
      <c r="FAI215" s="374"/>
      <c r="FAJ215" s="374"/>
      <c r="FAK215" s="374"/>
      <c r="FAL215" s="374"/>
      <c r="FAM215" s="374"/>
      <c r="FAN215" s="373"/>
      <c r="FAO215" s="371"/>
      <c r="FAP215" s="371"/>
      <c r="FAQ215" s="371"/>
      <c r="FAR215" s="372"/>
      <c r="FAS215" s="373"/>
      <c r="FAT215" s="373"/>
      <c r="FAU215" s="373"/>
      <c r="FAV215" s="374"/>
      <c r="FAW215" s="374"/>
      <c r="FAX215" s="374"/>
      <c r="FAY215" s="374"/>
      <c r="FAZ215" s="374"/>
      <c r="FBA215" s="374"/>
      <c r="FBB215" s="374"/>
      <c r="FBC215" s="374"/>
      <c r="FBD215" s="373"/>
      <c r="FBE215" s="371"/>
      <c r="FBF215" s="371"/>
      <c r="FBG215" s="371"/>
      <c r="FBH215" s="372"/>
      <c r="FBI215" s="373"/>
      <c r="FBJ215" s="373"/>
      <c r="FBK215" s="373"/>
      <c r="FBL215" s="374"/>
      <c r="FBM215" s="374"/>
      <c r="FBN215" s="374"/>
      <c r="FBO215" s="374"/>
      <c r="FBP215" s="374"/>
      <c r="FBQ215" s="374"/>
      <c r="FBR215" s="374"/>
      <c r="FBS215" s="374"/>
      <c r="FBT215" s="373"/>
      <c r="FBU215" s="371"/>
      <c r="FBV215" s="371"/>
      <c r="FBW215" s="371"/>
      <c r="FBX215" s="372"/>
      <c r="FBY215" s="373"/>
      <c r="FBZ215" s="373"/>
      <c r="FCA215" s="373"/>
      <c r="FCB215" s="374"/>
      <c r="FCC215" s="374"/>
      <c r="FCD215" s="374"/>
      <c r="FCE215" s="374"/>
      <c r="FCF215" s="374"/>
      <c r="FCG215" s="374"/>
      <c r="FCH215" s="374"/>
      <c r="FCI215" s="374"/>
      <c r="FCJ215" s="373"/>
      <c r="FCK215" s="371"/>
      <c r="FCL215" s="371"/>
      <c r="FCM215" s="371"/>
      <c r="FCN215" s="372"/>
      <c r="FCO215" s="373"/>
      <c r="FCP215" s="373"/>
      <c r="FCQ215" s="373"/>
      <c r="FCR215" s="374"/>
      <c r="FCS215" s="374"/>
      <c r="FCT215" s="374"/>
      <c r="FCU215" s="374"/>
      <c r="FCV215" s="374"/>
      <c r="FCW215" s="374"/>
      <c r="FCX215" s="374"/>
      <c r="FCY215" s="374"/>
      <c r="FCZ215" s="373"/>
      <c r="FDA215" s="371"/>
      <c r="FDB215" s="371"/>
      <c r="FDC215" s="371"/>
      <c r="FDD215" s="372"/>
      <c r="FDE215" s="373"/>
      <c r="FDF215" s="373"/>
      <c r="FDG215" s="373"/>
      <c r="FDH215" s="374"/>
      <c r="FDI215" s="374"/>
      <c r="FDJ215" s="374"/>
      <c r="FDK215" s="374"/>
      <c r="FDL215" s="374"/>
      <c r="FDM215" s="374"/>
      <c r="FDN215" s="374"/>
      <c r="FDO215" s="374"/>
      <c r="FDP215" s="373"/>
      <c r="FDQ215" s="371"/>
      <c r="FDR215" s="371"/>
      <c r="FDS215" s="371"/>
      <c r="FDT215" s="372"/>
      <c r="FDU215" s="373"/>
      <c r="FDV215" s="373"/>
      <c r="FDW215" s="373"/>
      <c r="FDX215" s="374"/>
      <c r="FDY215" s="374"/>
      <c r="FDZ215" s="374"/>
      <c r="FEA215" s="374"/>
      <c r="FEB215" s="374"/>
      <c r="FEC215" s="374"/>
      <c r="FED215" s="374"/>
      <c r="FEE215" s="374"/>
      <c r="FEF215" s="373"/>
      <c r="FEG215" s="371"/>
      <c r="FEH215" s="371"/>
      <c r="FEI215" s="371"/>
      <c r="FEJ215" s="372"/>
      <c r="FEK215" s="373"/>
      <c r="FEL215" s="373"/>
      <c r="FEM215" s="373"/>
      <c r="FEN215" s="374"/>
      <c r="FEO215" s="374"/>
      <c r="FEP215" s="374"/>
      <c r="FEQ215" s="374"/>
      <c r="FER215" s="374"/>
      <c r="FES215" s="374"/>
      <c r="FET215" s="374"/>
      <c r="FEU215" s="374"/>
      <c r="FEV215" s="373"/>
      <c r="FEW215" s="371"/>
      <c r="FEX215" s="371"/>
      <c r="FEY215" s="371"/>
      <c r="FEZ215" s="372"/>
      <c r="FFA215" s="373"/>
      <c r="FFB215" s="373"/>
      <c r="FFC215" s="373"/>
      <c r="FFD215" s="374"/>
      <c r="FFE215" s="374"/>
      <c r="FFF215" s="374"/>
      <c r="FFG215" s="374"/>
      <c r="FFH215" s="374"/>
      <c r="FFI215" s="374"/>
      <c r="FFJ215" s="374"/>
      <c r="FFK215" s="374"/>
      <c r="FFL215" s="373"/>
      <c r="FFM215" s="371"/>
      <c r="FFN215" s="371"/>
      <c r="FFO215" s="371"/>
      <c r="FFP215" s="372"/>
      <c r="FFQ215" s="373"/>
      <c r="FFR215" s="373"/>
      <c r="FFS215" s="373"/>
      <c r="FFT215" s="374"/>
      <c r="FFU215" s="374"/>
      <c r="FFV215" s="374"/>
      <c r="FFW215" s="374"/>
      <c r="FFX215" s="374"/>
      <c r="FFY215" s="374"/>
      <c r="FFZ215" s="374"/>
      <c r="FGA215" s="374"/>
      <c r="FGB215" s="373"/>
      <c r="FGC215" s="371"/>
      <c r="FGD215" s="371"/>
      <c r="FGE215" s="371"/>
      <c r="FGF215" s="372"/>
      <c r="FGG215" s="373"/>
      <c r="FGH215" s="373"/>
      <c r="FGI215" s="373"/>
      <c r="FGJ215" s="374"/>
      <c r="FGK215" s="374"/>
      <c r="FGL215" s="374"/>
      <c r="FGM215" s="374"/>
      <c r="FGN215" s="374"/>
      <c r="FGO215" s="374"/>
      <c r="FGP215" s="374"/>
      <c r="FGQ215" s="374"/>
      <c r="FGR215" s="373"/>
      <c r="FGS215" s="371"/>
      <c r="FGT215" s="371"/>
      <c r="FGU215" s="371"/>
      <c r="FGV215" s="372"/>
      <c r="FGW215" s="373"/>
      <c r="FGX215" s="373"/>
      <c r="FGY215" s="373"/>
      <c r="FGZ215" s="374"/>
      <c r="FHA215" s="374"/>
      <c r="FHB215" s="374"/>
      <c r="FHC215" s="374"/>
      <c r="FHD215" s="374"/>
      <c r="FHE215" s="374"/>
      <c r="FHF215" s="374"/>
      <c r="FHG215" s="374"/>
      <c r="FHH215" s="373"/>
      <c r="FHI215" s="371"/>
      <c r="FHJ215" s="371"/>
      <c r="FHK215" s="371"/>
      <c r="FHL215" s="372"/>
      <c r="FHM215" s="373"/>
      <c r="FHN215" s="373"/>
      <c r="FHO215" s="373"/>
      <c r="FHP215" s="374"/>
      <c r="FHQ215" s="374"/>
      <c r="FHR215" s="374"/>
      <c r="FHS215" s="374"/>
      <c r="FHT215" s="374"/>
      <c r="FHU215" s="374"/>
      <c r="FHV215" s="374"/>
      <c r="FHW215" s="374"/>
      <c r="FHX215" s="373"/>
      <c r="FHY215" s="371"/>
      <c r="FHZ215" s="371"/>
      <c r="FIA215" s="371"/>
      <c r="FIB215" s="372"/>
      <c r="FIC215" s="373"/>
      <c r="FID215" s="373"/>
      <c r="FIE215" s="373"/>
      <c r="FIF215" s="374"/>
      <c r="FIG215" s="374"/>
      <c r="FIH215" s="374"/>
      <c r="FII215" s="374"/>
      <c r="FIJ215" s="374"/>
      <c r="FIK215" s="374"/>
      <c r="FIL215" s="374"/>
      <c r="FIM215" s="374"/>
      <c r="FIN215" s="373"/>
      <c r="FIO215" s="371"/>
      <c r="FIP215" s="371"/>
      <c r="FIQ215" s="371"/>
      <c r="FIR215" s="372"/>
      <c r="FIS215" s="373"/>
      <c r="FIT215" s="373"/>
      <c r="FIU215" s="373"/>
      <c r="FIV215" s="374"/>
      <c r="FIW215" s="374"/>
      <c r="FIX215" s="374"/>
      <c r="FIY215" s="374"/>
      <c r="FIZ215" s="374"/>
      <c r="FJA215" s="374"/>
      <c r="FJB215" s="374"/>
      <c r="FJC215" s="374"/>
      <c r="FJD215" s="373"/>
      <c r="FJE215" s="371"/>
      <c r="FJF215" s="371"/>
      <c r="FJG215" s="371"/>
      <c r="FJH215" s="372"/>
      <c r="FJI215" s="373"/>
      <c r="FJJ215" s="373"/>
      <c r="FJK215" s="373"/>
      <c r="FJL215" s="374"/>
      <c r="FJM215" s="374"/>
      <c r="FJN215" s="374"/>
      <c r="FJO215" s="374"/>
      <c r="FJP215" s="374"/>
      <c r="FJQ215" s="374"/>
      <c r="FJR215" s="374"/>
      <c r="FJS215" s="374"/>
      <c r="FJT215" s="373"/>
      <c r="FJU215" s="371"/>
      <c r="FJV215" s="371"/>
      <c r="FJW215" s="371"/>
      <c r="FJX215" s="372"/>
      <c r="FJY215" s="373"/>
      <c r="FJZ215" s="373"/>
      <c r="FKA215" s="373"/>
      <c r="FKB215" s="374"/>
      <c r="FKC215" s="374"/>
      <c r="FKD215" s="374"/>
      <c r="FKE215" s="374"/>
      <c r="FKF215" s="374"/>
      <c r="FKG215" s="374"/>
      <c r="FKH215" s="374"/>
      <c r="FKI215" s="374"/>
      <c r="FKJ215" s="373"/>
      <c r="FKK215" s="371"/>
      <c r="FKL215" s="371"/>
      <c r="FKM215" s="371"/>
      <c r="FKN215" s="372"/>
      <c r="FKO215" s="373"/>
      <c r="FKP215" s="373"/>
      <c r="FKQ215" s="373"/>
      <c r="FKR215" s="374"/>
      <c r="FKS215" s="374"/>
      <c r="FKT215" s="374"/>
      <c r="FKU215" s="374"/>
      <c r="FKV215" s="374"/>
      <c r="FKW215" s="374"/>
      <c r="FKX215" s="374"/>
      <c r="FKY215" s="374"/>
      <c r="FKZ215" s="373"/>
      <c r="FLA215" s="371"/>
      <c r="FLB215" s="371"/>
      <c r="FLC215" s="371"/>
      <c r="FLD215" s="372"/>
      <c r="FLE215" s="373"/>
      <c r="FLF215" s="373"/>
      <c r="FLG215" s="373"/>
      <c r="FLH215" s="374"/>
      <c r="FLI215" s="374"/>
      <c r="FLJ215" s="374"/>
      <c r="FLK215" s="374"/>
      <c r="FLL215" s="374"/>
      <c r="FLM215" s="374"/>
      <c r="FLN215" s="374"/>
      <c r="FLO215" s="374"/>
      <c r="FLP215" s="373"/>
      <c r="FLQ215" s="371"/>
      <c r="FLR215" s="371"/>
      <c r="FLS215" s="371"/>
      <c r="FLT215" s="372"/>
      <c r="FLU215" s="373"/>
      <c r="FLV215" s="373"/>
      <c r="FLW215" s="373"/>
      <c r="FLX215" s="374"/>
      <c r="FLY215" s="374"/>
      <c r="FLZ215" s="374"/>
      <c r="FMA215" s="374"/>
      <c r="FMB215" s="374"/>
      <c r="FMC215" s="374"/>
      <c r="FMD215" s="374"/>
      <c r="FME215" s="374"/>
      <c r="FMF215" s="373"/>
      <c r="FMG215" s="371"/>
      <c r="FMH215" s="371"/>
      <c r="FMI215" s="371"/>
      <c r="FMJ215" s="372"/>
      <c r="FMK215" s="373"/>
      <c r="FML215" s="373"/>
      <c r="FMM215" s="373"/>
      <c r="FMN215" s="374"/>
      <c r="FMO215" s="374"/>
      <c r="FMP215" s="374"/>
      <c r="FMQ215" s="374"/>
      <c r="FMR215" s="374"/>
      <c r="FMS215" s="374"/>
      <c r="FMT215" s="374"/>
      <c r="FMU215" s="374"/>
      <c r="FMV215" s="373"/>
      <c r="FMW215" s="371"/>
      <c r="FMX215" s="371"/>
      <c r="FMY215" s="371"/>
      <c r="FMZ215" s="372"/>
      <c r="FNA215" s="373"/>
      <c r="FNB215" s="373"/>
      <c r="FNC215" s="373"/>
      <c r="FND215" s="374"/>
      <c r="FNE215" s="374"/>
      <c r="FNF215" s="374"/>
      <c r="FNG215" s="374"/>
      <c r="FNH215" s="374"/>
      <c r="FNI215" s="374"/>
      <c r="FNJ215" s="374"/>
      <c r="FNK215" s="374"/>
      <c r="FNL215" s="373"/>
      <c r="FNM215" s="371"/>
      <c r="FNN215" s="371"/>
      <c r="FNO215" s="371"/>
      <c r="FNP215" s="372"/>
      <c r="FNQ215" s="373"/>
      <c r="FNR215" s="373"/>
      <c r="FNS215" s="373"/>
      <c r="FNT215" s="374"/>
      <c r="FNU215" s="374"/>
      <c r="FNV215" s="374"/>
      <c r="FNW215" s="374"/>
      <c r="FNX215" s="374"/>
      <c r="FNY215" s="374"/>
      <c r="FNZ215" s="374"/>
      <c r="FOA215" s="374"/>
      <c r="FOB215" s="373"/>
      <c r="FOC215" s="371"/>
      <c r="FOD215" s="371"/>
      <c r="FOE215" s="371"/>
      <c r="FOF215" s="372"/>
      <c r="FOG215" s="373"/>
      <c r="FOH215" s="373"/>
      <c r="FOI215" s="373"/>
      <c r="FOJ215" s="374"/>
      <c r="FOK215" s="374"/>
      <c r="FOL215" s="374"/>
      <c r="FOM215" s="374"/>
      <c r="FON215" s="374"/>
      <c r="FOO215" s="374"/>
      <c r="FOP215" s="374"/>
      <c r="FOQ215" s="374"/>
      <c r="FOR215" s="373"/>
      <c r="FOS215" s="371"/>
      <c r="FOT215" s="371"/>
      <c r="FOU215" s="371"/>
      <c r="FOV215" s="372"/>
      <c r="FOW215" s="373"/>
      <c r="FOX215" s="373"/>
      <c r="FOY215" s="373"/>
      <c r="FOZ215" s="374"/>
      <c r="FPA215" s="374"/>
      <c r="FPB215" s="374"/>
      <c r="FPC215" s="374"/>
      <c r="FPD215" s="374"/>
      <c r="FPE215" s="374"/>
      <c r="FPF215" s="374"/>
      <c r="FPG215" s="374"/>
      <c r="FPH215" s="373"/>
      <c r="FPI215" s="371"/>
      <c r="FPJ215" s="371"/>
      <c r="FPK215" s="371"/>
      <c r="FPL215" s="372"/>
      <c r="FPM215" s="373"/>
      <c r="FPN215" s="373"/>
      <c r="FPO215" s="373"/>
      <c r="FPP215" s="374"/>
      <c r="FPQ215" s="374"/>
      <c r="FPR215" s="374"/>
      <c r="FPS215" s="374"/>
      <c r="FPT215" s="374"/>
      <c r="FPU215" s="374"/>
      <c r="FPV215" s="374"/>
      <c r="FPW215" s="374"/>
      <c r="FPX215" s="373"/>
      <c r="FPY215" s="371"/>
      <c r="FPZ215" s="371"/>
      <c r="FQA215" s="371"/>
      <c r="FQB215" s="372"/>
      <c r="FQC215" s="373"/>
      <c r="FQD215" s="373"/>
      <c r="FQE215" s="373"/>
      <c r="FQF215" s="374"/>
      <c r="FQG215" s="374"/>
      <c r="FQH215" s="374"/>
      <c r="FQI215" s="374"/>
      <c r="FQJ215" s="374"/>
      <c r="FQK215" s="374"/>
      <c r="FQL215" s="374"/>
      <c r="FQM215" s="374"/>
      <c r="FQN215" s="373"/>
      <c r="FQO215" s="371"/>
      <c r="FQP215" s="371"/>
      <c r="FQQ215" s="371"/>
      <c r="FQR215" s="372"/>
      <c r="FQS215" s="373"/>
      <c r="FQT215" s="373"/>
      <c r="FQU215" s="373"/>
      <c r="FQV215" s="374"/>
      <c r="FQW215" s="374"/>
      <c r="FQX215" s="374"/>
      <c r="FQY215" s="374"/>
      <c r="FQZ215" s="374"/>
      <c r="FRA215" s="374"/>
      <c r="FRB215" s="374"/>
      <c r="FRC215" s="374"/>
      <c r="FRD215" s="373"/>
      <c r="FRE215" s="371"/>
      <c r="FRF215" s="371"/>
      <c r="FRG215" s="371"/>
      <c r="FRH215" s="372"/>
      <c r="FRI215" s="373"/>
      <c r="FRJ215" s="373"/>
      <c r="FRK215" s="373"/>
      <c r="FRL215" s="374"/>
      <c r="FRM215" s="374"/>
      <c r="FRN215" s="374"/>
      <c r="FRO215" s="374"/>
      <c r="FRP215" s="374"/>
      <c r="FRQ215" s="374"/>
      <c r="FRR215" s="374"/>
      <c r="FRS215" s="374"/>
      <c r="FRT215" s="373"/>
      <c r="FRU215" s="371"/>
      <c r="FRV215" s="371"/>
      <c r="FRW215" s="371"/>
      <c r="FRX215" s="372"/>
      <c r="FRY215" s="373"/>
      <c r="FRZ215" s="373"/>
      <c r="FSA215" s="373"/>
      <c r="FSB215" s="374"/>
      <c r="FSC215" s="374"/>
      <c r="FSD215" s="374"/>
      <c r="FSE215" s="374"/>
      <c r="FSF215" s="374"/>
      <c r="FSG215" s="374"/>
      <c r="FSH215" s="374"/>
      <c r="FSI215" s="374"/>
      <c r="FSJ215" s="373"/>
      <c r="FSK215" s="371"/>
      <c r="FSL215" s="371"/>
      <c r="FSM215" s="371"/>
      <c r="FSN215" s="372"/>
      <c r="FSO215" s="373"/>
      <c r="FSP215" s="373"/>
      <c r="FSQ215" s="373"/>
      <c r="FSR215" s="374"/>
      <c r="FSS215" s="374"/>
      <c r="FST215" s="374"/>
      <c r="FSU215" s="374"/>
      <c r="FSV215" s="374"/>
      <c r="FSW215" s="374"/>
      <c r="FSX215" s="374"/>
      <c r="FSY215" s="374"/>
      <c r="FSZ215" s="373"/>
      <c r="FTA215" s="371"/>
      <c r="FTB215" s="371"/>
      <c r="FTC215" s="371"/>
      <c r="FTD215" s="372"/>
      <c r="FTE215" s="373"/>
      <c r="FTF215" s="373"/>
      <c r="FTG215" s="373"/>
      <c r="FTH215" s="374"/>
      <c r="FTI215" s="374"/>
      <c r="FTJ215" s="374"/>
      <c r="FTK215" s="374"/>
      <c r="FTL215" s="374"/>
      <c r="FTM215" s="374"/>
      <c r="FTN215" s="374"/>
      <c r="FTO215" s="374"/>
      <c r="FTP215" s="373"/>
      <c r="FTQ215" s="371"/>
      <c r="FTR215" s="371"/>
      <c r="FTS215" s="371"/>
      <c r="FTT215" s="372"/>
      <c r="FTU215" s="373"/>
      <c r="FTV215" s="373"/>
      <c r="FTW215" s="373"/>
      <c r="FTX215" s="374"/>
      <c r="FTY215" s="374"/>
      <c r="FTZ215" s="374"/>
      <c r="FUA215" s="374"/>
      <c r="FUB215" s="374"/>
      <c r="FUC215" s="374"/>
      <c r="FUD215" s="374"/>
      <c r="FUE215" s="374"/>
      <c r="FUF215" s="373"/>
      <c r="FUG215" s="371"/>
      <c r="FUH215" s="371"/>
      <c r="FUI215" s="371"/>
      <c r="FUJ215" s="372"/>
      <c r="FUK215" s="373"/>
      <c r="FUL215" s="373"/>
      <c r="FUM215" s="373"/>
      <c r="FUN215" s="374"/>
      <c r="FUO215" s="374"/>
      <c r="FUP215" s="374"/>
      <c r="FUQ215" s="374"/>
      <c r="FUR215" s="374"/>
      <c r="FUS215" s="374"/>
      <c r="FUT215" s="374"/>
      <c r="FUU215" s="374"/>
      <c r="FUV215" s="373"/>
      <c r="FUW215" s="371"/>
      <c r="FUX215" s="371"/>
      <c r="FUY215" s="371"/>
      <c r="FUZ215" s="372"/>
      <c r="FVA215" s="373"/>
      <c r="FVB215" s="373"/>
      <c r="FVC215" s="373"/>
      <c r="FVD215" s="374"/>
      <c r="FVE215" s="374"/>
      <c r="FVF215" s="374"/>
      <c r="FVG215" s="374"/>
      <c r="FVH215" s="374"/>
      <c r="FVI215" s="374"/>
      <c r="FVJ215" s="374"/>
      <c r="FVK215" s="374"/>
      <c r="FVL215" s="373"/>
      <c r="FVM215" s="371"/>
      <c r="FVN215" s="371"/>
      <c r="FVO215" s="371"/>
      <c r="FVP215" s="372"/>
      <c r="FVQ215" s="373"/>
      <c r="FVR215" s="373"/>
      <c r="FVS215" s="373"/>
      <c r="FVT215" s="374"/>
      <c r="FVU215" s="374"/>
      <c r="FVV215" s="374"/>
      <c r="FVW215" s="374"/>
      <c r="FVX215" s="374"/>
      <c r="FVY215" s="374"/>
      <c r="FVZ215" s="374"/>
      <c r="FWA215" s="374"/>
      <c r="FWB215" s="373"/>
      <c r="FWC215" s="371"/>
      <c r="FWD215" s="371"/>
      <c r="FWE215" s="371"/>
      <c r="FWF215" s="372"/>
      <c r="FWG215" s="373"/>
      <c r="FWH215" s="373"/>
      <c r="FWI215" s="373"/>
      <c r="FWJ215" s="374"/>
      <c r="FWK215" s="374"/>
      <c r="FWL215" s="374"/>
      <c r="FWM215" s="374"/>
      <c r="FWN215" s="374"/>
      <c r="FWO215" s="374"/>
      <c r="FWP215" s="374"/>
      <c r="FWQ215" s="374"/>
      <c r="FWR215" s="373"/>
      <c r="FWS215" s="371"/>
      <c r="FWT215" s="371"/>
      <c r="FWU215" s="371"/>
      <c r="FWV215" s="372"/>
      <c r="FWW215" s="373"/>
      <c r="FWX215" s="373"/>
      <c r="FWY215" s="373"/>
      <c r="FWZ215" s="374"/>
      <c r="FXA215" s="374"/>
      <c r="FXB215" s="374"/>
      <c r="FXC215" s="374"/>
      <c r="FXD215" s="374"/>
      <c r="FXE215" s="374"/>
      <c r="FXF215" s="374"/>
      <c r="FXG215" s="374"/>
      <c r="FXH215" s="373"/>
      <c r="FXI215" s="371"/>
      <c r="FXJ215" s="371"/>
      <c r="FXK215" s="371"/>
      <c r="FXL215" s="372"/>
      <c r="FXM215" s="373"/>
      <c r="FXN215" s="373"/>
      <c r="FXO215" s="373"/>
      <c r="FXP215" s="374"/>
      <c r="FXQ215" s="374"/>
      <c r="FXR215" s="374"/>
      <c r="FXS215" s="374"/>
      <c r="FXT215" s="374"/>
      <c r="FXU215" s="374"/>
      <c r="FXV215" s="374"/>
      <c r="FXW215" s="374"/>
      <c r="FXX215" s="373"/>
      <c r="FXY215" s="371"/>
      <c r="FXZ215" s="371"/>
      <c r="FYA215" s="371"/>
      <c r="FYB215" s="372"/>
      <c r="FYC215" s="373"/>
      <c r="FYD215" s="373"/>
      <c r="FYE215" s="373"/>
      <c r="FYF215" s="374"/>
      <c r="FYG215" s="374"/>
      <c r="FYH215" s="374"/>
      <c r="FYI215" s="374"/>
      <c r="FYJ215" s="374"/>
      <c r="FYK215" s="374"/>
      <c r="FYL215" s="374"/>
      <c r="FYM215" s="374"/>
      <c r="FYN215" s="373"/>
      <c r="FYO215" s="371"/>
      <c r="FYP215" s="371"/>
      <c r="FYQ215" s="371"/>
      <c r="FYR215" s="372"/>
      <c r="FYS215" s="373"/>
      <c r="FYT215" s="373"/>
      <c r="FYU215" s="373"/>
      <c r="FYV215" s="374"/>
      <c r="FYW215" s="374"/>
      <c r="FYX215" s="374"/>
      <c r="FYY215" s="374"/>
      <c r="FYZ215" s="374"/>
      <c r="FZA215" s="374"/>
      <c r="FZB215" s="374"/>
      <c r="FZC215" s="374"/>
      <c r="FZD215" s="373"/>
      <c r="FZE215" s="371"/>
      <c r="FZF215" s="371"/>
      <c r="FZG215" s="371"/>
      <c r="FZH215" s="372"/>
      <c r="FZI215" s="373"/>
      <c r="FZJ215" s="373"/>
      <c r="FZK215" s="373"/>
      <c r="FZL215" s="374"/>
      <c r="FZM215" s="374"/>
      <c r="FZN215" s="374"/>
      <c r="FZO215" s="374"/>
      <c r="FZP215" s="374"/>
      <c r="FZQ215" s="374"/>
      <c r="FZR215" s="374"/>
      <c r="FZS215" s="374"/>
      <c r="FZT215" s="373"/>
      <c r="FZU215" s="371"/>
      <c r="FZV215" s="371"/>
      <c r="FZW215" s="371"/>
      <c r="FZX215" s="372"/>
      <c r="FZY215" s="373"/>
      <c r="FZZ215" s="373"/>
      <c r="GAA215" s="373"/>
      <c r="GAB215" s="374"/>
      <c r="GAC215" s="374"/>
      <c r="GAD215" s="374"/>
      <c r="GAE215" s="374"/>
      <c r="GAF215" s="374"/>
      <c r="GAG215" s="374"/>
      <c r="GAH215" s="374"/>
      <c r="GAI215" s="374"/>
      <c r="GAJ215" s="373"/>
      <c r="GAK215" s="371"/>
      <c r="GAL215" s="371"/>
      <c r="GAM215" s="371"/>
      <c r="GAN215" s="372"/>
      <c r="GAO215" s="373"/>
      <c r="GAP215" s="373"/>
      <c r="GAQ215" s="373"/>
      <c r="GAR215" s="374"/>
      <c r="GAS215" s="374"/>
      <c r="GAT215" s="374"/>
      <c r="GAU215" s="374"/>
      <c r="GAV215" s="374"/>
      <c r="GAW215" s="374"/>
      <c r="GAX215" s="374"/>
      <c r="GAY215" s="374"/>
      <c r="GAZ215" s="373"/>
      <c r="GBA215" s="371"/>
      <c r="GBB215" s="371"/>
      <c r="GBC215" s="371"/>
      <c r="GBD215" s="372"/>
      <c r="GBE215" s="373"/>
      <c r="GBF215" s="373"/>
      <c r="GBG215" s="373"/>
      <c r="GBH215" s="374"/>
      <c r="GBI215" s="374"/>
      <c r="GBJ215" s="374"/>
      <c r="GBK215" s="374"/>
      <c r="GBL215" s="374"/>
      <c r="GBM215" s="374"/>
      <c r="GBN215" s="374"/>
      <c r="GBO215" s="374"/>
      <c r="GBP215" s="373"/>
      <c r="GBQ215" s="371"/>
      <c r="GBR215" s="371"/>
      <c r="GBS215" s="371"/>
      <c r="GBT215" s="372"/>
      <c r="GBU215" s="373"/>
      <c r="GBV215" s="373"/>
      <c r="GBW215" s="373"/>
      <c r="GBX215" s="374"/>
      <c r="GBY215" s="374"/>
      <c r="GBZ215" s="374"/>
      <c r="GCA215" s="374"/>
      <c r="GCB215" s="374"/>
      <c r="GCC215" s="374"/>
      <c r="GCD215" s="374"/>
      <c r="GCE215" s="374"/>
      <c r="GCF215" s="373"/>
      <c r="GCG215" s="371"/>
      <c r="GCH215" s="371"/>
      <c r="GCI215" s="371"/>
      <c r="GCJ215" s="372"/>
      <c r="GCK215" s="373"/>
      <c r="GCL215" s="373"/>
      <c r="GCM215" s="373"/>
      <c r="GCN215" s="374"/>
      <c r="GCO215" s="374"/>
      <c r="GCP215" s="374"/>
      <c r="GCQ215" s="374"/>
      <c r="GCR215" s="374"/>
      <c r="GCS215" s="374"/>
      <c r="GCT215" s="374"/>
      <c r="GCU215" s="374"/>
      <c r="GCV215" s="373"/>
      <c r="GCW215" s="371"/>
      <c r="GCX215" s="371"/>
      <c r="GCY215" s="371"/>
      <c r="GCZ215" s="372"/>
      <c r="GDA215" s="373"/>
      <c r="GDB215" s="373"/>
      <c r="GDC215" s="373"/>
      <c r="GDD215" s="374"/>
      <c r="GDE215" s="374"/>
      <c r="GDF215" s="374"/>
      <c r="GDG215" s="374"/>
      <c r="GDH215" s="374"/>
      <c r="GDI215" s="374"/>
      <c r="GDJ215" s="374"/>
      <c r="GDK215" s="374"/>
      <c r="GDL215" s="373"/>
      <c r="GDM215" s="371"/>
      <c r="GDN215" s="371"/>
      <c r="GDO215" s="371"/>
      <c r="GDP215" s="372"/>
      <c r="GDQ215" s="373"/>
      <c r="GDR215" s="373"/>
      <c r="GDS215" s="373"/>
      <c r="GDT215" s="374"/>
      <c r="GDU215" s="374"/>
      <c r="GDV215" s="374"/>
      <c r="GDW215" s="374"/>
      <c r="GDX215" s="374"/>
      <c r="GDY215" s="374"/>
      <c r="GDZ215" s="374"/>
      <c r="GEA215" s="374"/>
      <c r="GEB215" s="373"/>
      <c r="GEC215" s="371"/>
      <c r="GED215" s="371"/>
      <c r="GEE215" s="371"/>
      <c r="GEF215" s="372"/>
      <c r="GEG215" s="373"/>
      <c r="GEH215" s="373"/>
      <c r="GEI215" s="373"/>
      <c r="GEJ215" s="374"/>
      <c r="GEK215" s="374"/>
      <c r="GEL215" s="374"/>
      <c r="GEM215" s="374"/>
      <c r="GEN215" s="374"/>
      <c r="GEO215" s="374"/>
      <c r="GEP215" s="374"/>
      <c r="GEQ215" s="374"/>
      <c r="GER215" s="373"/>
      <c r="GES215" s="371"/>
      <c r="GET215" s="371"/>
      <c r="GEU215" s="371"/>
      <c r="GEV215" s="372"/>
      <c r="GEW215" s="373"/>
      <c r="GEX215" s="373"/>
      <c r="GEY215" s="373"/>
      <c r="GEZ215" s="374"/>
      <c r="GFA215" s="374"/>
      <c r="GFB215" s="374"/>
      <c r="GFC215" s="374"/>
      <c r="GFD215" s="374"/>
      <c r="GFE215" s="374"/>
      <c r="GFF215" s="374"/>
      <c r="GFG215" s="374"/>
      <c r="GFH215" s="373"/>
      <c r="GFI215" s="371"/>
      <c r="GFJ215" s="371"/>
      <c r="GFK215" s="371"/>
      <c r="GFL215" s="372"/>
      <c r="GFM215" s="373"/>
      <c r="GFN215" s="373"/>
      <c r="GFO215" s="373"/>
      <c r="GFP215" s="374"/>
      <c r="GFQ215" s="374"/>
      <c r="GFR215" s="374"/>
      <c r="GFS215" s="374"/>
      <c r="GFT215" s="374"/>
      <c r="GFU215" s="374"/>
      <c r="GFV215" s="374"/>
      <c r="GFW215" s="374"/>
      <c r="GFX215" s="373"/>
      <c r="GFY215" s="371"/>
      <c r="GFZ215" s="371"/>
      <c r="GGA215" s="371"/>
      <c r="GGB215" s="372"/>
      <c r="GGC215" s="373"/>
      <c r="GGD215" s="373"/>
      <c r="GGE215" s="373"/>
      <c r="GGF215" s="374"/>
      <c r="GGG215" s="374"/>
      <c r="GGH215" s="374"/>
      <c r="GGI215" s="374"/>
      <c r="GGJ215" s="374"/>
      <c r="GGK215" s="374"/>
      <c r="GGL215" s="374"/>
      <c r="GGM215" s="374"/>
      <c r="GGN215" s="373"/>
      <c r="GGO215" s="371"/>
      <c r="GGP215" s="371"/>
      <c r="GGQ215" s="371"/>
      <c r="GGR215" s="372"/>
      <c r="GGS215" s="373"/>
      <c r="GGT215" s="373"/>
      <c r="GGU215" s="373"/>
      <c r="GGV215" s="374"/>
      <c r="GGW215" s="374"/>
      <c r="GGX215" s="374"/>
      <c r="GGY215" s="374"/>
      <c r="GGZ215" s="374"/>
      <c r="GHA215" s="374"/>
      <c r="GHB215" s="374"/>
      <c r="GHC215" s="374"/>
      <c r="GHD215" s="373"/>
      <c r="GHE215" s="371"/>
      <c r="GHF215" s="371"/>
      <c r="GHG215" s="371"/>
      <c r="GHH215" s="372"/>
      <c r="GHI215" s="373"/>
      <c r="GHJ215" s="373"/>
      <c r="GHK215" s="373"/>
      <c r="GHL215" s="374"/>
      <c r="GHM215" s="374"/>
      <c r="GHN215" s="374"/>
      <c r="GHO215" s="374"/>
      <c r="GHP215" s="374"/>
      <c r="GHQ215" s="374"/>
      <c r="GHR215" s="374"/>
      <c r="GHS215" s="374"/>
      <c r="GHT215" s="373"/>
      <c r="GHU215" s="371"/>
      <c r="GHV215" s="371"/>
      <c r="GHW215" s="371"/>
      <c r="GHX215" s="372"/>
      <c r="GHY215" s="373"/>
      <c r="GHZ215" s="373"/>
      <c r="GIA215" s="373"/>
      <c r="GIB215" s="374"/>
      <c r="GIC215" s="374"/>
      <c r="GID215" s="374"/>
      <c r="GIE215" s="374"/>
      <c r="GIF215" s="374"/>
      <c r="GIG215" s="374"/>
      <c r="GIH215" s="374"/>
      <c r="GII215" s="374"/>
      <c r="GIJ215" s="373"/>
      <c r="GIK215" s="371"/>
      <c r="GIL215" s="371"/>
      <c r="GIM215" s="371"/>
      <c r="GIN215" s="372"/>
      <c r="GIO215" s="373"/>
      <c r="GIP215" s="373"/>
      <c r="GIQ215" s="373"/>
      <c r="GIR215" s="374"/>
      <c r="GIS215" s="374"/>
      <c r="GIT215" s="374"/>
      <c r="GIU215" s="374"/>
      <c r="GIV215" s="374"/>
      <c r="GIW215" s="374"/>
      <c r="GIX215" s="374"/>
      <c r="GIY215" s="374"/>
      <c r="GIZ215" s="373"/>
      <c r="GJA215" s="371"/>
      <c r="GJB215" s="371"/>
      <c r="GJC215" s="371"/>
      <c r="GJD215" s="372"/>
      <c r="GJE215" s="373"/>
      <c r="GJF215" s="373"/>
      <c r="GJG215" s="373"/>
      <c r="GJH215" s="374"/>
      <c r="GJI215" s="374"/>
      <c r="GJJ215" s="374"/>
      <c r="GJK215" s="374"/>
      <c r="GJL215" s="374"/>
      <c r="GJM215" s="374"/>
      <c r="GJN215" s="374"/>
      <c r="GJO215" s="374"/>
      <c r="GJP215" s="373"/>
      <c r="GJQ215" s="371"/>
      <c r="GJR215" s="371"/>
      <c r="GJS215" s="371"/>
      <c r="GJT215" s="372"/>
      <c r="GJU215" s="373"/>
      <c r="GJV215" s="373"/>
      <c r="GJW215" s="373"/>
      <c r="GJX215" s="374"/>
      <c r="GJY215" s="374"/>
      <c r="GJZ215" s="374"/>
      <c r="GKA215" s="374"/>
      <c r="GKB215" s="374"/>
      <c r="GKC215" s="374"/>
      <c r="GKD215" s="374"/>
      <c r="GKE215" s="374"/>
      <c r="GKF215" s="373"/>
      <c r="GKG215" s="371"/>
      <c r="GKH215" s="371"/>
      <c r="GKI215" s="371"/>
      <c r="GKJ215" s="372"/>
      <c r="GKK215" s="373"/>
      <c r="GKL215" s="373"/>
      <c r="GKM215" s="373"/>
      <c r="GKN215" s="374"/>
      <c r="GKO215" s="374"/>
      <c r="GKP215" s="374"/>
      <c r="GKQ215" s="374"/>
      <c r="GKR215" s="374"/>
      <c r="GKS215" s="374"/>
      <c r="GKT215" s="374"/>
      <c r="GKU215" s="374"/>
      <c r="GKV215" s="373"/>
      <c r="GKW215" s="371"/>
      <c r="GKX215" s="371"/>
      <c r="GKY215" s="371"/>
      <c r="GKZ215" s="372"/>
      <c r="GLA215" s="373"/>
      <c r="GLB215" s="373"/>
      <c r="GLC215" s="373"/>
      <c r="GLD215" s="374"/>
      <c r="GLE215" s="374"/>
      <c r="GLF215" s="374"/>
      <c r="GLG215" s="374"/>
      <c r="GLH215" s="374"/>
      <c r="GLI215" s="374"/>
      <c r="GLJ215" s="374"/>
      <c r="GLK215" s="374"/>
      <c r="GLL215" s="373"/>
      <c r="GLM215" s="371"/>
      <c r="GLN215" s="371"/>
      <c r="GLO215" s="371"/>
      <c r="GLP215" s="372"/>
      <c r="GLQ215" s="373"/>
      <c r="GLR215" s="373"/>
      <c r="GLS215" s="373"/>
      <c r="GLT215" s="374"/>
      <c r="GLU215" s="374"/>
      <c r="GLV215" s="374"/>
      <c r="GLW215" s="374"/>
      <c r="GLX215" s="374"/>
      <c r="GLY215" s="374"/>
      <c r="GLZ215" s="374"/>
      <c r="GMA215" s="374"/>
      <c r="GMB215" s="373"/>
      <c r="GMC215" s="371"/>
      <c r="GMD215" s="371"/>
      <c r="GME215" s="371"/>
      <c r="GMF215" s="372"/>
      <c r="GMG215" s="373"/>
      <c r="GMH215" s="373"/>
      <c r="GMI215" s="373"/>
      <c r="GMJ215" s="374"/>
      <c r="GMK215" s="374"/>
      <c r="GML215" s="374"/>
      <c r="GMM215" s="374"/>
      <c r="GMN215" s="374"/>
      <c r="GMO215" s="374"/>
      <c r="GMP215" s="374"/>
      <c r="GMQ215" s="374"/>
      <c r="GMR215" s="373"/>
      <c r="GMS215" s="371"/>
      <c r="GMT215" s="371"/>
      <c r="GMU215" s="371"/>
      <c r="GMV215" s="372"/>
      <c r="GMW215" s="373"/>
      <c r="GMX215" s="373"/>
      <c r="GMY215" s="373"/>
      <c r="GMZ215" s="374"/>
      <c r="GNA215" s="374"/>
      <c r="GNB215" s="374"/>
      <c r="GNC215" s="374"/>
      <c r="GND215" s="374"/>
      <c r="GNE215" s="374"/>
      <c r="GNF215" s="374"/>
      <c r="GNG215" s="374"/>
      <c r="GNH215" s="373"/>
      <c r="GNI215" s="371"/>
      <c r="GNJ215" s="371"/>
      <c r="GNK215" s="371"/>
      <c r="GNL215" s="372"/>
      <c r="GNM215" s="373"/>
      <c r="GNN215" s="373"/>
      <c r="GNO215" s="373"/>
      <c r="GNP215" s="374"/>
      <c r="GNQ215" s="374"/>
      <c r="GNR215" s="374"/>
      <c r="GNS215" s="374"/>
      <c r="GNT215" s="374"/>
      <c r="GNU215" s="374"/>
      <c r="GNV215" s="374"/>
      <c r="GNW215" s="374"/>
      <c r="GNX215" s="373"/>
      <c r="GNY215" s="371"/>
      <c r="GNZ215" s="371"/>
      <c r="GOA215" s="371"/>
      <c r="GOB215" s="372"/>
      <c r="GOC215" s="373"/>
      <c r="GOD215" s="373"/>
      <c r="GOE215" s="373"/>
      <c r="GOF215" s="374"/>
      <c r="GOG215" s="374"/>
      <c r="GOH215" s="374"/>
      <c r="GOI215" s="374"/>
      <c r="GOJ215" s="374"/>
      <c r="GOK215" s="374"/>
      <c r="GOL215" s="374"/>
      <c r="GOM215" s="374"/>
      <c r="GON215" s="373"/>
      <c r="GOO215" s="371"/>
      <c r="GOP215" s="371"/>
      <c r="GOQ215" s="371"/>
      <c r="GOR215" s="372"/>
      <c r="GOS215" s="373"/>
      <c r="GOT215" s="373"/>
      <c r="GOU215" s="373"/>
      <c r="GOV215" s="374"/>
      <c r="GOW215" s="374"/>
      <c r="GOX215" s="374"/>
      <c r="GOY215" s="374"/>
      <c r="GOZ215" s="374"/>
      <c r="GPA215" s="374"/>
      <c r="GPB215" s="374"/>
      <c r="GPC215" s="374"/>
      <c r="GPD215" s="373"/>
      <c r="GPE215" s="371"/>
      <c r="GPF215" s="371"/>
      <c r="GPG215" s="371"/>
      <c r="GPH215" s="372"/>
      <c r="GPI215" s="373"/>
      <c r="GPJ215" s="373"/>
      <c r="GPK215" s="373"/>
      <c r="GPL215" s="374"/>
      <c r="GPM215" s="374"/>
      <c r="GPN215" s="374"/>
      <c r="GPO215" s="374"/>
      <c r="GPP215" s="374"/>
      <c r="GPQ215" s="374"/>
      <c r="GPR215" s="374"/>
      <c r="GPS215" s="374"/>
      <c r="GPT215" s="373"/>
      <c r="GPU215" s="371"/>
      <c r="GPV215" s="371"/>
      <c r="GPW215" s="371"/>
      <c r="GPX215" s="372"/>
      <c r="GPY215" s="373"/>
      <c r="GPZ215" s="373"/>
      <c r="GQA215" s="373"/>
      <c r="GQB215" s="374"/>
      <c r="GQC215" s="374"/>
      <c r="GQD215" s="374"/>
      <c r="GQE215" s="374"/>
      <c r="GQF215" s="374"/>
      <c r="GQG215" s="374"/>
      <c r="GQH215" s="374"/>
      <c r="GQI215" s="374"/>
      <c r="GQJ215" s="373"/>
      <c r="GQK215" s="371"/>
      <c r="GQL215" s="371"/>
      <c r="GQM215" s="371"/>
      <c r="GQN215" s="372"/>
      <c r="GQO215" s="373"/>
      <c r="GQP215" s="373"/>
      <c r="GQQ215" s="373"/>
      <c r="GQR215" s="374"/>
      <c r="GQS215" s="374"/>
      <c r="GQT215" s="374"/>
      <c r="GQU215" s="374"/>
      <c r="GQV215" s="374"/>
      <c r="GQW215" s="374"/>
      <c r="GQX215" s="374"/>
      <c r="GQY215" s="374"/>
      <c r="GQZ215" s="373"/>
      <c r="GRA215" s="371"/>
      <c r="GRB215" s="371"/>
      <c r="GRC215" s="371"/>
      <c r="GRD215" s="372"/>
      <c r="GRE215" s="373"/>
      <c r="GRF215" s="373"/>
      <c r="GRG215" s="373"/>
      <c r="GRH215" s="374"/>
      <c r="GRI215" s="374"/>
      <c r="GRJ215" s="374"/>
      <c r="GRK215" s="374"/>
      <c r="GRL215" s="374"/>
      <c r="GRM215" s="374"/>
      <c r="GRN215" s="374"/>
      <c r="GRO215" s="374"/>
      <c r="GRP215" s="373"/>
      <c r="GRQ215" s="371"/>
      <c r="GRR215" s="371"/>
      <c r="GRS215" s="371"/>
      <c r="GRT215" s="372"/>
      <c r="GRU215" s="373"/>
      <c r="GRV215" s="373"/>
      <c r="GRW215" s="373"/>
      <c r="GRX215" s="374"/>
      <c r="GRY215" s="374"/>
      <c r="GRZ215" s="374"/>
      <c r="GSA215" s="374"/>
      <c r="GSB215" s="374"/>
      <c r="GSC215" s="374"/>
      <c r="GSD215" s="374"/>
      <c r="GSE215" s="374"/>
      <c r="GSF215" s="373"/>
      <c r="GSG215" s="371"/>
      <c r="GSH215" s="371"/>
      <c r="GSI215" s="371"/>
      <c r="GSJ215" s="372"/>
      <c r="GSK215" s="373"/>
      <c r="GSL215" s="373"/>
      <c r="GSM215" s="373"/>
      <c r="GSN215" s="374"/>
      <c r="GSO215" s="374"/>
      <c r="GSP215" s="374"/>
      <c r="GSQ215" s="374"/>
      <c r="GSR215" s="374"/>
      <c r="GSS215" s="374"/>
      <c r="GST215" s="374"/>
      <c r="GSU215" s="374"/>
      <c r="GSV215" s="373"/>
      <c r="GSW215" s="371"/>
      <c r="GSX215" s="371"/>
      <c r="GSY215" s="371"/>
      <c r="GSZ215" s="372"/>
      <c r="GTA215" s="373"/>
      <c r="GTB215" s="373"/>
      <c r="GTC215" s="373"/>
      <c r="GTD215" s="374"/>
      <c r="GTE215" s="374"/>
      <c r="GTF215" s="374"/>
      <c r="GTG215" s="374"/>
      <c r="GTH215" s="374"/>
      <c r="GTI215" s="374"/>
      <c r="GTJ215" s="374"/>
      <c r="GTK215" s="374"/>
      <c r="GTL215" s="373"/>
      <c r="GTM215" s="371"/>
      <c r="GTN215" s="371"/>
      <c r="GTO215" s="371"/>
      <c r="GTP215" s="372"/>
      <c r="GTQ215" s="373"/>
      <c r="GTR215" s="373"/>
      <c r="GTS215" s="373"/>
      <c r="GTT215" s="374"/>
      <c r="GTU215" s="374"/>
      <c r="GTV215" s="374"/>
      <c r="GTW215" s="374"/>
      <c r="GTX215" s="374"/>
      <c r="GTY215" s="374"/>
      <c r="GTZ215" s="374"/>
      <c r="GUA215" s="374"/>
      <c r="GUB215" s="373"/>
      <c r="GUC215" s="371"/>
      <c r="GUD215" s="371"/>
      <c r="GUE215" s="371"/>
      <c r="GUF215" s="372"/>
      <c r="GUG215" s="373"/>
      <c r="GUH215" s="373"/>
      <c r="GUI215" s="373"/>
      <c r="GUJ215" s="374"/>
      <c r="GUK215" s="374"/>
      <c r="GUL215" s="374"/>
      <c r="GUM215" s="374"/>
      <c r="GUN215" s="374"/>
      <c r="GUO215" s="374"/>
      <c r="GUP215" s="374"/>
      <c r="GUQ215" s="374"/>
      <c r="GUR215" s="373"/>
      <c r="GUS215" s="371"/>
      <c r="GUT215" s="371"/>
      <c r="GUU215" s="371"/>
      <c r="GUV215" s="372"/>
      <c r="GUW215" s="373"/>
      <c r="GUX215" s="373"/>
      <c r="GUY215" s="373"/>
      <c r="GUZ215" s="374"/>
      <c r="GVA215" s="374"/>
      <c r="GVB215" s="374"/>
      <c r="GVC215" s="374"/>
      <c r="GVD215" s="374"/>
      <c r="GVE215" s="374"/>
      <c r="GVF215" s="374"/>
      <c r="GVG215" s="374"/>
      <c r="GVH215" s="373"/>
      <c r="GVI215" s="371"/>
      <c r="GVJ215" s="371"/>
      <c r="GVK215" s="371"/>
      <c r="GVL215" s="372"/>
      <c r="GVM215" s="373"/>
      <c r="GVN215" s="373"/>
      <c r="GVO215" s="373"/>
      <c r="GVP215" s="374"/>
      <c r="GVQ215" s="374"/>
      <c r="GVR215" s="374"/>
      <c r="GVS215" s="374"/>
      <c r="GVT215" s="374"/>
      <c r="GVU215" s="374"/>
      <c r="GVV215" s="374"/>
      <c r="GVW215" s="374"/>
      <c r="GVX215" s="373"/>
      <c r="GVY215" s="371"/>
      <c r="GVZ215" s="371"/>
      <c r="GWA215" s="371"/>
      <c r="GWB215" s="372"/>
      <c r="GWC215" s="373"/>
      <c r="GWD215" s="373"/>
      <c r="GWE215" s="373"/>
      <c r="GWF215" s="374"/>
      <c r="GWG215" s="374"/>
      <c r="GWH215" s="374"/>
      <c r="GWI215" s="374"/>
      <c r="GWJ215" s="374"/>
      <c r="GWK215" s="374"/>
      <c r="GWL215" s="374"/>
      <c r="GWM215" s="374"/>
      <c r="GWN215" s="373"/>
      <c r="GWO215" s="371"/>
      <c r="GWP215" s="371"/>
      <c r="GWQ215" s="371"/>
      <c r="GWR215" s="372"/>
      <c r="GWS215" s="373"/>
      <c r="GWT215" s="373"/>
      <c r="GWU215" s="373"/>
      <c r="GWV215" s="374"/>
      <c r="GWW215" s="374"/>
      <c r="GWX215" s="374"/>
      <c r="GWY215" s="374"/>
      <c r="GWZ215" s="374"/>
      <c r="GXA215" s="374"/>
      <c r="GXB215" s="374"/>
      <c r="GXC215" s="374"/>
      <c r="GXD215" s="373"/>
      <c r="GXE215" s="371"/>
      <c r="GXF215" s="371"/>
      <c r="GXG215" s="371"/>
      <c r="GXH215" s="372"/>
      <c r="GXI215" s="373"/>
      <c r="GXJ215" s="373"/>
      <c r="GXK215" s="373"/>
      <c r="GXL215" s="374"/>
      <c r="GXM215" s="374"/>
      <c r="GXN215" s="374"/>
      <c r="GXO215" s="374"/>
      <c r="GXP215" s="374"/>
      <c r="GXQ215" s="374"/>
      <c r="GXR215" s="374"/>
      <c r="GXS215" s="374"/>
      <c r="GXT215" s="373"/>
      <c r="GXU215" s="371"/>
      <c r="GXV215" s="371"/>
      <c r="GXW215" s="371"/>
      <c r="GXX215" s="372"/>
      <c r="GXY215" s="373"/>
      <c r="GXZ215" s="373"/>
      <c r="GYA215" s="373"/>
      <c r="GYB215" s="374"/>
      <c r="GYC215" s="374"/>
      <c r="GYD215" s="374"/>
      <c r="GYE215" s="374"/>
      <c r="GYF215" s="374"/>
      <c r="GYG215" s="374"/>
      <c r="GYH215" s="374"/>
      <c r="GYI215" s="374"/>
      <c r="GYJ215" s="373"/>
      <c r="GYK215" s="371"/>
      <c r="GYL215" s="371"/>
      <c r="GYM215" s="371"/>
      <c r="GYN215" s="372"/>
      <c r="GYO215" s="373"/>
      <c r="GYP215" s="373"/>
      <c r="GYQ215" s="373"/>
      <c r="GYR215" s="374"/>
      <c r="GYS215" s="374"/>
      <c r="GYT215" s="374"/>
      <c r="GYU215" s="374"/>
      <c r="GYV215" s="374"/>
      <c r="GYW215" s="374"/>
      <c r="GYX215" s="374"/>
      <c r="GYY215" s="374"/>
      <c r="GYZ215" s="373"/>
      <c r="GZA215" s="371"/>
      <c r="GZB215" s="371"/>
      <c r="GZC215" s="371"/>
      <c r="GZD215" s="372"/>
      <c r="GZE215" s="373"/>
      <c r="GZF215" s="373"/>
      <c r="GZG215" s="373"/>
      <c r="GZH215" s="374"/>
      <c r="GZI215" s="374"/>
      <c r="GZJ215" s="374"/>
      <c r="GZK215" s="374"/>
      <c r="GZL215" s="374"/>
      <c r="GZM215" s="374"/>
      <c r="GZN215" s="374"/>
      <c r="GZO215" s="374"/>
      <c r="GZP215" s="373"/>
      <c r="GZQ215" s="371"/>
      <c r="GZR215" s="371"/>
      <c r="GZS215" s="371"/>
      <c r="GZT215" s="372"/>
      <c r="GZU215" s="373"/>
      <c r="GZV215" s="373"/>
      <c r="GZW215" s="373"/>
      <c r="GZX215" s="374"/>
      <c r="GZY215" s="374"/>
      <c r="GZZ215" s="374"/>
      <c r="HAA215" s="374"/>
      <c r="HAB215" s="374"/>
      <c r="HAC215" s="374"/>
      <c r="HAD215" s="374"/>
      <c r="HAE215" s="374"/>
      <c r="HAF215" s="373"/>
      <c r="HAG215" s="371"/>
      <c r="HAH215" s="371"/>
      <c r="HAI215" s="371"/>
      <c r="HAJ215" s="372"/>
      <c r="HAK215" s="373"/>
      <c r="HAL215" s="373"/>
      <c r="HAM215" s="373"/>
      <c r="HAN215" s="374"/>
      <c r="HAO215" s="374"/>
      <c r="HAP215" s="374"/>
      <c r="HAQ215" s="374"/>
      <c r="HAR215" s="374"/>
      <c r="HAS215" s="374"/>
      <c r="HAT215" s="374"/>
      <c r="HAU215" s="374"/>
      <c r="HAV215" s="373"/>
      <c r="HAW215" s="371"/>
      <c r="HAX215" s="371"/>
      <c r="HAY215" s="371"/>
      <c r="HAZ215" s="372"/>
      <c r="HBA215" s="373"/>
      <c r="HBB215" s="373"/>
      <c r="HBC215" s="373"/>
      <c r="HBD215" s="374"/>
      <c r="HBE215" s="374"/>
      <c r="HBF215" s="374"/>
      <c r="HBG215" s="374"/>
      <c r="HBH215" s="374"/>
      <c r="HBI215" s="374"/>
      <c r="HBJ215" s="374"/>
      <c r="HBK215" s="374"/>
      <c r="HBL215" s="373"/>
      <c r="HBM215" s="371"/>
      <c r="HBN215" s="371"/>
      <c r="HBO215" s="371"/>
      <c r="HBP215" s="372"/>
      <c r="HBQ215" s="373"/>
      <c r="HBR215" s="373"/>
      <c r="HBS215" s="373"/>
      <c r="HBT215" s="374"/>
      <c r="HBU215" s="374"/>
      <c r="HBV215" s="374"/>
      <c r="HBW215" s="374"/>
      <c r="HBX215" s="374"/>
      <c r="HBY215" s="374"/>
      <c r="HBZ215" s="374"/>
      <c r="HCA215" s="374"/>
      <c r="HCB215" s="373"/>
      <c r="HCC215" s="371"/>
      <c r="HCD215" s="371"/>
      <c r="HCE215" s="371"/>
      <c r="HCF215" s="372"/>
      <c r="HCG215" s="373"/>
      <c r="HCH215" s="373"/>
      <c r="HCI215" s="373"/>
      <c r="HCJ215" s="374"/>
      <c r="HCK215" s="374"/>
      <c r="HCL215" s="374"/>
      <c r="HCM215" s="374"/>
      <c r="HCN215" s="374"/>
      <c r="HCO215" s="374"/>
      <c r="HCP215" s="374"/>
      <c r="HCQ215" s="374"/>
      <c r="HCR215" s="373"/>
      <c r="HCS215" s="371"/>
      <c r="HCT215" s="371"/>
      <c r="HCU215" s="371"/>
      <c r="HCV215" s="372"/>
      <c r="HCW215" s="373"/>
      <c r="HCX215" s="373"/>
      <c r="HCY215" s="373"/>
      <c r="HCZ215" s="374"/>
      <c r="HDA215" s="374"/>
      <c r="HDB215" s="374"/>
      <c r="HDC215" s="374"/>
      <c r="HDD215" s="374"/>
      <c r="HDE215" s="374"/>
      <c r="HDF215" s="374"/>
      <c r="HDG215" s="374"/>
      <c r="HDH215" s="373"/>
      <c r="HDI215" s="371"/>
      <c r="HDJ215" s="371"/>
      <c r="HDK215" s="371"/>
      <c r="HDL215" s="372"/>
      <c r="HDM215" s="373"/>
      <c r="HDN215" s="373"/>
      <c r="HDO215" s="373"/>
      <c r="HDP215" s="374"/>
      <c r="HDQ215" s="374"/>
      <c r="HDR215" s="374"/>
      <c r="HDS215" s="374"/>
      <c r="HDT215" s="374"/>
      <c r="HDU215" s="374"/>
      <c r="HDV215" s="374"/>
      <c r="HDW215" s="374"/>
      <c r="HDX215" s="373"/>
      <c r="HDY215" s="371"/>
      <c r="HDZ215" s="371"/>
      <c r="HEA215" s="371"/>
      <c r="HEB215" s="372"/>
      <c r="HEC215" s="373"/>
      <c r="HED215" s="373"/>
      <c r="HEE215" s="373"/>
      <c r="HEF215" s="374"/>
      <c r="HEG215" s="374"/>
      <c r="HEH215" s="374"/>
      <c r="HEI215" s="374"/>
      <c r="HEJ215" s="374"/>
      <c r="HEK215" s="374"/>
      <c r="HEL215" s="374"/>
      <c r="HEM215" s="374"/>
      <c r="HEN215" s="373"/>
      <c r="HEO215" s="371"/>
      <c r="HEP215" s="371"/>
      <c r="HEQ215" s="371"/>
      <c r="HER215" s="372"/>
      <c r="HES215" s="373"/>
      <c r="HET215" s="373"/>
      <c r="HEU215" s="373"/>
      <c r="HEV215" s="374"/>
      <c r="HEW215" s="374"/>
      <c r="HEX215" s="374"/>
      <c r="HEY215" s="374"/>
      <c r="HEZ215" s="374"/>
      <c r="HFA215" s="374"/>
      <c r="HFB215" s="374"/>
      <c r="HFC215" s="374"/>
      <c r="HFD215" s="373"/>
      <c r="HFE215" s="371"/>
      <c r="HFF215" s="371"/>
      <c r="HFG215" s="371"/>
      <c r="HFH215" s="372"/>
      <c r="HFI215" s="373"/>
      <c r="HFJ215" s="373"/>
      <c r="HFK215" s="373"/>
      <c r="HFL215" s="374"/>
      <c r="HFM215" s="374"/>
      <c r="HFN215" s="374"/>
      <c r="HFO215" s="374"/>
      <c r="HFP215" s="374"/>
      <c r="HFQ215" s="374"/>
      <c r="HFR215" s="374"/>
      <c r="HFS215" s="374"/>
      <c r="HFT215" s="373"/>
      <c r="HFU215" s="371"/>
      <c r="HFV215" s="371"/>
      <c r="HFW215" s="371"/>
      <c r="HFX215" s="372"/>
      <c r="HFY215" s="373"/>
      <c r="HFZ215" s="373"/>
      <c r="HGA215" s="373"/>
      <c r="HGB215" s="374"/>
      <c r="HGC215" s="374"/>
      <c r="HGD215" s="374"/>
      <c r="HGE215" s="374"/>
      <c r="HGF215" s="374"/>
      <c r="HGG215" s="374"/>
      <c r="HGH215" s="374"/>
      <c r="HGI215" s="374"/>
      <c r="HGJ215" s="373"/>
      <c r="HGK215" s="371"/>
      <c r="HGL215" s="371"/>
      <c r="HGM215" s="371"/>
      <c r="HGN215" s="372"/>
      <c r="HGO215" s="373"/>
      <c r="HGP215" s="373"/>
      <c r="HGQ215" s="373"/>
      <c r="HGR215" s="374"/>
      <c r="HGS215" s="374"/>
      <c r="HGT215" s="374"/>
      <c r="HGU215" s="374"/>
      <c r="HGV215" s="374"/>
      <c r="HGW215" s="374"/>
      <c r="HGX215" s="374"/>
      <c r="HGY215" s="374"/>
      <c r="HGZ215" s="373"/>
      <c r="HHA215" s="371"/>
      <c r="HHB215" s="371"/>
      <c r="HHC215" s="371"/>
      <c r="HHD215" s="372"/>
      <c r="HHE215" s="373"/>
      <c r="HHF215" s="373"/>
      <c r="HHG215" s="373"/>
      <c r="HHH215" s="374"/>
      <c r="HHI215" s="374"/>
      <c r="HHJ215" s="374"/>
      <c r="HHK215" s="374"/>
      <c r="HHL215" s="374"/>
      <c r="HHM215" s="374"/>
      <c r="HHN215" s="374"/>
      <c r="HHO215" s="374"/>
      <c r="HHP215" s="373"/>
      <c r="HHQ215" s="371"/>
      <c r="HHR215" s="371"/>
      <c r="HHS215" s="371"/>
      <c r="HHT215" s="372"/>
      <c r="HHU215" s="373"/>
      <c r="HHV215" s="373"/>
      <c r="HHW215" s="373"/>
      <c r="HHX215" s="374"/>
      <c r="HHY215" s="374"/>
      <c r="HHZ215" s="374"/>
      <c r="HIA215" s="374"/>
      <c r="HIB215" s="374"/>
      <c r="HIC215" s="374"/>
      <c r="HID215" s="374"/>
      <c r="HIE215" s="374"/>
      <c r="HIF215" s="373"/>
      <c r="HIG215" s="371"/>
      <c r="HIH215" s="371"/>
      <c r="HII215" s="371"/>
      <c r="HIJ215" s="372"/>
      <c r="HIK215" s="373"/>
      <c r="HIL215" s="373"/>
      <c r="HIM215" s="373"/>
      <c r="HIN215" s="374"/>
      <c r="HIO215" s="374"/>
      <c r="HIP215" s="374"/>
      <c r="HIQ215" s="374"/>
      <c r="HIR215" s="374"/>
      <c r="HIS215" s="374"/>
      <c r="HIT215" s="374"/>
      <c r="HIU215" s="374"/>
      <c r="HIV215" s="373"/>
      <c r="HIW215" s="371"/>
      <c r="HIX215" s="371"/>
      <c r="HIY215" s="371"/>
      <c r="HIZ215" s="372"/>
      <c r="HJA215" s="373"/>
      <c r="HJB215" s="373"/>
      <c r="HJC215" s="373"/>
      <c r="HJD215" s="374"/>
      <c r="HJE215" s="374"/>
      <c r="HJF215" s="374"/>
      <c r="HJG215" s="374"/>
      <c r="HJH215" s="374"/>
      <c r="HJI215" s="374"/>
      <c r="HJJ215" s="374"/>
      <c r="HJK215" s="374"/>
      <c r="HJL215" s="373"/>
      <c r="HJM215" s="371"/>
      <c r="HJN215" s="371"/>
      <c r="HJO215" s="371"/>
      <c r="HJP215" s="372"/>
      <c r="HJQ215" s="373"/>
      <c r="HJR215" s="373"/>
      <c r="HJS215" s="373"/>
      <c r="HJT215" s="374"/>
      <c r="HJU215" s="374"/>
      <c r="HJV215" s="374"/>
      <c r="HJW215" s="374"/>
      <c r="HJX215" s="374"/>
      <c r="HJY215" s="374"/>
      <c r="HJZ215" s="374"/>
      <c r="HKA215" s="374"/>
      <c r="HKB215" s="373"/>
      <c r="HKC215" s="371"/>
      <c r="HKD215" s="371"/>
      <c r="HKE215" s="371"/>
      <c r="HKF215" s="372"/>
      <c r="HKG215" s="373"/>
      <c r="HKH215" s="373"/>
      <c r="HKI215" s="373"/>
      <c r="HKJ215" s="374"/>
      <c r="HKK215" s="374"/>
      <c r="HKL215" s="374"/>
      <c r="HKM215" s="374"/>
      <c r="HKN215" s="374"/>
      <c r="HKO215" s="374"/>
      <c r="HKP215" s="374"/>
      <c r="HKQ215" s="374"/>
      <c r="HKR215" s="373"/>
      <c r="HKS215" s="371"/>
      <c r="HKT215" s="371"/>
      <c r="HKU215" s="371"/>
      <c r="HKV215" s="372"/>
      <c r="HKW215" s="373"/>
      <c r="HKX215" s="373"/>
      <c r="HKY215" s="373"/>
      <c r="HKZ215" s="374"/>
      <c r="HLA215" s="374"/>
      <c r="HLB215" s="374"/>
      <c r="HLC215" s="374"/>
      <c r="HLD215" s="374"/>
      <c r="HLE215" s="374"/>
      <c r="HLF215" s="374"/>
      <c r="HLG215" s="374"/>
      <c r="HLH215" s="373"/>
      <c r="HLI215" s="371"/>
      <c r="HLJ215" s="371"/>
      <c r="HLK215" s="371"/>
      <c r="HLL215" s="372"/>
      <c r="HLM215" s="373"/>
      <c r="HLN215" s="373"/>
      <c r="HLO215" s="373"/>
      <c r="HLP215" s="374"/>
      <c r="HLQ215" s="374"/>
      <c r="HLR215" s="374"/>
      <c r="HLS215" s="374"/>
      <c r="HLT215" s="374"/>
      <c r="HLU215" s="374"/>
      <c r="HLV215" s="374"/>
      <c r="HLW215" s="374"/>
      <c r="HLX215" s="373"/>
      <c r="HLY215" s="371"/>
      <c r="HLZ215" s="371"/>
      <c r="HMA215" s="371"/>
      <c r="HMB215" s="372"/>
      <c r="HMC215" s="373"/>
      <c r="HMD215" s="373"/>
      <c r="HME215" s="373"/>
      <c r="HMF215" s="374"/>
      <c r="HMG215" s="374"/>
      <c r="HMH215" s="374"/>
      <c r="HMI215" s="374"/>
      <c r="HMJ215" s="374"/>
      <c r="HMK215" s="374"/>
      <c r="HML215" s="374"/>
      <c r="HMM215" s="374"/>
      <c r="HMN215" s="373"/>
      <c r="HMO215" s="371"/>
      <c r="HMP215" s="371"/>
      <c r="HMQ215" s="371"/>
      <c r="HMR215" s="372"/>
      <c r="HMS215" s="373"/>
      <c r="HMT215" s="373"/>
      <c r="HMU215" s="373"/>
      <c r="HMV215" s="374"/>
      <c r="HMW215" s="374"/>
      <c r="HMX215" s="374"/>
      <c r="HMY215" s="374"/>
      <c r="HMZ215" s="374"/>
      <c r="HNA215" s="374"/>
      <c r="HNB215" s="374"/>
      <c r="HNC215" s="374"/>
      <c r="HND215" s="373"/>
      <c r="HNE215" s="371"/>
      <c r="HNF215" s="371"/>
      <c r="HNG215" s="371"/>
      <c r="HNH215" s="372"/>
      <c r="HNI215" s="373"/>
      <c r="HNJ215" s="373"/>
      <c r="HNK215" s="373"/>
      <c r="HNL215" s="374"/>
      <c r="HNM215" s="374"/>
      <c r="HNN215" s="374"/>
      <c r="HNO215" s="374"/>
      <c r="HNP215" s="374"/>
      <c r="HNQ215" s="374"/>
      <c r="HNR215" s="374"/>
      <c r="HNS215" s="374"/>
      <c r="HNT215" s="373"/>
      <c r="HNU215" s="371"/>
      <c r="HNV215" s="371"/>
      <c r="HNW215" s="371"/>
      <c r="HNX215" s="372"/>
      <c r="HNY215" s="373"/>
      <c r="HNZ215" s="373"/>
      <c r="HOA215" s="373"/>
      <c r="HOB215" s="374"/>
      <c r="HOC215" s="374"/>
      <c r="HOD215" s="374"/>
      <c r="HOE215" s="374"/>
      <c r="HOF215" s="374"/>
      <c r="HOG215" s="374"/>
      <c r="HOH215" s="374"/>
      <c r="HOI215" s="374"/>
      <c r="HOJ215" s="373"/>
      <c r="HOK215" s="371"/>
      <c r="HOL215" s="371"/>
      <c r="HOM215" s="371"/>
      <c r="HON215" s="372"/>
      <c r="HOO215" s="373"/>
      <c r="HOP215" s="373"/>
      <c r="HOQ215" s="373"/>
      <c r="HOR215" s="374"/>
      <c r="HOS215" s="374"/>
      <c r="HOT215" s="374"/>
      <c r="HOU215" s="374"/>
      <c r="HOV215" s="374"/>
      <c r="HOW215" s="374"/>
      <c r="HOX215" s="374"/>
      <c r="HOY215" s="374"/>
      <c r="HOZ215" s="373"/>
      <c r="HPA215" s="371"/>
      <c r="HPB215" s="371"/>
      <c r="HPC215" s="371"/>
      <c r="HPD215" s="372"/>
      <c r="HPE215" s="373"/>
      <c r="HPF215" s="373"/>
      <c r="HPG215" s="373"/>
      <c r="HPH215" s="374"/>
      <c r="HPI215" s="374"/>
      <c r="HPJ215" s="374"/>
      <c r="HPK215" s="374"/>
      <c r="HPL215" s="374"/>
      <c r="HPM215" s="374"/>
      <c r="HPN215" s="374"/>
      <c r="HPO215" s="374"/>
      <c r="HPP215" s="373"/>
      <c r="HPQ215" s="371"/>
      <c r="HPR215" s="371"/>
      <c r="HPS215" s="371"/>
      <c r="HPT215" s="372"/>
      <c r="HPU215" s="373"/>
      <c r="HPV215" s="373"/>
      <c r="HPW215" s="373"/>
      <c r="HPX215" s="374"/>
      <c r="HPY215" s="374"/>
      <c r="HPZ215" s="374"/>
      <c r="HQA215" s="374"/>
      <c r="HQB215" s="374"/>
      <c r="HQC215" s="374"/>
      <c r="HQD215" s="374"/>
      <c r="HQE215" s="374"/>
      <c r="HQF215" s="373"/>
      <c r="HQG215" s="371"/>
      <c r="HQH215" s="371"/>
      <c r="HQI215" s="371"/>
      <c r="HQJ215" s="372"/>
      <c r="HQK215" s="373"/>
      <c r="HQL215" s="373"/>
      <c r="HQM215" s="373"/>
      <c r="HQN215" s="374"/>
      <c r="HQO215" s="374"/>
      <c r="HQP215" s="374"/>
      <c r="HQQ215" s="374"/>
      <c r="HQR215" s="374"/>
      <c r="HQS215" s="374"/>
      <c r="HQT215" s="374"/>
      <c r="HQU215" s="374"/>
      <c r="HQV215" s="373"/>
      <c r="HQW215" s="371"/>
      <c r="HQX215" s="371"/>
      <c r="HQY215" s="371"/>
      <c r="HQZ215" s="372"/>
      <c r="HRA215" s="373"/>
      <c r="HRB215" s="373"/>
      <c r="HRC215" s="373"/>
      <c r="HRD215" s="374"/>
      <c r="HRE215" s="374"/>
      <c r="HRF215" s="374"/>
      <c r="HRG215" s="374"/>
      <c r="HRH215" s="374"/>
      <c r="HRI215" s="374"/>
      <c r="HRJ215" s="374"/>
      <c r="HRK215" s="374"/>
      <c r="HRL215" s="373"/>
      <c r="HRM215" s="371"/>
      <c r="HRN215" s="371"/>
      <c r="HRO215" s="371"/>
      <c r="HRP215" s="372"/>
      <c r="HRQ215" s="373"/>
      <c r="HRR215" s="373"/>
      <c r="HRS215" s="373"/>
      <c r="HRT215" s="374"/>
      <c r="HRU215" s="374"/>
      <c r="HRV215" s="374"/>
      <c r="HRW215" s="374"/>
      <c r="HRX215" s="374"/>
      <c r="HRY215" s="374"/>
      <c r="HRZ215" s="374"/>
      <c r="HSA215" s="374"/>
      <c r="HSB215" s="373"/>
      <c r="HSC215" s="371"/>
      <c r="HSD215" s="371"/>
      <c r="HSE215" s="371"/>
      <c r="HSF215" s="372"/>
      <c r="HSG215" s="373"/>
      <c r="HSH215" s="373"/>
      <c r="HSI215" s="373"/>
      <c r="HSJ215" s="374"/>
      <c r="HSK215" s="374"/>
      <c r="HSL215" s="374"/>
      <c r="HSM215" s="374"/>
      <c r="HSN215" s="374"/>
      <c r="HSO215" s="374"/>
      <c r="HSP215" s="374"/>
      <c r="HSQ215" s="374"/>
      <c r="HSR215" s="373"/>
      <c r="HSS215" s="371"/>
      <c r="HST215" s="371"/>
      <c r="HSU215" s="371"/>
      <c r="HSV215" s="372"/>
      <c r="HSW215" s="373"/>
      <c r="HSX215" s="373"/>
      <c r="HSY215" s="373"/>
      <c r="HSZ215" s="374"/>
      <c r="HTA215" s="374"/>
      <c r="HTB215" s="374"/>
      <c r="HTC215" s="374"/>
      <c r="HTD215" s="374"/>
      <c r="HTE215" s="374"/>
      <c r="HTF215" s="374"/>
      <c r="HTG215" s="374"/>
      <c r="HTH215" s="373"/>
      <c r="HTI215" s="371"/>
      <c r="HTJ215" s="371"/>
      <c r="HTK215" s="371"/>
      <c r="HTL215" s="372"/>
      <c r="HTM215" s="373"/>
      <c r="HTN215" s="373"/>
      <c r="HTO215" s="373"/>
      <c r="HTP215" s="374"/>
      <c r="HTQ215" s="374"/>
      <c r="HTR215" s="374"/>
      <c r="HTS215" s="374"/>
      <c r="HTT215" s="374"/>
      <c r="HTU215" s="374"/>
      <c r="HTV215" s="374"/>
      <c r="HTW215" s="374"/>
      <c r="HTX215" s="373"/>
      <c r="HTY215" s="371"/>
      <c r="HTZ215" s="371"/>
      <c r="HUA215" s="371"/>
      <c r="HUB215" s="372"/>
      <c r="HUC215" s="373"/>
      <c r="HUD215" s="373"/>
      <c r="HUE215" s="373"/>
      <c r="HUF215" s="374"/>
      <c r="HUG215" s="374"/>
      <c r="HUH215" s="374"/>
      <c r="HUI215" s="374"/>
      <c r="HUJ215" s="374"/>
      <c r="HUK215" s="374"/>
      <c r="HUL215" s="374"/>
      <c r="HUM215" s="374"/>
      <c r="HUN215" s="373"/>
      <c r="HUO215" s="371"/>
      <c r="HUP215" s="371"/>
      <c r="HUQ215" s="371"/>
      <c r="HUR215" s="372"/>
      <c r="HUS215" s="373"/>
      <c r="HUT215" s="373"/>
      <c r="HUU215" s="373"/>
      <c r="HUV215" s="374"/>
      <c r="HUW215" s="374"/>
      <c r="HUX215" s="374"/>
      <c r="HUY215" s="374"/>
      <c r="HUZ215" s="374"/>
      <c r="HVA215" s="374"/>
      <c r="HVB215" s="374"/>
      <c r="HVC215" s="374"/>
      <c r="HVD215" s="373"/>
      <c r="HVE215" s="371"/>
      <c r="HVF215" s="371"/>
      <c r="HVG215" s="371"/>
      <c r="HVH215" s="372"/>
      <c r="HVI215" s="373"/>
      <c r="HVJ215" s="373"/>
      <c r="HVK215" s="373"/>
      <c r="HVL215" s="374"/>
      <c r="HVM215" s="374"/>
      <c r="HVN215" s="374"/>
      <c r="HVO215" s="374"/>
      <c r="HVP215" s="374"/>
      <c r="HVQ215" s="374"/>
      <c r="HVR215" s="374"/>
      <c r="HVS215" s="374"/>
      <c r="HVT215" s="373"/>
      <c r="HVU215" s="371"/>
      <c r="HVV215" s="371"/>
      <c r="HVW215" s="371"/>
      <c r="HVX215" s="372"/>
      <c r="HVY215" s="373"/>
      <c r="HVZ215" s="373"/>
      <c r="HWA215" s="373"/>
      <c r="HWB215" s="374"/>
      <c r="HWC215" s="374"/>
      <c r="HWD215" s="374"/>
      <c r="HWE215" s="374"/>
      <c r="HWF215" s="374"/>
      <c r="HWG215" s="374"/>
      <c r="HWH215" s="374"/>
      <c r="HWI215" s="374"/>
      <c r="HWJ215" s="373"/>
      <c r="HWK215" s="371"/>
      <c r="HWL215" s="371"/>
      <c r="HWM215" s="371"/>
      <c r="HWN215" s="372"/>
      <c r="HWO215" s="373"/>
      <c r="HWP215" s="373"/>
      <c r="HWQ215" s="373"/>
      <c r="HWR215" s="374"/>
      <c r="HWS215" s="374"/>
      <c r="HWT215" s="374"/>
      <c r="HWU215" s="374"/>
      <c r="HWV215" s="374"/>
      <c r="HWW215" s="374"/>
      <c r="HWX215" s="374"/>
      <c r="HWY215" s="374"/>
      <c r="HWZ215" s="373"/>
      <c r="HXA215" s="371"/>
      <c r="HXB215" s="371"/>
      <c r="HXC215" s="371"/>
      <c r="HXD215" s="372"/>
      <c r="HXE215" s="373"/>
      <c r="HXF215" s="373"/>
      <c r="HXG215" s="373"/>
      <c r="HXH215" s="374"/>
      <c r="HXI215" s="374"/>
      <c r="HXJ215" s="374"/>
      <c r="HXK215" s="374"/>
      <c r="HXL215" s="374"/>
      <c r="HXM215" s="374"/>
      <c r="HXN215" s="374"/>
      <c r="HXO215" s="374"/>
      <c r="HXP215" s="373"/>
      <c r="HXQ215" s="371"/>
      <c r="HXR215" s="371"/>
      <c r="HXS215" s="371"/>
      <c r="HXT215" s="372"/>
      <c r="HXU215" s="373"/>
      <c r="HXV215" s="373"/>
      <c r="HXW215" s="373"/>
      <c r="HXX215" s="374"/>
      <c r="HXY215" s="374"/>
      <c r="HXZ215" s="374"/>
      <c r="HYA215" s="374"/>
      <c r="HYB215" s="374"/>
      <c r="HYC215" s="374"/>
      <c r="HYD215" s="374"/>
      <c r="HYE215" s="374"/>
      <c r="HYF215" s="373"/>
      <c r="HYG215" s="371"/>
      <c r="HYH215" s="371"/>
      <c r="HYI215" s="371"/>
      <c r="HYJ215" s="372"/>
      <c r="HYK215" s="373"/>
      <c r="HYL215" s="373"/>
      <c r="HYM215" s="373"/>
      <c r="HYN215" s="374"/>
      <c r="HYO215" s="374"/>
      <c r="HYP215" s="374"/>
      <c r="HYQ215" s="374"/>
      <c r="HYR215" s="374"/>
      <c r="HYS215" s="374"/>
      <c r="HYT215" s="374"/>
      <c r="HYU215" s="374"/>
      <c r="HYV215" s="373"/>
      <c r="HYW215" s="371"/>
      <c r="HYX215" s="371"/>
      <c r="HYY215" s="371"/>
      <c r="HYZ215" s="372"/>
      <c r="HZA215" s="373"/>
      <c r="HZB215" s="373"/>
      <c r="HZC215" s="373"/>
      <c r="HZD215" s="374"/>
      <c r="HZE215" s="374"/>
      <c r="HZF215" s="374"/>
      <c r="HZG215" s="374"/>
      <c r="HZH215" s="374"/>
      <c r="HZI215" s="374"/>
      <c r="HZJ215" s="374"/>
      <c r="HZK215" s="374"/>
      <c r="HZL215" s="373"/>
      <c r="HZM215" s="371"/>
      <c r="HZN215" s="371"/>
      <c r="HZO215" s="371"/>
      <c r="HZP215" s="372"/>
      <c r="HZQ215" s="373"/>
      <c r="HZR215" s="373"/>
      <c r="HZS215" s="373"/>
      <c r="HZT215" s="374"/>
      <c r="HZU215" s="374"/>
      <c r="HZV215" s="374"/>
      <c r="HZW215" s="374"/>
      <c r="HZX215" s="374"/>
      <c r="HZY215" s="374"/>
      <c r="HZZ215" s="374"/>
      <c r="IAA215" s="374"/>
      <c r="IAB215" s="373"/>
      <c r="IAC215" s="371"/>
      <c r="IAD215" s="371"/>
      <c r="IAE215" s="371"/>
      <c r="IAF215" s="372"/>
      <c r="IAG215" s="373"/>
      <c r="IAH215" s="373"/>
      <c r="IAI215" s="373"/>
      <c r="IAJ215" s="374"/>
      <c r="IAK215" s="374"/>
      <c r="IAL215" s="374"/>
      <c r="IAM215" s="374"/>
      <c r="IAN215" s="374"/>
      <c r="IAO215" s="374"/>
      <c r="IAP215" s="374"/>
      <c r="IAQ215" s="374"/>
      <c r="IAR215" s="373"/>
      <c r="IAS215" s="371"/>
      <c r="IAT215" s="371"/>
      <c r="IAU215" s="371"/>
      <c r="IAV215" s="372"/>
      <c r="IAW215" s="373"/>
      <c r="IAX215" s="373"/>
      <c r="IAY215" s="373"/>
      <c r="IAZ215" s="374"/>
      <c r="IBA215" s="374"/>
      <c r="IBB215" s="374"/>
      <c r="IBC215" s="374"/>
      <c r="IBD215" s="374"/>
      <c r="IBE215" s="374"/>
      <c r="IBF215" s="374"/>
      <c r="IBG215" s="374"/>
      <c r="IBH215" s="373"/>
      <c r="IBI215" s="371"/>
      <c r="IBJ215" s="371"/>
      <c r="IBK215" s="371"/>
      <c r="IBL215" s="372"/>
      <c r="IBM215" s="373"/>
      <c r="IBN215" s="373"/>
      <c r="IBO215" s="373"/>
      <c r="IBP215" s="374"/>
      <c r="IBQ215" s="374"/>
      <c r="IBR215" s="374"/>
      <c r="IBS215" s="374"/>
      <c r="IBT215" s="374"/>
      <c r="IBU215" s="374"/>
      <c r="IBV215" s="374"/>
      <c r="IBW215" s="374"/>
      <c r="IBX215" s="373"/>
      <c r="IBY215" s="371"/>
      <c r="IBZ215" s="371"/>
      <c r="ICA215" s="371"/>
      <c r="ICB215" s="372"/>
      <c r="ICC215" s="373"/>
      <c r="ICD215" s="373"/>
      <c r="ICE215" s="373"/>
      <c r="ICF215" s="374"/>
      <c r="ICG215" s="374"/>
      <c r="ICH215" s="374"/>
      <c r="ICI215" s="374"/>
      <c r="ICJ215" s="374"/>
      <c r="ICK215" s="374"/>
      <c r="ICL215" s="374"/>
      <c r="ICM215" s="374"/>
      <c r="ICN215" s="373"/>
      <c r="ICO215" s="371"/>
      <c r="ICP215" s="371"/>
      <c r="ICQ215" s="371"/>
      <c r="ICR215" s="372"/>
      <c r="ICS215" s="373"/>
      <c r="ICT215" s="373"/>
      <c r="ICU215" s="373"/>
      <c r="ICV215" s="374"/>
      <c r="ICW215" s="374"/>
      <c r="ICX215" s="374"/>
      <c r="ICY215" s="374"/>
      <c r="ICZ215" s="374"/>
      <c r="IDA215" s="374"/>
      <c r="IDB215" s="374"/>
      <c r="IDC215" s="374"/>
      <c r="IDD215" s="373"/>
      <c r="IDE215" s="371"/>
      <c r="IDF215" s="371"/>
      <c r="IDG215" s="371"/>
      <c r="IDH215" s="372"/>
      <c r="IDI215" s="373"/>
      <c r="IDJ215" s="373"/>
      <c r="IDK215" s="373"/>
      <c r="IDL215" s="374"/>
      <c r="IDM215" s="374"/>
      <c r="IDN215" s="374"/>
      <c r="IDO215" s="374"/>
      <c r="IDP215" s="374"/>
      <c r="IDQ215" s="374"/>
      <c r="IDR215" s="374"/>
      <c r="IDS215" s="374"/>
      <c r="IDT215" s="373"/>
      <c r="IDU215" s="371"/>
      <c r="IDV215" s="371"/>
      <c r="IDW215" s="371"/>
      <c r="IDX215" s="372"/>
      <c r="IDY215" s="373"/>
      <c r="IDZ215" s="373"/>
      <c r="IEA215" s="373"/>
      <c r="IEB215" s="374"/>
      <c r="IEC215" s="374"/>
      <c r="IED215" s="374"/>
      <c r="IEE215" s="374"/>
      <c r="IEF215" s="374"/>
      <c r="IEG215" s="374"/>
      <c r="IEH215" s="374"/>
      <c r="IEI215" s="374"/>
      <c r="IEJ215" s="373"/>
      <c r="IEK215" s="371"/>
      <c r="IEL215" s="371"/>
      <c r="IEM215" s="371"/>
      <c r="IEN215" s="372"/>
      <c r="IEO215" s="373"/>
      <c r="IEP215" s="373"/>
      <c r="IEQ215" s="373"/>
      <c r="IER215" s="374"/>
      <c r="IES215" s="374"/>
      <c r="IET215" s="374"/>
      <c r="IEU215" s="374"/>
      <c r="IEV215" s="374"/>
      <c r="IEW215" s="374"/>
      <c r="IEX215" s="374"/>
      <c r="IEY215" s="374"/>
      <c r="IEZ215" s="373"/>
      <c r="IFA215" s="371"/>
      <c r="IFB215" s="371"/>
      <c r="IFC215" s="371"/>
      <c r="IFD215" s="372"/>
      <c r="IFE215" s="373"/>
      <c r="IFF215" s="373"/>
      <c r="IFG215" s="373"/>
      <c r="IFH215" s="374"/>
      <c r="IFI215" s="374"/>
      <c r="IFJ215" s="374"/>
      <c r="IFK215" s="374"/>
      <c r="IFL215" s="374"/>
      <c r="IFM215" s="374"/>
      <c r="IFN215" s="374"/>
      <c r="IFO215" s="374"/>
      <c r="IFP215" s="373"/>
      <c r="IFQ215" s="371"/>
      <c r="IFR215" s="371"/>
      <c r="IFS215" s="371"/>
      <c r="IFT215" s="372"/>
      <c r="IFU215" s="373"/>
      <c r="IFV215" s="373"/>
      <c r="IFW215" s="373"/>
      <c r="IFX215" s="374"/>
      <c r="IFY215" s="374"/>
      <c r="IFZ215" s="374"/>
      <c r="IGA215" s="374"/>
      <c r="IGB215" s="374"/>
      <c r="IGC215" s="374"/>
      <c r="IGD215" s="374"/>
      <c r="IGE215" s="374"/>
      <c r="IGF215" s="373"/>
      <c r="IGG215" s="371"/>
      <c r="IGH215" s="371"/>
      <c r="IGI215" s="371"/>
      <c r="IGJ215" s="372"/>
      <c r="IGK215" s="373"/>
      <c r="IGL215" s="373"/>
      <c r="IGM215" s="373"/>
      <c r="IGN215" s="374"/>
      <c r="IGO215" s="374"/>
      <c r="IGP215" s="374"/>
      <c r="IGQ215" s="374"/>
      <c r="IGR215" s="374"/>
      <c r="IGS215" s="374"/>
      <c r="IGT215" s="374"/>
      <c r="IGU215" s="374"/>
      <c r="IGV215" s="373"/>
      <c r="IGW215" s="371"/>
      <c r="IGX215" s="371"/>
      <c r="IGY215" s="371"/>
      <c r="IGZ215" s="372"/>
      <c r="IHA215" s="373"/>
      <c r="IHB215" s="373"/>
      <c r="IHC215" s="373"/>
      <c r="IHD215" s="374"/>
      <c r="IHE215" s="374"/>
      <c r="IHF215" s="374"/>
      <c r="IHG215" s="374"/>
      <c r="IHH215" s="374"/>
      <c r="IHI215" s="374"/>
      <c r="IHJ215" s="374"/>
      <c r="IHK215" s="374"/>
      <c r="IHL215" s="373"/>
      <c r="IHM215" s="371"/>
      <c r="IHN215" s="371"/>
      <c r="IHO215" s="371"/>
      <c r="IHP215" s="372"/>
      <c r="IHQ215" s="373"/>
      <c r="IHR215" s="373"/>
      <c r="IHS215" s="373"/>
      <c r="IHT215" s="374"/>
      <c r="IHU215" s="374"/>
      <c r="IHV215" s="374"/>
      <c r="IHW215" s="374"/>
      <c r="IHX215" s="374"/>
      <c r="IHY215" s="374"/>
      <c r="IHZ215" s="374"/>
      <c r="IIA215" s="374"/>
      <c r="IIB215" s="373"/>
      <c r="IIC215" s="371"/>
      <c r="IID215" s="371"/>
      <c r="IIE215" s="371"/>
      <c r="IIF215" s="372"/>
      <c r="IIG215" s="373"/>
      <c r="IIH215" s="373"/>
      <c r="III215" s="373"/>
      <c r="IIJ215" s="374"/>
      <c r="IIK215" s="374"/>
      <c r="IIL215" s="374"/>
      <c r="IIM215" s="374"/>
      <c r="IIN215" s="374"/>
      <c r="IIO215" s="374"/>
      <c r="IIP215" s="374"/>
      <c r="IIQ215" s="374"/>
      <c r="IIR215" s="373"/>
      <c r="IIS215" s="371"/>
      <c r="IIT215" s="371"/>
      <c r="IIU215" s="371"/>
      <c r="IIV215" s="372"/>
      <c r="IIW215" s="373"/>
      <c r="IIX215" s="373"/>
      <c r="IIY215" s="373"/>
      <c r="IIZ215" s="374"/>
      <c r="IJA215" s="374"/>
      <c r="IJB215" s="374"/>
      <c r="IJC215" s="374"/>
      <c r="IJD215" s="374"/>
      <c r="IJE215" s="374"/>
      <c r="IJF215" s="374"/>
      <c r="IJG215" s="374"/>
      <c r="IJH215" s="373"/>
      <c r="IJI215" s="371"/>
      <c r="IJJ215" s="371"/>
      <c r="IJK215" s="371"/>
      <c r="IJL215" s="372"/>
      <c r="IJM215" s="373"/>
      <c r="IJN215" s="373"/>
      <c r="IJO215" s="373"/>
      <c r="IJP215" s="374"/>
      <c r="IJQ215" s="374"/>
      <c r="IJR215" s="374"/>
      <c r="IJS215" s="374"/>
      <c r="IJT215" s="374"/>
      <c r="IJU215" s="374"/>
      <c r="IJV215" s="374"/>
      <c r="IJW215" s="374"/>
      <c r="IJX215" s="373"/>
      <c r="IJY215" s="371"/>
      <c r="IJZ215" s="371"/>
      <c r="IKA215" s="371"/>
      <c r="IKB215" s="372"/>
      <c r="IKC215" s="373"/>
      <c r="IKD215" s="373"/>
      <c r="IKE215" s="373"/>
      <c r="IKF215" s="374"/>
      <c r="IKG215" s="374"/>
      <c r="IKH215" s="374"/>
      <c r="IKI215" s="374"/>
      <c r="IKJ215" s="374"/>
      <c r="IKK215" s="374"/>
      <c r="IKL215" s="374"/>
      <c r="IKM215" s="374"/>
      <c r="IKN215" s="373"/>
      <c r="IKO215" s="371"/>
      <c r="IKP215" s="371"/>
      <c r="IKQ215" s="371"/>
      <c r="IKR215" s="372"/>
      <c r="IKS215" s="373"/>
      <c r="IKT215" s="373"/>
      <c r="IKU215" s="373"/>
      <c r="IKV215" s="374"/>
      <c r="IKW215" s="374"/>
      <c r="IKX215" s="374"/>
      <c r="IKY215" s="374"/>
      <c r="IKZ215" s="374"/>
      <c r="ILA215" s="374"/>
      <c r="ILB215" s="374"/>
      <c r="ILC215" s="374"/>
      <c r="ILD215" s="373"/>
      <c r="ILE215" s="371"/>
      <c r="ILF215" s="371"/>
      <c r="ILG215" s="371"/>
      <c r="ILH215" s="372"/>
      <c r="ILI215" s="373"/>
      <c r="ILJ215" s="373"/>
      <c r="ILK215" s="373"/>
      <c r="ILL215" s="374"/>
      <c r="ILM215" s="374"/>
      <c r="ILN215" s="374"/>
      <c r="ILO215" s="374"/>
      <c r="ILP215" s="374"/>
      <c r="ILQ215" s="374"/>
      <c r="ILR215" s="374"/>
      <c r="ILS215" s="374"/>
      <c r="ILT215" s="373"/>
      <c r="ILU215" s="371"/>
      <c r="ILV215" s="371"/>
      <c r="ILW215" s="371"/>
      <c r="ILX215" s="372"/>
      <c r="ILY215" s="373"/>
      <c r="ILZ215" s="373"/>
      <c r="IMA215" s="373"/>
      <c r="IMB215" s="374"/>
      <c r="IMC215" s="374"/>
      <c r="IMD215" s="374"/>
      <c r="IME215" s="374"/>
      <c r="IMF215" s="374"/>
      <c r="IMG215" s="374"/>
      <c r="IMH215" s="374"/>
      <c r="IMI215" s="374"/>
      <c r="IMJ215" s="373"/>
      <c r="IMK215" s="371"/>
      <c r="IML215" s="371"/>
      <c r="IMM215" s="371"/>
      <c r="IMN215" s="372"/>
      <c r="IMO215" s="373"/>
      <c r="IMP215" s="373"/>
      <c r="IMQ215" s="373"/>
      <c r="IMR215" s="374"/>
      <c r="IMS215" s="374"/>
      <c r="IMT215" s="374"/>
      <c r="IMU215" s="374"/>
      <c r="IMV215" s="374"/>
      <c r="IMW215" s="374"/>
      <c r="IMX215" s="374"/>
      <c r="IMY215" s="374"/>
      <c r="IMZ215" s="373"/>
      <c r="INA215" s="371"/>
      <c r="INB215" s="371"/>
      <c r="INC215" s="371"/>
      <c r="IND215" s="372"/>
      <c r="INE215" s="373"/>
      <c r="INF215" s="373"/>
      <c r="ING215" s="373"/>
      <c r="INH215" s="374"/>
      <c r="INI215" s="374"/>
      <c r="INJ215" s="374"/>
      <c r="INK215" s="374"/>
      <c r="INL215" s="374"/>
      <c r="INM215" s="374"/>
      <c r="INN215" s="374"/>
      <c r="INO215" s="374"/>
      <c r="INP215" s="373"/>
      <c r="INQ215" s="371"/>
      <c r="INR215" s="371"/>
      <c r="INS215" s="371"/>
      <c r="INT215" s="372"/>
      <c r="INU215" s="373"/>
      <c r="INV215" s="373"/>
      <c r="INW215" s="373"/>
      <c r="INX215" s="374"/>
      <c r="INY215" s="374"/>
      <c r="INZ215" s="374"/>
      <c r="IOA215" s="374"/>
      <c r="IOB215" s="374"/>
      <c r="IOC215" s="374"/>
      <c r="IOD215" s="374"/>
      <c r="IOE215" s="374"/>
      <c r="IOF215" s="373"/>
      <c r="IOG215" s="371"/>
      <c r="IOH215" s="371"/>
      <c r="IOI215" s="371"/>
      <c r="IOJ215" s="372"/>
      <c r="IOK215" s="373"/>
      <c r="IOL215" s="373"/>
      <c r="IOM215" s="373"/>
      <c r="ION215" s="374"/>
      <c r="IOO215" s="374"/>
      <c r="IOP215" s="374"/>
      <c r="IOQ215" s="374"/>
      <c r="IOR215" s="374"/>
      <c r="IOS215" s="374"/>
      <c r="IOT215" s="374"/>
      <c r="IOU215" s="374"/>
      <c r="IOV215" s="373"/>
      <c r="IOW215" s="371"/>
      <c r="IOX215" s="371"/>
      <c r="IOY215" s="371"/>
      <c r="IOZ215" s="372"/>
      <c r="IPA215" s="373"/>
      <c r="IPB215" s="373"/>
      <c r="IPC215" s="373"/>
      <c r="IPD215" s="374"/>
      <c r="IPE215" s="374"/>
      <c r="IPF215" s="374"/>
      <c r="IPG215" s="374"/>
      <c r="IPH215" s="374"/>
      <c r="IPI215" s="374"/>
      <c r="IPJ215" s="374"/>
      <c r="IPK215" s="374"/>
      <c r="IPL215" s="373"/>
      <c r="IPM215" s="371"/>
      <c r="IPN215" s="371"/>
      <c r="IPO215" s="371"/>
      <c r="IPP215" s="372"/>
      <c r="IPQ215" s="373"/>
      <c r="IPR215" s="373"/>
      <c r="IPS215" s="373"/>
      <c r="IPT215" s="374"/>
      <c r="IPU215" s="374"/>
      <c r="IPV215" s="374"/>
      <c r="IPW215" s="374"/>
      <c r="IPX215" s="374"/>
      <c r="IPY215" s="374"/>
      <c r="IPZ215" s="374"/>
      <c r="IQA215" s="374"/>
      <c r="IQB215" s="373"/>
      <c r="IQC215" s="371"/>
      <c r="IQD215" s="371"/>
      <c r="IQE215" s="371"/>
      <c r="IQF215" s="372"/>
      <c r="IQG215" s="373"/>
      <c r="IQH215" s="373"/>
      <c r="IQI215" s="373"/>
      <c r="IQJ215" s="374"/>
      <c r="IQK215" s="374"/>
      <c r="IQL215" s="374"/>
      <c r="IQM215" s="374"/>
      <c r="IQN215" s="374"/>
      <c r="IQO215" s="374"/>
      <c r="IQP215" s="374"/>
      <c r="IQQ215" s="374"/>
      <c r="IQR215" s="373"/>
      <c r="IQS215" s="371"/>
      <c r="IQT215" s="371"/>
      <c r="IQU215" s="371"/>
      <c r="IQV215" s="372"/>
      <c r="IQW215" s="373"/>
      <c r="IQX215" s="373"/>
      <c r="IQY215" s="373"/>
      <c r="IQZ215" s="374"/>
      <c r="IRA215" s="374"/>
      <c r="IRB215" s="374"/>
      <c r="IRC215" s="374"/>
      <c r="IRD215" s="374"/>
      <c r="IRE215" s="374"/>
      <c r="IRF215" s="374"/>
      <c r="IRG215" s="374"/>
      <c r="IRH215" s="373"/>
      <c r="IRI215" s="371"/>
      <c r="IRJ215" s="371"/>
      <c r="IRK215" s="371"/>
      <c r="IRL215" s="372"/>
      <c r="IRM215" s="373"/>
      <c r="IRN215" s="373"/>
      <c r="IRO215" s="373"/>
      <c r="IRP215" s="374"/>
      <c r="IRQ215" s="374"/>
      <c r="IRR215" s="374"/>
      <c r="IRS215" s="374"/>
      <c r="IRT215" s="374"/>
      <c r="IRU215" s="374"/>
      <c r="IRV215" s="374"/>
      <c r="IRW215" s="374"/>
      <c r="IRX215" s="373"/>
      <c r="IRY215" s="371"/>
      <c r="IRZ215" s="371"/>
      <c r="ISA215" s="371"/>
      <c r="ISB215" s="372"/>
      <c r="ISC215" s="373"/>
      <c r="ISD215" s="373"/>
      <c r="ISE215" s="373"/>
      <c r="ISF215" s="374"/>
      <c r="ISG215" s="374"/>
      <c r="ISH215" s="374"/>
      <c r="ISI215" s="374"/>
      <c r="ISJ215" s="374"/>
      <c r="ISK215" s="374"/>
      <c r="ISL215" s="374"/>
      <c r="ISM215" s="374"/>
      <c r="ISN215" s="373"/>
      <c r="ISO215" s="371"/>
      <c r="ISP215" s="371"/>
      <c r="ISQ215" s="371"/>
      <c r="ISR215" s="372"/>
      <c r="ISS215" s="373"/>
      <c r="IST215" s="373"/>
      <c r="ISU215" s="373"/>
      <c r="ISV215" s="374"/>
      <c r="ISW215" s="374"/>
      <c r="ISX215" s="374"/>
      <c r="ISY215" s="374"/>
      <c r="ISZ215" s="374"/>
      <c r="ITA215" s="374"/>
      <c r="ITB215" s="374"/>
      <c r="ITC215" s="374"/>
      <c r="ITD215" s="373"/>
      <c r="ITE215" s="371"/>
      <c r="ITF215" s="371"/>
      <c r="ITG215" s="371"/>
      <c r="ITH215" s="372"/>
      <c r="ITI215" s="373"/>
      <c r="ITJ215" s="373"/>
      <c r="ITK215" s="373"/>
      <c r="ITL215" s="374"/>
      <c r="ITM215" s="374"/>
      <c r="ITN215" s="374"/>
      <c r="ITO215" s="374"/>
      <c r="ITP215" s="374"/>
      <c r="ITQ215" s="374"/>
      <c r="ITR215" s="374"/>
      <c r="ITS215" s="374"/>
      <c r="ITT215" s="373"/>
      <c r="ITU215" s="371"/>
      <c r="ITV215" s="371"/>
      <c r="ITW215" s="371"/>
      <c r="ITX215" s="372"/>
      <c r="ITY215" s="373"/>
      <c r="ITZ215" s="373"/>
      <c r="IUA215" s="373"/>
      <c r="IUB215" s="374"/>
      <c r="IUC215" s="374"/>
      <c r="IUD215" s="374"/>
      <c r="IUE215" s="374"/>
      <c r="IUF215" s="374"/>
      <c r="IUG215" s="374"/>
      <c r="IUH215" s="374"/>
      <c r="IUI215" s="374"/>
      <c r="IUJ215" s="373"/>
      <c r="IUK215" s="371"/>
      <c r="IUL215" s="371"/>
      <c r="IUM215" s="371"/>
      <c r="IUN215" s="372"/>
      <c r="IUO215" s="373"/>
      <c r="IUP215" s="373"/>
      <c r="IUQ215" s="373"/>
      <c r="IUR215" s="374"/>
      <c r="IUS215" s="374"/>
      <c r="IUT215" s="374"/>
      <c r="IUU215" s="374"/>
      <c r="IUV215" s="374"/>
      <c r="IUW215" s="374"/>
      <c r="IUX215" s="374"/>
      <c r="IUY215" s="374"/>
      <c r="IUZ215" s="373"/>
      <c r="IVA215" s="371"/>
      <c r="IVB215" s="371"/>
      <c r="IVC215" s="371"/>
      <c r="IVD215" s="372"/>
      <c r="IVE215" s="373"/>
      <c r="IVF215" s="373"/>
      <c r="IVG215" s="373"/>
      <c r="IVH215" s="374"/>
      <c r="IVI215" s="374"/>
      <c r="IVJ215" s="374"/>
      <c r="IVK215" s="374"/>
      <c r="IVL215" s="374"/>
      <c r="IVM215" s="374"/>
      <c r="IVN215" s="374"/>
      <c r="IVO215" s="374"/>
      <c r="IVP215" s="373"/>
      <c r="IVQ215" s="371"/>
      <c r="IVR215" s="371"/>
      <c r="IVS215" s="371"/>
      <c r="IVT215" s="372"/>
      <c r="IVU215" s="373"/>
      <c r="IVV215" s="373"/>
      <c r="IVW215" s="373"/>
      <c r="IVX215" s="374"/>
      <c r="IVY215" s="374"/>
      <c r="IVZ215" s="374"/>
      <c r="IWA215" s="374"/>
      <c r="IWB215" s="374"/>
      <c r="IWC215" s="374"/>
      <c r="IWD215" s="374"/>
      <c r="IWE215" s="374"/>
      <c r="IWF215" s="373"/>
      <c r="IWG215" s="371"/>
      <c r="IWH215" s="371"/>
      <c r="IWI215" s="371"/>
      <c r="IWJ215" s="372"/>
      <c r="IWK215" s="373"/>
      <c r="IWL215" s="373"/>
      <c r="IWM215" s="373"/>
      <c r="IWN215" s="374"/>
      <c r="IWO215" s="374"/>
      <c r="IWP215" s="374"/>
      <c r="IWQ215" s="374"/>
      <c r="IWR215" s="374"/>
      <c r="IWS215" s="374"/>
      <c r="IWT215" s="374"/>
      <c r="IWU215" s="374"/>
      <c r="IWV215" s="373"/>
      <c r="IWW215" s="371"/>
      <c r="IWX215" s="371"/>
      <c r="IWY215" s="371"/>
      <c r="IWZ215" s="372"/>
      <c r="IXA215" s="373"/>
      <c r="IXB215" s="373"/>
      <c r="IXC215" s="373"/>
      <c r="IXD215" s="374"/>
      <c r="IXE215" s="374"/>
      <c r="IXF215" s="374"/>
      <c r="IXG215" s="374"/>
      <c r="IXH215" s="374"/>
      <c r="IXI215" s="374"/>
      <c r="IXJ215" s="374"/>
      <c r="IXK215" s="374"/>
      <c r="IXL215" s="373"/>
      <c r="IXM215" s="371"/>
      <c r="IXN215" s="371"/>
      <c r="IXO215" s="371"/>
      <c r="IXP215" s="372"/>
      <c r="IXQ215" s="373"/>
      <c r="IXR215" s="373"/>
      <c r="IXS215" s="373"/>
      <c r="IXT215" s="374"/>
      <c r="IXU215" s="374"/>
      <c r="IXV215" s="374"/>
      <c r="IXW215" s="374"/>
      <c r="IXX215" s="374"/>
      <c r="IXY215" s="374"/>
      <c r="IXZ215" s="374"/>
      <c r="IYA215" s="374"/>
      <c r="IYB215" s="373"/>
      <c r="IYC215" s="371"/>
      <c r="IYD215" s="371"/>
      <c r="IYE215" s="371"/>
      <c r="IYF215" s="372"/>
      <c r="IYG215" s="373"/>
      <c r="IYH215" s="373"/>
      <c r="IYI215" s="373"/>
      <c r="IYJ215" s="374"/>
      <c r="IYK215" s="374"/>
      <c r="IYL215" s="374"/>
      <c r="IYM215" s="374"/>
      <c r="IYN215" s="374"/>
      <c r="IYO215" s="374"/>
      <c r="IYP215" s="374"/>
      <c r="IYQ215" s="374"/>
      <c r="IYR215" s="373"/>
      <c r="IYS215" s="371"/>
      <c r="IYT215" s="371"/>
      <c r="IYU215" s="371"/>
      <c r="IYV215" s="372"/>
      <c r="IYW215" s="373"/>
      <c r="IYX215" s="373"/>
      <c r="IYY215" s="373"/>
      <c r="IYZ215" s="374"/>
      <c r="IZA215" s="374"/>
      <c r="IZB215" s="374"/>
      <c r="IZC215" s="374"/>
      <c r="IZD215" s="374"/>
      <c r="IZE215" s="374"/>
      <c r="IZF215" s="374"/>
      <c r="IZG215" s="374"/>
      <c r="IZH215" s="373"/>
      <c r="IZI215" s="371"/>
      <c r="IZJ215" s="371"/>
      <c r="IZK215" s="371"/>
      <c r="IZL215" s="372"/>
      <c r="IZM215" s="373"/>
      <c r="IZN215" s="373"/>
      <c r="IZO215" s="373"/>
      <c r="IZP215" s="374"/>
      <c r="IZQ215" s="374"/>
      <c r="IZR215" s="374"/>
      <c r="IZS215" s="374"/>
      <c r="IZT215" s="374"/>
      <c r="IZU215" s="374"/>
      <c r="IZV215" s="374"/>
      <c r="IZW215" s="374"/>
      <c r="IZX215" s="373"/>
      <c r="IZY215" s="371"/>
      <c r="IZZ215" s="371"/>
      <c r="JAA215" s="371"/>
      <c r="JAB215" s="372"/>
      <c r="JAC215" s="373"/>
      <c r="JAD215" s="373"/>
      <c r="JAE215" s="373"/>
      <c r="JAF215" s="374"/>
      <c r="JAG215" s="374"/>
      <c r="JAH215" s="374"/>
      <c r="JAI215" s="374"/>
      <c r="JAJ215" s="374"/>
      <c r="JAK215" s="374"/>
      <c r="JAL215" s="374"/>
      <c r="JAM215" s="374"/>
      <c r="JAN215" s="373"/>
      <c r="JAO215" s="371"/>
      <c r="JAP215" s="371"/>
      <c r="JAQ215" s="371"/>
      <c r="JAR215" s="372"/>
      <c r="JAS215" s="373"/>
      <c r="JAT215" s="373"/>
      <c r="JAU215" s="373"/>
      <c r="JAV215" s="374"/>
      <c r="JAW215" s="374"/>
      <c r="JAX215" s="374"/>
      <c r="JAY215" s="374"/>
      <c r="JAZ215" s="374"/>
      <c r="JBA215" s="374"/>
      <c r="JBB215" s="374"/>
      <c r="JBC215" s="374"/>
      <c r="JBD215" s="373"/>
      <c r="JBE215" s="371"/>
      <c r="JBF215" s="371"/>
      <c r="JBG215" s="371"/>
      <c r="JBH215" s="372"/>
      <c r="JBI215" s="373"/>
      <c r="JBJ215" s="373"/>
      <c r="JBK215" s="373"/>
      <c r="JBL215" s="374"/>
      <c r="JBM215" s="374"/>
      <c r="JBN215" s="374"/>
      <c r="JBO215" s="374"/>
      <c r="JBP215" s="374"/>
      <c r="JBQ215" s="374"/>
      <c r="JBR215" s="374"/>
      <c r="JBS215" s="374"/>
      <c r="JBT215" s="373"/>
      <c r="JBU215" s="371"/>
      <c r="JBV215" s="371"/>
      <c r="JBW215" s="371"/>
      <c r="JBX215" s="372"/>
      <c r="JBY215" s="373"/>
      <c r="JBZ215" s="373"/>
      <c r="JCA215" s="373"/>
      <c r="JCB215" s="374"/>
      <c r="JCC215" s="374"/>
      <c r="JCD215" s="374"/>
      <c r="JCE215" s="374"/>
      <c r="JCF215" s="374"/>
      <c r="JCG215" s="374"/>
      <c r="JCH215" s="374"/>
      <c r="JCI215" s="374"/>
      <c r="JCJ215" s="373"/>
      <c r="JCK215" s="371"/>
      <c r="JCL215" s="371"/>
      <c r="JCM215" s="371"/>
      <c r="JCN215" s="372"/>
      <c r="JCO215" s="373"/>
      <c r="JCP215" s="373"/>
      <c r="JCQ215" s="373"/>
      <c r="JCR215" s="374"/>
      <c r="JCS215" s="374"/>
      <c r="JCT215" s="374"/>
      <c r="JCU215" s="374"/>
      <c r="JCV215" s="374"/>
      <c r="JCW215" s="374"/>
      <c r="JCX215" s="374"/>
      <c r="JCY215" s="374"/>
      <c r="JCZ215" s="373"/>
      <c r="JDA215" s="371"/>
      <c r="JDB215" s="371"/>
      <c r="JDC215" s="371"/>
      <c r="JDD215" s="372"/>
      <c r="JDE215" s="373"/>
      <c r="JDF215" s="373"/>
      <c r="JDG215" s="373"/>
      <c r="JDH215" s="374"/>
      <c r="JDI215" s="374"/>
      <c r="JDJ215" s="374"/>
      <c r="JDK215" s="374"/>
      <c r="JDL215" s="374"/>
      <c r="JDM215" s="374"/>
      <c r="JDN215" s="374"/>
      <c r="JDO215" s="374"/>
      <c r="JDP215" s="373"/>
      <c r="JDQ215" s="371"/>
      <c r="JDR215" s="371"/>
      <c r="JDS215" s="371"/>
      <c r="JDT215" s="372"/>
      <c r="JDU215" s="373"/>
      <c r="JDV215" s="373"/>
      <c r="JDW215" s="373"/>
      <c r="JDX215" s="374"/>
      <c r="JDY215" s="374"/>
      <c r="JDZ215" s="374"/>
      <c r="JEA215" s="374"/>
      <c r="JEB215" s="374"/>
      <c r="JEC215" s="374"/>
      <c r="JED215" s="374"/>
      <c r="JEE215" s="374"/>
      <c r="JEF215" s="373"/>
      <c r="JEG215" s="371"/>
      <c r="JEH215" s="371"/>
      <c r="JEI215" s="371"/>
      <c r="JEJ215" s="372"/>
      <c r="JEK215" s="373"/>
      <c r="JEL215" s="373"/>
      <c r="JEM215" s="373"/>
      <c r="JEN215" s="374"/>
      <c r="JEO215" s="374"/>
      <c r="JEP215" s="374"/>
      <c r="JEQ215" s="374"/>
      <c r="JER215" s="374"/>
      <c r="JES215" s="374"/>
      <c r="JET215" s="374"/>
      <c r="JEU215" s="374"/>
      <c r="JEV215" s="373"/>
      <c r="JEW215" s="371"/>
      <c r="JEX215" s="371"/>
      <c r="JEY215" s="371"/>
      <c r="JEZ215" s="372"/>
      <c r="JFA215" s="373"/>
      <c r="JFB215" s="373"/>
      <c r="JFC215" s="373"/>
      <c r="JFD215" s="374"/>
      <c r="JFE215" s="374"/>
      <c r="JFF215" s="374"/>
      <c r="JFG215" s="374"/>
      <c r="JFH215" s="374"/>
      <c r="JFI215" s="374"/>
      <c r="JFJ215" s="374"/>
      <c r="JFK215" s="374"/>
      <c r="JFL215" s="373"/>
      <c r="JFM215" s="371"/>
      <c r="JFN215" s="371"/>
      <c r="JFO215" s="371"/>
      <c r="JFP215" s="372"/>
      <c r="JFQ215" s="373"/>
      <c r="JFR215" s="373"/>
      <c r="JFS215" s="373"/>
      <c r="JFT215" s="374"/>
      <c r="JFU215" s="374"/>
      <c r="JFV215" s="374"/>
      <c r="JFW215" s="374"/>
      <c r="JFX215" s="374"/>
      <c r="JFY215" s="374"/>
      <c r="JFZ215" s="374"/>
      <c r="JGA215" s="374"/>
      <c r="JGB215" s="373"/>
      <c r="JGC215" s="371"/>
      <c r="JGD215" s="371"/>
      <c r="JGE215" s="371"/>
      <c r="JGF215" s="372"/>
      <c r="JGG215" s="373"/>
      <c r="JGH215" s="373"/>
      <c r="JGI215" s="373"/>
      <c r="JGJ215" s="374"/>
      <c r="JGK215" s="374"/>
      <c r="JGL215" s="374"/>
      <c r="JGM215" s="374"/>
      <c r="JGN215" s="374"/>
      <c r="JGO215" s="374"/>
      <c r="JGP215" s="374"/>
      <c r="JGQ215" s="374"/>
      <c r="JGR215" s="373"/>
      <c r="JGS215" s="371"/>
      <c r="JGT215" s="371"/>
      <c r="JGU215" s="371"/>
      <c r="JGV215" s="372"/>
      <c r="JGW215" s="373"/>
      <c r="JGX215" s="373"/>
      <c r="JGY215" s="373"/>
      <c r="JGZ215" s="374"/>
      <c r="JHA215" s="374"/>
      <c r="JHB215" s="374"/>
      <c r="JHC215" s="374"/>
      <c r="JHD215" s="374"/>
      <c r="JHE215" s="374"/>
      <c r="JHF215" s="374"/>
      <c r="JHG215" s="374"/>
      <c r="JHH215" s="373"/>
      <c r="JHI215" s="371"/>
      <c r="JHJ215" s="371"/>
      <c r="JHK215" s="371"/>
      <c r="JHL215" s="372"/>
      <c r="JHM215" s="373"/>
      <c r="JHN215" s="373"/>
      <c r="JHO215" s="373"/>
      <c r="JHP215" s="374"/>
      <c r="JHQ215" s="374"/>
      <c r="JHR215" s="374"/>
      <c r="JHS215" s="374"/>
      <c r="JHT215" s="374"/>
      <c r="JHU215" s="374"/>
      <c r="JHV215" s="374"/>
      <c r="JHW215" s="374"/>
      <c r="JHX215" s="373"/>
      <c r="JHY215" s="371"/>
      <c r="JHZ215" s="371"/>
      <c r="JIA215" s="371"/>
      <c r="JIB215" s="372"/>
      <c r="JIC215" s="373"/>
      <c r="JID215" s="373"/>
      <c r="JIE215" s="373"/>
      <c r="JIF215" s="374"/>
      <c r="JIG215" s="374"/>
      <c r="JIH215" s="374"/>
      <c r="JII215" s="374"/>
      <c r="JIJ215" s="374"/>
      <c r="JIK215" s="374"/>
      <c r="JIL215" s="374"/>
      <c r="JIM215" s="374"/>
      <c r="JIN215" s="373"/>
      <c r="JIO215" s="371"/>
      <c r="JIP215" s="371"/>
      <c r="JIQ215" s="371"/>
      <c r="JIR215" s="372"/>
      <c r="JIS215" s="373"/>
      <c r="JIT215" s="373"/>
      <c r="JIU215" s="373"/>
      <c r="JIV215" s="374"/>
      <c r="JIW215" s="374"/>
      <c r="JIX215" s="374"/>
      <c r="JIY215" s="374"/>
      <c r="JIZ215" s="374"/>
      <c r="JJA215" s="374"/>
      <c r="JJB215" s="374"/>
      <c r="JJC215" s="374"/>
      <c r="JJD215" s="373"/>
      <c r="JJE215" s="371"/>
      <c r="JJF215" s="371"/>
      <c r="JJG215" s="371"/>
      <c r="JJH215" s="372"/>
      <c r="JJI215" s="373"/>
      <c r="JJJ215" s="373"/>
      <c r="JJK215" s="373"/>
      <c r="JJL215" s="374"/>
      <c r="JJM215" s="374"/>
      <c r="JJN215" s="374"/>
      <c r="JJO215" s="374"/>
      <c r="JJP215" s="374"/>
      <c r="JJQ215" s="374"/>
      <c r="JJR215" s="374"/>
      <c r="JJS215" s="374"/>
      <c r="JJT215" s="373"/>
      <c r="JJU215" s="371"/>
      <c r="JJV215" s="371"/>
      <c r="JJW215" s="371"/>
      <c r="JJX215" s="372"/>
      <c r="JJY215" s="373"/>
      <c r="JJZ215" s="373"/>
      <c r="JKA215" s="373"/>
      <c r="JKB215" s="374"/>
      <c r="JKC215" s="374"/>
      <c r="JKD215" s="374"/>
      <c r="JKE215" s="374"/>
      <c r="JKF215" s="374"/>
      <c r="JKG215" s="374"/>
      <c r="JKH215" s="374"/>
      <c r="JKI215" s="374"/>
      <c r="JKJ215" s="373"/>
      <c r="JKK215" s="371"/>
      <c r="JKL215" s="371"/>
      <c r="JKM215" s="371"/>
      <c r="JKN215" s="372"/>
      <c r="JKO215" s="373"/>
      <c r="JKP215" s="373"/>
      <c r="JKQ215" s="373"/>
      <c r="JKR215" s="374"/>
      <c r="JKS215" s="374"/>
      <c r="JKT215" s="374"/>
      <c r="JKU215" s="374"/>
      <c r="JKV215" s="374"/>
      <c r="JKW215" s="374"/>
      <c r="JKX215" s="374"/>
      <c r="JKY215" s="374"/>
      <c r="JKZ215" s="373"/>
      <c r="JLA215" s="371"/>
      <c r="JLB215" s="371"/>
      <c r="JLC215" s="371"/>
      <c r="JLD215" s="372"/>
      <c r="JLE215" s="373"/>
      <c r="JLF215" s="373"/>
      <c r="JLG215" s="373"/>
      <c r="JLH215" s="374"/>
      <c r="JLI215" s="374"/>
      <c r="JLJ215" s="374"/>
      <c r="JLK215" s="374"/>
      <c r="JLL215" s="374"/>
      <c r="JLM215" s="374"/>
      <c r="JLN215" s="374"/>
      <c r="JLO215" s="374"/>
      <c r="JLP215" s="373"/>
      <c r="JLQ215" s="371"/>
      <c r="JLR215" s="371"/>
      <c r="JLS215" s="371"/>
      <c r="JLT215" s="372"/>
      <c r="JLU215" s="373"/>
      <c r="JLV215" s="373"/>
      <c r="JLW215" s="373"/>
      <c r="JLX215" s="374"/>
      <c r="JLY215" s="374"/>
      <c r="JLZ215" s="374"/>
      <c r="JMA215" s="374"/>
      <c r="JMB215" s="374"/>
      <c r="JMC215" s="374"/>
      <c r="JMD215" s="374"/>
      <c r="JME215" s="374"/>
      <c r="JMF215" s="373"/>
      <c r="JMG215" s="371"/>
      <c r="JMH215" s="371"/>
      <c r="JMI215" s="371"/>
      <c r="JMJ215" s="372"/>
      <c r="JMK215" s="373"/>
      <c r="JML215" s="373"/>
      <c r="JMM215" s="373"/>
      <c r="JMN215" s="374"/>
      <c r="JMO215" s="374"/>
      <c r="JMP215" s="374"/>
      <c r="JMQ215" s="374"/>
      <c r="JMR215" s="374"/>
      <c r="JMS215" s="374"/>
      <c r="JMT215" s="374"/>
      <c r="JMU215" s="374"/>
      <c r="JMV215" s="373"/>
      <c r="JMW215" s="371"/>
      <c r="JMX215" s="371"/>
      <c r="JMY215" s="371"/>
      <c r="JMZ215" s="372"/>
      <c r="JNA215" s="373"/>
      <c r="JNB215" s="373"/>
      <c r="JNC215" s="373"/>
      <c r="JND215" s="374"/>
      <c r="JNE215" s="374"/>
      <c r="JNF215" s="374"/>
      <c r="JNG215" s="374"/>
      <c r="JNH215" s="374"/>
      <c r="JNI215" s="374"/>
      <c r="JNJ215" s="374"/>
      <c r="JNK215" s="374"/>
      <c r="JNL215" s="373"/>
      <c r="JNM215" s="371"/>
      <c r="JNN215" s="371"/>
      <c r="JNO215" s="371"/>
      <c r="JNP215" s="372"/>
      <c r="JNQ215" s="373"/>
      <c r="JNR215" s="373"/>
      <c r="JNS215" s="373"/>
      <c r="JNT215" s="374"/>
      <c r="JNU215" s="374"/>
      <c r="JNV215" s="374"/>
      <c r="JNW215" s="374"/>
      <c r="JNX215" s="374"/>
      <c r="JNY215" s="374"/>
      <c r="JNZ215" s="374"/>
      <c r="JOA215" s="374"/>
      <c r="JOB215" s="373"/>
      <c r="JOC215" s="371"/>
      <c r="JOD215" s="371"/>
      <c r="JOE215" s="371"/>
      <c r="JOF215" s="372"/>
      <c r="JOG215" s="373"/>
      <c r="JOH215" s="373"/>
      <c r="JOI215" s="373"/>
      <c r="JOJ215" s="374"/>
      <c r="JOK215" s="374"/>
      <c r="JOL215" s="374"/>
      <c r="JOM215" s="374"/>
      <c r="JON215" s="374"/>
      <c r="JOO215" s="374"/>
      <c r="JOP215" s="374"/>
      <c r="JOQ215" s="374"/>
      <c r="JOR215" s="373"/>
      <c r="JOS215" s="371"/>
      <c r="JOT215" s="371"/>
      <c r="JOU215" s="371"/>
      <c r="JOV215" s="372"/>
      <c r="JOW215" s="373"/>
      <c r="JOX215" s="373"/>
      <c r="JOY215" s="373"/>
      <c r="JOZ215" s="374"/>
      <c r="JPA215" s="374"/>
      <c r="JPB215" s="374"/>
      <c r="JPC215" s="374"/>
      <c r="JPD215" s="374"/>
      <c r="JPE215" s="374"/>
      <c r="JPF215" s="374"/>
      <c r="JPG215" s="374"/>
      <c r="JPH215" s="373"/>
      <c r="JPI215" s="371"/>
      <c r="JPJ215" s="371"/>
      <c r="JPK215" s="371"/>
      <c r="JPL215" s="372"/>
      <c r="JPM215" s="373"/>
      <c r="JPN215" s="373"/>
      <c r="JPO215" s="373"/>
      <c r="JPP215" s="374"/>
      <c r="JPQ215" s="374"/>
      <c r="JPR215" s="374"/>
      <c r="JPS215" s="374"/>
      <c r="JPT215" s="374"/>
      <c r="JPU215" s="374"/>
      <c r="JPV215" s="374"/>
      <c r="JPW215" s="374"/>
      <c r="JPX215" s="373"/>
      <c r="JPY215" s="371"/>
      <c r="JPZ215" s="371"/>
      <c r="JQA215" s="371"/>
      <c r="JQB215" s="372"/>
      <c r="JQC215" s="373"/>
      <c r="JQD215" s="373"/>
      <c r="JQE215" s="373"/>
      <c r="JQF215" s="374"/>
      <c r="JQG215" s="374"/>
      <c r="JQH215" s="374"/>
      <c r="JQI215" s="374"/>
      <c r="JQJ215" s="374"/>
      <c r="JQK215" s="374"/>
      <c r="JQL215" s="374"/>
      <c r="JQM215" s="374"/>
      <c r="JQN215" s="373"/>
      <c r="JQO215" s="371"/>
      <c r="JQP215" s="371"/>
      <c r="JQQ215" s="371"/>
      <c r="JQR215" s="372"/>
      <c r="JQS215" s="373"/>
      <c r="JQT215" s="373"/>
      <c r="JQU215" s="373"/>
      <c r="JQV215" s="374"/>
      <c r="JQW215" s="374"/>
      <c r="JQX215" s="374"/>
      <c r="JQY215" s="374"/>
      <c r="JQZ215" s="374"/>
      <c r="JRA215" s="374"/>
      <c r="JRB215" s="374"/>
      <c r="JRC215" s="374"/>
      <c r="JRD215" s="373"/>
      <c r="JRE215" s="371"/>
      <c r="JRF215" s="371"/>
      <c r="JRG215" s="371"/>
      <c r="JRH215" s="372"/>
      <c r="JRI215" s="373"/>
      <c r="JRJ215" s="373"/>
      <c r="JRK215" s="373"/>
      <c r="JRL215" s="374"/>
      <c r="JRM215" s="374"/>
      <c r="JRN215" s="374"/>
      <c r="JRO215" s="374"/>
      <c r="JRP215" s="374"/>
      <c r="JRQ215" s="374"/>
      <c r="JRR215" s="374"/>
      <c r="JRS215" s="374"/>
      <c r="JRT215" s="373"/>
      <c r="JRU215" s="371"/>
      <c r="JRV215" s="371"/>
      <c r="JRW215" s="371"/>
      <c r="JRX215" s="372"/>
      <c r="JRY215" s="373"/>
      <c r="JRZ215" s="373"/>
      <c r="JSA215" s="373"/>
      <c r="JSB215" s="374"/>
      <c r="JSC215" s="374"/>
      <c r="JSD215" s="374"/>
      <c r="JSE215" s="374"/>
      <c r="JSF215" s="374"/>
      <c r="JSG215" s="374"/>
      <c r="JSH215" s="374"/>
      <c r="JSI215" s="374"/>
      <c r="JSJ215" s="373"/>
      <c r="JSK215" s="371"/>
      <c r="JSL215" s="371"/>
      <c r="JSM215" s="371"/>
      <c r="JSN215" s="372"/>
      <c r="JSO215" s="373"/>
      <c r="JSP215" s="373"/>
      <c r="JSQ215" s="373"/>
      <c r="JSR215" s="374"/>
      <c r="JSS215" s="374"/>
      <c r="JST215" s="374"/>
      <c r="JSU215" s="374"/>
      <c r="JSV215" s="374"/>
      <c r="JSW215" s="374"/>
      <c r="JSX215" s="374"/>
      <c r="JSY215" s="374"/>
      <c r="JSZ215" s="373"/>
      <c r="JTA215" s="371"/>
      <c r="JTB215" s="371"/>
      <c r="JTC215" s="371"/>
      <c r="JTD215" s="372"/>
      <c r="JTE215" s="373"/>
      <c r="JTF215" s="373"/>
      <c r="JTG215" s="373"/>
      <c r="JTH215" s="374"/>
      <c r="JTI215" s="374"/>
      <c r="JTJ215" s="374"/>
      <c r="JTK215" s="374"/>
      <c r="JTL215" s="374"/>
      <c r="JTM215" s="374"/>
      <c r="JTN215" s="374"/>
      <c r="JTO215" s="374"/>
      <c r="JTP215" s="373"/>
      <c r="JTQ215" s="371"/>
      <c r="JTR215" s="371"/>
      <c r="JTS215" s="371"/>
      <c r="JTT215" s="372"/>
      <c r="JTU215" s="373"/>
      <c r="JTV215" s="373"/>
      <c r="JTW215" s="373"/>
      <c r="JTX215" s="374"/>
      <c r="JTY215" s="374"/>
      <c r="JTZ215" s="374"/>
      <c r="JUA215" s="374"/>
      <c r="JUB215" s="374"/>
      <c r="JUC215" s="374"/>
      <c r="JUD215" s="374"/>
      <c r="JUE215" s="374"/>
      <c r="JUF215" s="373"/>
      <c r="JUG215" s="371"/>
      <c r="JUH215" s="371"/>
      <c r="JUI215" s="371"/>
      <c r="JUJ215" s="372"/>
      <c r="JUK215" s="373"/>
      <c r="JUL215" s="373"/>
      <c r="JUM215" s="373"/>
      <c r="JUN215" s="374"/>
      <c r="JUO215" s="374"/>
      <c r="JUP215" s="374"/>
      <c r="JUQ215" s="374"/>
      <c r="JUR215" s="374"/>
      <c r="JUS215" s="374"/>
      <c r="JUT215" s="374"/>
      <c r="JUU215" s="374"/>
      <c r="JUV215" s="373"/>
      <c r="JUW215" s="371"/>
      <c r="JUX215" s="371"/>
      <c r="JUY215" s="371"/>
      <c r="JUZ215" s="372"/>
      <c r="JVA215" s="373"/>
      <c r="JVB215" s="373"/>
      <c r="JVC215" s="373"/>
      <c r="JVD215" s="374"/>
      <c r="JVE215" s="374"/>
      <c r="JVF215" s="374"/>
      <c r="JVG215" s="374"/>
      <c r="JVH215" s="374"/>
      <c r="JVI215" s="374"/>
      <c r="JVJ215" s="374"/>
      <c r="JVK215" s="374"/>
      <c r="JVL215" s="373"/>
      <c r="JVM215" s="371"/>
      <c r="JVN215" s="371"/>
      <c r="JVO215" s="371"/>
      <c r="JVP215" s="372"/>
      <c r="JVQ215" s="373"/>
      <c r="JVR215" s="373"/>
      <c r="JVS215" s="373"/>
      <c r="JVT215" s="374"/>
      <c r="JVU215" s="374"/>
      <c r="JVV215" s="374"/>
      <c r="JVW215" s="374"/>
      <c r="JVX215" s="374"/>
      <c r="JVY215" s="374"/>
      <c r="JVZ215" s="374"/>
      <c r="JWA215" s="374"/>
      <c r="JWB215" s="373"/>
      <c r="JWC215" s="371"/>
      <c r="JWD215" s="371"/>
      <c r="JWE215" s="371"/>
      <c r="JWF215" s="372"/>
      <c r="JWG215" s="373"/>
      <c r="JWH215" s="373"/>
      <c r="JWI215" s="373"/>
      <c r="JWJ215" s="374"/>
      <c r="JWK215" s="374"/>
      <c r="JWL215" s="374"/>
      <c r="JWM215" s="374"/>
      <c r="JWN215" s="374"/>
      <c r="JWO215" s="374"/>
      <c r="JWP215" s="374"/>
      <c r="JWQ215" s="374"/>
      <c r="JWR215" s="373"/>
      <c r="JWS215" s="371"/>
      <c r="JWT215" s="371"/>
      <c r="JWU215" s="371"/>
      <c r="JWV215" s="372"/>
      <c r="JWW215" s="373"/>
      <c r="JWX215" s="373"/>
      <c r="JWY215" s="373"/>
      <c r="JWZ215" s="374"/>
      <c r="JXA215" s="374"/>
      <c r="JXB215" s="374"/>
      <c r="JXC215" s="374"/>
      <c r="JXD215" s="374"/>
      <c r="JXE215" s="374"/>
      <c r="JXF215" s="374"/>
      <c r="JXG215" s="374"/>
      <c r="JXH215" s="373"/>
      <c r="JXI215" s="371"/>
      <c r="JXJ215" s="371"/>
      <c r="JXK215" s="371"/>
      <c r="JXL215" s="372"/>
      <c r="JXM215" s="373"/>
      <c r="JXN215" s="373"/>
      <c r="JXO215" s="373"/>
      <c r="JXP215" s="374"/>
      <c r="JXQ215" s="374"/>
      <c r="JXR215" s="374"/>
      <c r="JXS215" s="374"/>
      <c r="JXT215" s="374"/>
      <c r="JXU215" s="374"/>
      <c r="JXV215" s="374"/>
      <c r="JXW215" s="374"/>
      <c r="JXX215" s="373"/>
      <c r="JXY215" s="371"/>
      <c r="JXZ215" s="371"/>
      <c r="JYA215" s="371"/>
      <c r="JYB215" s="372"/>
      <c r="JYC215" s="373"/>
      <c r="JYD215" s="373"/>
      <c r="JYE215" s="373"/>
      <c r="JYF215" s="374"/>
      <c r="JYG215" s="374"/>
      <c r="JYH215" s="374"/>
      <c r="JYI215" s="374"/>
      <c r="JYJ215" s="374"/>
      <c r="JYK215" s="374"/>
      <c r="JYL215" s="374"/>
      <c r="JYM215" s="374"/>
      <c r="JYN215" s="373"/>
      <c r="JYO215" s="371"/>
      <c r="JYP215" s="371"/>
      <c r="JYQ215" s="371"/>
      <c r="JYR215" s="372"/>
      <c r="JYS215" s="373"/>
      <c r="JYT215" s="373"/>
      <c r="JYU215" s="373"/>
      <c r="JYV215" s="374"/>
      <c r="JYW215" s="374"/>
      <c r="JYX215" s="374"/>
      <c r="JYY215" s="374"/>
      <c r="JYZ215" s="374"/>
      <c r="JZA215" s="374"/>
      <c r="JZB215" s="374"/>
      <c r="JZC215" s="374"/>
      <c r="JZD215" s="373"/>
      <c r="JZE215" s="371"/>
      <c r="JZF215" s="371"/>
      <c r="JZG215" s="371"/>
      <c r="JZH215" s="372"/>
      <c r="JZI215" s="373"/>
      <c r="JZJ215" s="373"/>
      <c r="JZK215" s="373"/>
      <c r="JZL215" s="374"/>
      <c r="JZM215" s="374"/>
      <c r="JZN215" s="374"/>
      <c r="JZO215" s="374"/>
      <c r="JZP215" s="374"/>
      <c r="JZQ215" s="374"/>
      <c r="JZR215" s="374"/>
      <c r="JZS215" s="374"/>
      <c r="JZT215" s="373"/>
      <c r="JZU215" s="371"/>
      <c r="JZV215" s="371"/>
      <c r="JZW215" s="371"/>
      <c r="JZX215" s="372"/>
      <c r="JZY215" s="373"/>
      <c r="JZZ215" s="373"/>
      <c r="KAA215" s="373"/>
      <c r="KAB215" s="374"/>
      <c r="KAC215" s="374"/>
      <c r="KAD215" s="374"/>
      <c r="KAE215" s="374"/>
      <c r="KAF215" s="374"/>
      <c r="KAG215" s="374"/>
      <c r="KAH215" s="374"/>
      <c r="KAI215" s="374"/>
      <c r="KAJ215" s="373"/>
      <c r="KAK215" s="371"/>
      <c r="KAL215" s="371"/>
      <c r="KAM215" s="371"/>
      <c r="KAN215" s="372"/>
      <c r="KAO215" s="373"/>
      <c r="KAP215" s="373"/>
      <c r="KAQ215" s="373"/>
      <c r="KAR215" s="374"/>
      <c r="KAS215" s="374"/>
      <c r="KAT215" s="374"/>
      <c r="KAU215" s="374"/>
      <c r="KAV215" s="374"/>
      <c r="KAW215" s="374"/>
      <c r="KAX215" s="374"/>
      <c r="KAY215" s="374"/>
      <c r="KAZ215" s="373"/>
      <c r="KBA215" s="371"/>
      <c r="KBB215" s="371"/>
      <c r="KBC215" s="371"/>
      <c r="KBD215" s="372"/>
      <c r="KBE215" s="373"/>
      <c r="KBF215" s="373"/>
      <c r="KBG215" s="373"/>
      <c r="KBH215" s="374"/>
      <c r="KBI215" s="374"/>
      <c r="KBJ215" s="374"/>
      <c r="KBK215" s="374"/>
      <c r="KBL215" s="374"/>
      <c r="KBM215" s="374"/>
      <c r="KBN215" s="374"/>
      <c r="KBO215" s="374"/>
      <c r="KBP215" s="373"/>
      <c r="KBQ215" s="371"/>
      <c r="KBR215" s="371"/>
      <c r="KBS215" s="371"/>
      <c r="KBT215" s="372"/>
      <c r="KBU215" s="373"/>
      <c r="KBV215" s="373"/>
      <c r="KBW215" s="373"/>
      <c r="KBX215" s="374"/>
      <c r="KBY215" s="374"/>
      <c r="KBZ215" s="374"/>
      <c r="KCA215" s="374"/>
      <c r="KCB215" s="374"/>
      <c r="KCC215" s="374"/>
      <c r="KCD215" s="374"/>
      <c r="KCE215" s="374"/>
      <c r="KCF215" s="373"/>
      <c r="KCG215" s="371"/>
      <c r="KCH215" s="371"/>
      <c r="KCI215" s="371"/>
      <c r="KCJ215" s="372"/>
      <c r="KCK215" s="373"/>
      <c r="KCL215" s="373"/>
      <c r="KCM215" s="373"/>
      <c r="KCN215" s="374"/>
      <c r="KCO215" s="374"/>
      <c r="KCP215" s="374"/>
      <c r="KCQ215" s="374"/>
      <c r="KCR215" s="374"/>
      <c r="KCS215" s="374"/>
      <c r="KCT215" s="374"/>
      <c r="KCU215" s="374"/>
      <c r="KCV215" s="373"/>
      <c r="KCW215" s="371"/>
      <c r="KCX215" s="371"/>
      <c r="KCY215" s="371"/>
      <c r="KCZ215" s="372"/>
      <c r="KDA215" s="373"/>
      <c r="KDB215" s="373"/>
      <c r="KDC215" s="373"/>
      <c r="KDD215" s="374"/>
      <c r="KDE215" s="374"/>
      <c r="KDF215" s="374"/>
      <c r="KDG215" s="374"/>
      <c r="KDH215" s="374"/>
      <c r="KDI215" s="374"/>
      <c r="KDJ215" s="374"/>
      <c r="KDK215" s="374"/>
      <c r="KDL215" s="373"/>
      <c r="KDM215" s="371"/>
      <c r="KDN215" s="371"/>
      <c r="KDO215" s="371"/>
      <c r="KDP215" s="372"/>
      <c r="KDQ215" s="373"/>
      <c r="KDR215" s="373"/>
      <c r="KDS215" s="373"/>
      <c r="KDT215" s="374"/>
      <c r="KDU215" s="374"/>
      <c r="KDV215" s="374"/>
      <c r="KDW215" s="374"/>
      <c r="KDX215" s="374"/>
      <c r="KDY215" s="374"/>
      <c r="KDZ215" s="374"/>
      <c r="KEA215" s="374"/>
      <c r="KEB215" s="373"/>
      <c r="KEC215" s="371"/>
      <c r="KED215" s="371"/>
      <c r="KEE215" s="371"/>
      <c r="KEF215" s="372"/>
      <c r="KEG215" s="373"/>
      <c r="KEH215" s="373"/>
      <c r="KEI215" s="373"/>
      <c r="KEJ215" s="374"/>
      <c r="KEK215" s="374"/>
      <c r="KEL215" s="374"/>
      <c r="KEM215" s="374"/>
      <c r="KEN215" s="374"/>
      <c r="KEO215" s="374"/>
      <c r="KEP215" s="374"/>
      <c r="KEQ215" s="374"/>
      <c r="KER215" s="373"/>
      <c r="KES215" s="371"/>
      <c r="KET215" s="371"/>
      <c r="KEU215" s="371"/>
      <c r="KEV215" s="372"/>
      <c r="KEW215" s="373"/>
      <c r="KEX215" s="373"/>
      <c r="KEY215" s="373"/>
      <c r="KEZ215" s="374"/>
      <c r="KFA215" s="374"/>
      <c r="KFB215" s="374"/>
      <c r="KFC215" s="374"/>
      <c r="KFD215" s="374"/>
      <c r="KFE215" s="374"/>
      <c r="KFF215" s="374"/>
      <c r="KFG215" s="374"/>
      <c r="KFH215" s="373"/>
      <c r="KFI215" s="371"/>
      <c r="KFJ215" s="371"/>
      <c r="KFK215" s="371"/>
      <c r="KFL215" s="372"/>
      <c r="KFM215" s="373"/>
      <c r="KFN215" s="373"/>
      <c r="KFO215" s="373"/>
      <c r="KFP215" s="374"/>
      <c r="KFQ215" s="374"/>
      <c r="KFR215" s="374"/>
      <c r="KFS215" s="374"/>
      <c r="KFT215" s="374"/>
      <c r="KFU215" s="374"/>
      <c r="KFV215" s="374"/>
      <c r="KFW215" s="374"/>
      <c r="KFX215" s="373"/>
      <c r="KFY215" s="371"/>
      <c r="KFZ215" s="371"/>
      <c r="KGA215" s="371"/>
      <c r="KGB215" s="372"/>
      <c r="KGC215" s="373"/>
      <c r="KGD215" s="373"/>
      <c r="KGE215" s="373"/>
      <c r="KGF215" s="374"/>
      <c r="KGG215" s="374"/>
      <c r="KGH215" s="374"/>
      <c r="KGI215" s="374"/>
      <c r="KGJ215" s="374"/>
      <c r="KGK215" s="374"/>
      <c r="KGL215" s="374"/>
      <c r="KGM215" s="374"/>
      <c r="KGN215" s="373"/>
      <c r="KGO215" s="371"/>
      <c r="KGP215" s="371"/>
      <c r="KGQ215" s="371"/>
      <c r="KGR215" s="372"/>
      <c r="KGS215" s="373"/>
      <c r="KGT215" s="373"/>
      <c r="KGU215" s="373"/>
      <c r="KGV215" s="374"/>
      <c r="KGW215" s="374"/>
      <c r="KGX215" s="374"/>
      <c r="KGY215" s="374"/>
      <c r="KGZ215" s="374"/>
      <c r="KHA215" s="374"/>
      <c r="KHB215" s="374"/>
      <c r="KHC215" s="374"/>
      <c r="KHD215" s="373"/>
      <c r="KHE215" s="371"/>
      <c r="KHF215" s="371"/>
      <c r="KHG215" s="371"/>
      <c r="KHH215" s="372"/>
      <c r="KHI215" s="373"/>
      <c r="KHJ215" s="373"/>
      <c r="KHK215" s="373"/>
      <c r="KHL215" s="374"/>
      <c r="KHM215" s="374"/>
      <c r="KHN215" s="374"/>
      <c r="KHO215" s="374"/>
      <c r="KHP215" s="374"/>
      <c r="KHQ215" s="374"/>
      <c r="KHR215" s="374"/>
      <c r="KHS215" s="374"/>
      <c r="KHT215" s="373"/>
      <c r="KHU215" s="371"/>
      <c r="KHV215" s="371"/>
      <c r="KHW215" s="371"/>
      <c r="KHX215" s="372"/>
      <c r="KHY215" s="373"/>
      <c r="KHZ215" s="373"/>
      <c r="KIA215" s="373"/>
      <c r="KIB215" s="374"/>
      <c r="KIC215" s="374"/>
      <c r="KID215" s="374"/>
      <c r="KIE215" s="374"/>
      <c r="KIF215" s="374"/>
      <c r="KIG215" s="374"/>
      <c r="KIH215" s="374"/>
      <c r="KII215" s="374"/>
      <c r="KIJ215" s="373"/>
      <c r="KIK215" s="371"/>
      <c r="KIL215" s="371"/>
      <c r="KIM215" s="371"/>
      <c r="KIN215" s="372"/>
      <c r="KIO215" s="373"/>
      <c r="KIP215" s="373"/>
      <c r="KIQ215" s="373"/>
      <c r="KIR215" s="374"/>
      <c r="KIS215" s="374"/>
      <c r="KIT215" s="374"/>
      <c r="KIU215" s="374"/>
      <c r="KIV215" s="374"/>
      <c r="KIW215" s="374"/>
      <c r="KIX215" s="374"/>
      <c r="KIY215" s="374"/>
      <c r="KIZ215" s="373"/>
      <c r="KJA215" s="371"/>
      <c r="KJB215" s="371"/>
      <c r="KJC215" s="371"/>
      <c r="KJD215" s="372"/>
      <c r="KJE215" s="373"/>
      <c r="KJF215" s="373"/>
      <c r="KJG215" s="373"/>
      <c r="KJH215" s="374"/>
      <c r="KJI215" s="374"/>
      <c r="KJJ215" s="374"/>
      <c r="KJK215" s="374"/>
      <c r="KJL215" s="374"/>
      <c r="KJM215" s="374"/>
      <c r="KJN215" s="374"/>
      <c r="KJO215" s="374"/>
      <c r="KJP215" s="373"/>
      <c r="KJQ215" s="371"/>
      <c r="KJR215" s="371"/>
      <c r="KJS215" s="371"/>
      <c r="KJT215" s="372"/>
      <c r="KJU215" s="373"/>
      <c r="KJV215" s="373"/>
      <c r="KJW215" s="373"/>
      <c r="KJX215" s="374"/>
      <c r="KJY215" s="374"/>
      <c r="KJZ215" s="374"/>
      <c r="KKA215" s="374"/>
      <c r="KKB215" s="374"/>
      <c r="KKC215" s="374"/>
      <c r="KKD215" s="374"/>
      <c r="KKE215" s="374"/>
      <c r="KKF215" s="373"/>
      <c r="KKG215" s="371"/>
      <c r="KKH215" s="371"/>
      <c r="KKI215" s="371"/>
      <c r="KKJ215" s="372"/>
      <c r="KKK215" s="373"/>
      <c r="KKL215" s="373"/>
      <c r="KKM215" s="373"/>
      <c r="KKN215" s="374"/>
      <c r="KKO215" s="374"/>
      <c r="KKP215" s="374"/>
      <c r="KKQ215" s="374"/>
      <c r="KKR215" s="374"/>
      <c r="KKS215" s="374"/>
      <c r="KKT215" s="374"/>
      <c r="KKU215" s="374"/>
      <c r="KKV215" s="373"/>
      <c r="KKW215" s="371"/>
      <c r="KKX215" s="371"/>
      <c r="KKY215" s="371"/>
      <c r="KKZ215" s="372"/>
      <c r="KLA215" s="373"/>
      <c r="KLB215" s="373"/>
      <c r="KLC215" s="373"/>
      <c r="KLD215" s="374"/>
      <c r="KLE215" s="374"/>
      <c r="KLF215" s="374"/>
      <c r="KLG215" s="374"/>
      <c r="KLH215" s="374"/>
      <c r="KLI215" s="374"/>
      <c r="KLJ215" s="374"/>
      <c r="KLK215" s="374"/>
      <c r="KLL215" s="373"/>
      <c r="KLM215" s="371"/>
      <c r="KLN215" s="371"/>
      <c r="KLO215" s="371"/>
      <c r="KLP215" s="372"/>
      <c r="KLQ215" s="373"/>
      <c r="KLR215" s="373"/>
      <c r="KLS215" s="373"/>
      <c r="KLT215" s="374"/>
      <c r="KLU215" s="374"/>
      <c r="KLV215" s="374"/>
      <c r="KLW215" s="374"/>
      <c r="KLX215" s="374"/>
      <c r="KLY215" s="374"/>
      <c r="KLZ215" s="374"/>
      <c r="KMA215" s="374"/>
      <c r="KMB215" s="373"/>
      <c r="KMC215" s="371"/>
      <c r="KMD215" s="371"/>
      <c r="KME215" s="371"/>
      <c r="KMF215" s="372"/>
      <c r="KMG215" s="373"/>
      <c r="KMH215" s="373"/>
      <c r="KMI215" s="373"/>
      <c r="KMJ215" s="374"/>
      <c r="KMK215" s="374"/>
      <c r="KML215" s="374"/>
      <c r="KMM215" s="374"/>
      <c r="KMN215" s="374"/>
      <c r="KMO215" s="374"/>
      <c r="KMP215" s="374"/>
      <c r="KMQ215" s="374"/>
      <c r="KMR215" s="373"/>
      <c r="KMS215" s="371"/>
      <c r="KMT215" s="371"/>
      <c r="KMU215" s="371"/>
      <c r="KMV215" s="372"/>
      <c r="KMW215" s="373"/>
      <c r="KMX215" s="373"/>
      <c r="KMY215" s="373"/>
      <c r="KMZ215" s="374"/>
      <c r="KNA215" s="374"/>
      <c r="KNB215" s="374"/>
      <c r="KNC215" s="374"/>
      <c r="KND215" s="374"/>
      <c r="KNE215" s="374"/>
      <c r="KNF215" s="374"/>
      <c r="KNG215" s="374"/>
      <c r="KNH215" s="373"/>
      <c r="KNI215" s="371"/>
      <c r="KNJ215" s="371"/>
      <c r="KNK215" s="371"/>
      <c r="KNL215" s="372"/>
      <c r="KNM215" s="373"/>
      <c r="KNN215" s="373"/>
      <c r="KNO215" s="373"/>
      <c r="KNP215" s="374"/>
      <c r="KNQ215" s="374"/>
      <c r="KNR215" s="374"/>
      <c r="KNS215" s="374"/>
      <c r="KNT215" s="374"/>
      <c r="KNU215" s="374"/>
      <c r="KNV215" s="374"/>
      <c r="KNW215" s="374"/>
      <c r="KNX215" s="373"/>
      <c r="KNY215" s="371"/>
      <c r="KNZ215" s="371"/>
      <c r="KOA215" s="371"/>
      <c r="KOB215" s="372"/>
      <c r="KOC215" s="373"/>
      <c r="KOD215" s="373"/>
      <c r="KOE215" s="373"/>
      <c r="KOF215" s="374"/>
      <c r="KOG215" s="374"/>
      <c r="KOH215" s="374"/>
      <c r="KOI215" s="374"/>
      <c r="KOJ215" s="374"/>
      <c r="KOK215" s="374"/>
      <c r="KOL215" s="374"/>
      <c r="KOM215" s="374"/>
      <c r="KON215" s="373"/>
      <c r="KOO215" s="371"/>
      <c r="KOP215" s="371"/>
      <c r="KOQ215" s="371"/>
      <c r="KOR215" s="372"/>
      <c r="KOS215" s="373"/>
      <c r="KOT215" s="373"/>
      <c r="KOU215" s="373"/>
      <c r="KOV215" s="374"/>
      <c r="KOW215" s="374"/>
      <c r="KOX215" s="374"/>
      <c r="KOY215" s="374"/>
      <c r="KOZ215" s="374"/>
      <c r="KPA215" s="374"/>
      <c r="KPB215" s="374"/>
      <c r="KPC215" s="374"/>
      <c r="KPD215" s="373"/>
      <c r="KPE215" s="371"/>
      <c r="KPF215" s="371"/>
      <c r="KPG215" s="371"/>
      <c r="KPH215" s="372"/>
      <c r="KPI215" s="373"/>
      <c r="KPJ215" s="373"/>
      <c r="KPK215" s="373"/>
      <c r="KPL215" s="374"/>
      <c r="KPM215" s="374"/>
      <c r="KPN215" s="374"/>
      <c r="KPO215" s="374"/>
      <c r="KPP215" s="374"/>
      <c r="KPQ215" s="374"/>
      <c r="KPR215" s="374"/>
      <c r="KPS215" s="374"/>
      <c r="KPT215" s="373"/>
      <c r="KPU215" s="371"/>
      <c r="KPV215" s="371"/>
      <c r="KPW215" s="371"/>
      <c r="KPX215" s="372"/>
      <c r="KPY215" s="373"/>
      <c r="KPZ215" s="373"/>
      <c r="KQA215" s="373"/>
      <c r="KQB215" s="374"/>
      <c r="KQC215" s="374"/>
      <c r="KQD215" s="374"/>
      <c r="KQE215" s="374"/>
      <c r="KQF215" s="374"/>
      <c r="KQG215" s="374"/>
      <c r="KQH215" s="374"/>
      <c r="KQI215" s="374"/>
      <c r="KQJ215" s="373"/>
      <c r="KQK215" s="371"/>
      <c r="KQL215" s="371"/>
      <c r="KQM215" s="371"/>
      <c r="KQN215" s="372"/>
      <c r="KQO215" s="373"/>
      <c r="KQP215" s="373"/>
      <c r="KQQ215" s="373"/>
      <c r="KQR215" s="374"/>
      <c r="KQS215" s="374"/>
      <c r="KQT215" s="374"/>
      <c r="KQU215" s="374"/>
      <c r="KQV215" s="374"/>
      <c r="KQW215" s="374"/>
      <c r="KQX215" s="374"/>
      <c r="KQY215" s="374"/>
      <c r="KQZ215" s="373"/>
      <c r="KRA215" s="371"/>
      <c r="KRB215" s="371"/>
      <c r="KRC215" s="371"/>
      <c r="KRD215" s="372"/>
      <c r="KRE215" s="373"/>
      <c r="KRF215" s="373"/>
      <c r="KRG215" s="373"/>
      <c r="KRH215" s="374"/>
      <c r="KRI215" s="374"/>
      <c r="KRJ215" s="374"/>
      <c r="KRK215" s="374"/>
      <c r="KRL215" s="374"/>
      <c r="KRM215" s="374"/>
      <c r="KRN215" s="374"/>
      <c r="KRO215" s="374"/>
      <c r="KRP215" s="373"/>
      <c r="KRQ215" s="371"/>
      <c r="KRR215" s="371"/>
      <c r="KRS215" s="371"/>
      <c r="KRT215" s="372"/>
      <c r="KRU215" s="373"/>
      <c r="KRV215" s="373"/>
      <c r="KRW215" s="373"/>
      <c r="KRX215" s="374"/>
      <c r="KRY215" s="374"/>
      <c r="KRZ215" s="374"/>
      <c r="KSA215" s="374"/>
      <c r="KSB215" s="374"/>
      <c r="KSC215" s="374"/>
      <c r="KSD215" s="374"/>
      <c r="KSE215" s="374"/>
      <c r="KSF215" s="373"/>
      <c r="KSG215" s="371"/>
      <c r="KSH215" s="371"/>
      <c r="KSI215" s="371"/>
      <c r="KSJ215" s="372"/>
      <c r="KSK215" s="373"/>
      <c r="KSL215" s="373"/>
      <c r="KSM215" s="373"/>
      <c r="KSN215" s="374"/>
      <c r="KSO215" s="374"/>
      <c r="KSP215" s="374"/>
      <c r="KSQ215" s="374"/>
      <c r="KSR215" s="374"/>
      <c r="KSS215" s="374"/>
      <c r="KST215" s="374"/>
      <c r="KSU215" s="374"/>
      <c r="KSV215" s="373"/>
      <c r="KSW215" s="371"/>
      <c r="KSX215" s="371"/>
      <c r="KSY215" s="371"/>
      <c r="KSZ215" s="372"/>
      <c r="KTA215" s="373"/>
      <c r="KTB215" s="373"/>
      <c r="KTC215" s="373"/>
      <c r="KTD215" s="374"/>
      <c r="KTE215" s="374"/>
      <c r="KTF215" s="374"/>
      <c r="KTG215" s="374"/>
      <c r="KTH215" s="374"/>
      <c r="KTI215" s="374"/>
      <c r="KTJ215" s="374"/>
      <c r="KTK215" s="374"/>
      <c r="KTL215" s="373"/>
      <c r="KTM215" s="371"/>
      <c r="KTN215" s="371"/>
      <c r="KTO215" s="371"/>
      <c r="KTP215" s="372"/>
      <c r="KTQ215" s="373"/>
      <c r="KTR215" s="373"/>
      <c r="KTS215" s="373"/>
      <c r="KTT215" s="374"/>
      <c r="KTU215" s="374"/>
      <c r="KTV215" s="374"/>
      <c r="KTW215" s="374"/>
      <c r="KTX215" s="374"/>
      <c r="KTY215" s="374"/>
      <c r="KTZ215" s="374"/>
      <c r="KUA215" s="374"/>
      <c r="KUB215" s="373"/>
      <c r="KUC215" s="371"/>
      <c r="KUD215" s="371"/>
      <c r="KUE215" s="371"/>
      <c r="KUF215" s="372"/>
      <c r="KUG215" s="373"/>
      <c r="KUH215" s="373"/>
      <c r="KUI215" s="373"/>
      <c r="KUJ215" s="374"/>
      <c r="KUK215" s="374"/>
      <c r="KUL215" s="374"/>
      <c r="KUM215" s="374"/>
      <c r="KUN215" s="374"/>
      <c r="KUO215" s="374"/>
      <c r="KUP215" s="374"/>
      <c r="KUQ215" s="374"/>
      <c r="KUR215" s="373"/>
      <c r="KUS215" s="371"/>
      <c r="KUT215" s="371"/>
      <c r="KUU215" s="371"/>
      <c r="KUV215" s="372"/>
      <c r="KUW215" s="373"/>
      <c r="KUX215" s="373"/>
      <c r="KUY215" s="373"/>
      <c r="KUZ215" s="374"/>
      <c r="KVA215" s="374"/>
      <c r="KVB215" s="374"/>
      <c r="KVC215" s="374"/>
      <c r="KVD215" s="374"/>
      <c r="KVE215" s="374"/>
      <c r="KVF215" s="374"/>
      <c r="KVG215" s="374"/>
      <c r="KVH215" s="373"/>
      <c r="KVI215" s="371"/>
      <c r="KVJ215" s="371"/>
      <c r="KVK215" s="371"/>
      <c r="KVL215" s="372"/>
      <c r="KVM215" s="373"/>
      <c r="KVN215" s="373"/>
      <c r="KVO215" s="373"/>
      <c r="KVP215" s="374"/>
      <c r="KVQ215" s="374"/>
      <c r="KVR215" s="374"/>
      <c r="KVS215" s="374"/>
      <c r="KVT215" s="374"/>
      <c r="KVU215" s="374"/>
      <c r="KVV215" s="374"/>
      <c r="KVW215" s="374"/>
      <c r="KVX215" s="373"/>
      <c r="KVY215" s="371"/>
      <c r="KVZ215" s="371"/>
      <c r="KWA215" s="371"/>
      <c r="KWB215" s="372"/>
      <c r="KWC215" s="373"/>
      <c r="KWD215" s="373"/>
      <c r="KWE215" s="373"/>
      <c r="KWF215" s="374"/>
      <c r="KWG215" s="374"/>
      <c r="KWH215" s="374"/>
      <c r="KWI215" s="374"/>
      <c r="KWJ215" s="374"/>
      <c r="KWK215" s="374"/>
      <c r="KWL215" s="374"/>
      <c r="KWM215" s="374"/>
      <c r="KWN215" s="373"/>
      <c r="KWO215" s="371"/>
      <c r="KWP215" s="371"/>
      <c r="KWQ215" s="371"/>
      <c r="KWR215" s="372"/>
      <c r="KWS215" s="373"/>
      <c r="KWT215" s="373"/>
      <c r="KWU215" s="373"/>
      <c r="KWV215" s="374"/>
      <c r="KWW215" s="374"/>
      <c r="KWX215" s="374"/>
      <c r="KWY215" s="374"/>
      <c r="KWZ215" s="374"/>
      <c r="KXA215" s="374"/>
      <c r="KXB215" s="374"/>
      <c r="KXC215" s="374"/>
      <c r="KXD215" s="373"/>
      <c r="KXE215" s="371"/>
      <c r="KXF215" s="371"/>
      <c r="KXG215" s="371"/>
      <c r="KXH215" s="372"/>
      <c r="KXI215" s="373"/>
      <c r="KXJ215" s="373"/>
      <c r="KXK215" s="373"/>
      <c r="KXL215" s="374"/>
      <c r="KXM215" s="374"/>
      <c r="KXN215" s="374"/>
      <c r="KXO215" s="374"/>
      <c r="KXP215" s="374"/>
      <c r="KXQ215" s="374"/>
      <c r="KXR215" s="374"/>
      <c r="KXS215" s="374"/>
      <c r="KXT215" s="373"/>
      <c r="KXU215" s="371"/>
      <c r="KXV215" s="371"/>
      <c r="KXW215" s="371"/>
      <c r="KXX215" s="372"/>
      <c r="KXY215" s="373"/>
      <c r="KXZ215" s="373"/>
      <c r="KYA215" s="373"/>
      <c r="KYB215" s="374"/>
      <c r="KYC215" s="374"/>
      <c r="KYD215" s="374"/>
      <c r="KYE215" s="374"/>
      <c r="KYF215" s="374"/>
      <c r="KYG215" s="374"/>
      <c r="KYH215" s="374"/>
      <c r="KYI215" s="374"/>
      <c r="KYJ215" s="373"/>
      <c r="KYK215" s="371"/>
      <c r="KYL215" s="371"/>
      <c r="KYM215" s="371"/>
      <c r="KYN215" s="372"/>
      <c r="KYO215" s="373"/>
      <c r="KYP215" s="373"/>
      <c r="KYQ215" s="373"/>
      <c r="KYR215" s="374"/>
      <c r="KYS215" s="374"/>
      <c r="KYT215" s="374"/>
      <c r="KYU215" s="374"/>
      <c r="KYV215" s="374"/>
      <c r="KYW215" s="374"/>
      <c r="KYX215" s="374"/>
      <c r="KYY215" s="374"/>
      <c r="KYZ215" s="373"/>
      <c r="KZA215" s="371"/>
      <c r="KZB215" s="371"/>
      <c r="KZC215" s="371"/>
      <c r="KZD215" s="372"/>
      <c r="KZE215" s="373"/>
      <c r="KZF215" s="373"/>
      <c r="KZG215" s="373"/>
      <c r="KZH215" s="374"/>
      <c r="KZI215" s="374"/>
      <c r="KZJ215" s="374"/>
      <c r="KZK215" s="374"/>
      <c r="KZL215" s="374"/>
      <c r="KZM215" s="374"/>
      <c r="KZN215" s="374"/>
      <c r="KZO215" s="374"/>
      <c r="KZP215" s="373"/>
      <c r="KZQ215" s="371"/>
      <c r="KZR215" s="371"/>
      <c r="KZS215" s="371"/>
      <c r="KZT215" s="372"/>
      <c r="KZU215" s="373"/>
      <c r="KZV215" s="373"/>
      <c r="KZW215" s="373"/>
      <c r="KZX215" s="374"/>
      <c r="KZY215" s="374"/>
      <c r="KZZ215" s="374"/>
      <c r="LAA215" s="374"/>
      <c r="LAB215" s="374"/>
      <c r="LAC215" s="374"/>
      <c r="LAD215" s="374"/>
      <c r="LAE215" s="374"/>
      <c r="LAF215" s="373"/>
      <c r="LAG215" s="371"/>
      <c r="LAH215" s="371"/>
      <c r="LAI215" s="371"/>
      <c r="LAJ215" s="372"/>
      <c r="LAK215" s="373"/>
      <c r="LAL215" s="373"/>
      <c r="LAM215" s="373"/>
      <c r="LAN215" s="374"/>
      <c r="LAO215" s="374"/>
      <c r="LAP215" s="374"/>
      <c r="LAQ215" s="374"/>
      <c r="LAR215" s="374"/>
      <c r="LAS215" s="374"/>
      <c r="LAT215" s="374"/>
      <c r="LAU215" s="374"/>
      <c r="LAV215" s="373"/>
      <c r="LAW215" s="371"/>
      <c r="LAX215" s="371"/>
      <c r="LAY215" s="371"/>
      <c r="LAZ215" s="372"/>
      <c r="LBA215" s="373"/>
      <c r="LBB215" s="373"/>
      <c r="LBC215" s="373"/>
      <c r="LBD215" s="374"/>
      <c r="LBE215" s="374"/>
      <c r="LBF215" s="374"/>
      <c r="LBG215" s="374"/>
      <c r="LBH215" s="374"/>
      <c r="LBI215" s="374"/>
      <c r="LBJ215" s="374"/>
      <c r="LBK215" s="374"/>
      <c r="LBL215" s="373"/>
      <c r="LBM215" s="371"/>
      <c r="LBN215" s="371"/>
      <c r="LBO215" s="371"/>
      <c r="LBP215" s="372"/>
      <c r="LBQ215" s="373"/>
      <c r="LBR215" s="373"/>
      <c r="LBS215" s="373"/>
      <c r="LBT215" s="374"/>
      <c r="LBU215" s="374"/>
      <c r="LBV215" s="374"/>
      <c r="LBW215" s="374"/>
      <c r="LBX215" s="374"/>
      <c r="LBY215" s="374"/>
      <c r="LBZ215" s="374"/>
      <c r="LCA215" s="374"/>
      <c r="LCB215" s="373"/>
      <c r="LCC215" s="371"/>
      <c r="LCD215" s="371"/>
      <c r="LCE215" s="371"/>
      <c r="LCF215" s="372"/>
      <c r="LCG215" s="373"/>
      <c r="LCH215" s="373"/>
      <c r="LCI215" s="373"/>
      <c r="LCJ215" s="374"/>
      <c r="LCK215" s="374"/>
      <c r="LCL215" s="374"/>
      <c r="LCM215" s="374"/>
      <c r="LCN215" s="374"/>
      <c r="LCO215" s="374"/>
      <c r="LCP215" s="374"/>
      <c r="LCQ215" s="374"/>
      <c r="LCR215" s="373"/>
      <c r="LCS215" s="371"/>
      <c r="LCT215" s="371"/>
      <c r="LCU215" s="371"/>
      <c r="LCV215" s="372"/>
      <c r="LCW215" s="373"/>
      <c r="LCX215" s="373"/>
      <c r="LCY215" s="373"/>
      <c r="LCZ215" s="374"/>
      <c r="LDA215" s="374"/>
      <c r="LDB215" s="374"/>
      <c r="LDC215" s="374"/>
      <c r="LDD215" s="374"/>
      <c r="LDE215" s="374"/>
      <c r="LDF215" s="374"/>
      <c r="LDG215" s="374"/>
      <c r="LDH215" s="373"/>
      <c r="LDI215" s="371"/>
      <c r="LDJ215" s="371"/>
      <c r="LDK215" s="371"/>
      <c r="LDL215" s="372"/>
      <c r="LDM215" s="373"/>
      <c r="LDN215" s="373"/>
      <c r="LDO215" s="373"/>
      <c r="LDP215" s="374"/>
      <c r="LDQ215" s="374"/>
      <c r="LDR215" s="374"/>
      <c r="LDS215" s="374"/>
      <c r="LDT215" s="374"/>
      <c r="LDU215" s="374"/>
      <c r="LDV215" s="374"/>
      <c r="LDW215" s="374"/>
      <c r="LDX215" s="373"/>
      <c r="LDY215" s="371"/>
      <c r="LDZ215" s="371"/>
      <c r="LEA215" s="371"/>
      <c r="LEB215" s="372"/>
      <c r="LEC215" s="373"/>
      <c r="LED215" s="373"/>
      <c r="LEE215" s="373"/>
      <c r="LEF215" s="374"/>
      <c r="LEG215" s="374"/>
      <c r="LEH215" s="374"/>
      <c r="LEI215" s="374"/>
      <c r="LEJ215" s="374"/>
      <c r="LEK215" s="374"/>
      <c r="LEL215" s="374"/>
      <c r="LEM215" s="374"/>
      <c r="LEN215" s="373"/>
      <c r="LEO215" s="371"/>
      <c r="LEP215" s="371"/>
      <c r="LEQ215" s="371"/>
      <c r="LER215" s="372"/>
      <c r="LES215" s="373"/>
      <c r="LET215" s="373"/>
      <c r="LEU215" s="373"/>
      <c r="LEV215" s="374"/>
      <c r="LEW215" s="374"/>
      <c r="LEX215" s="374"/>
      <c r="LEY215" s="374"/>
      <c r="LEZ215" s="374"/>
      <c r="LFA215" s="374"/>
      <c r="LFB215" s="374"/>
      <c r="LFC215" s="374"/>
      <c r="LFD215" s="373"/>
      <c r="LFE215" s="371"/>
      <c r="LFF215" s="371"/>
      <c r="LFG215" s="371"/>
      <c r="LFH215" s="372"/>
      <c r="LFI215" s="373"/>
      <c r="LFJ215" s="373"/>
      <c r="LFK215" s="373"/>
      <c r="LFL215" s="374"/>
      <c r="LFM215" s="374"/>
      <c r="LFN215" s="374"/>
      <c r="LFO215" s="374"/>
      <c r="LFP215" s="374"/>
      <c r="LFQ215" s="374"/>
      <c r="LFR215" s="374"/>
      <c r="LFS215" s="374"/>
      <c r="LFT215" s="373"/>
      <c r="LFU215" s="371"/>
      <c r="LFV215" s="371"/>
      <c r="LFW215" s="371"/>
      <c r="LFX215" s="372"/>
      <c r="LFY215" s="373"/>
      <c r="LFZ215" s="373"/>
      <c r="LGA215" s="373"/>
      <c r="LGB215" s="374"/>
      <c r="LGC215" s="374"/>
      <c r="LGD215" s="374"/>
      <c r="LGE215" s="374"/>
      <c r="LGF215" s="374"/>
      <c r="LGG215" s="374"/>
      <c r="LGH215" s="374"/>
      <c r="LGI215" s="374"/>
      <c r="LGJ215" s="373"/>
      <c r="LGK215" s="371"/>
      <c r="LGL215" s="371"/>
      <c r="LGM215" s="371"/>
      <c r="LGN215" s="372"/>
      <c r="LGO215" s="373"/>
      <c r="LGP215" s="373"/>
      <c r="LGQ215" s="373"/>
      <c r="LGR215" s="374"/>
      <c r="LGS215" s="374"/>
      <c r="LGT215" s="374"/>
      <c r="LGU215" s="374"/>
      <c r="LGV215" s="374"/>
      <c r="LGW215" s="374"/>
      <c r="LGX215" s="374"/>
      <c r="LGY215" s="374"/>
      <c r="LGZ215" s="373"/>
      <c r="LHA215" s="371"/>
      <c r="LHB215" s="371"/>
      <c r="LHC215" s="371"/>
      <c r="LHD215" s="372"/>
      <c r="LHE215" s="373"/>
      <c r="LHF215" s="373"/>
      <c r="LHG215" s="373"/>
      <c r="LHH215" s="374"/>
      <c r="LHI215" s="374"/>
      <c r="LHJ215" s="374"/>
      <c r="LHK215" s="374"/>
      <c r="LHL215" s="374"/>
      <c r="LHM215" s="374"/>
      <c r="LHN215" s="374"/>
      <c r="LHO215" s="374"/>
      <c r="LHP215" s="373"/>
      <c r="LHQ215" s="371"/>
      <c r="LHR215" s="371"/>
      <c r="LHS215" s="371"/>
      <c r="LHT215" s="372"/>
      <c r="LHU215" s="373"/>
      <c r="LHV215" s="373"/>
      <c r="LHW215" s="373"/>
      <c r="LHX215" s="374"/>
      <c r="LHY215" s="374"/>
      <c r="LHZ215" s="374"/>
      <c r="LIA215" s="374"/>
      <c r="LIB215" s="374"/>
      <c r="LIC215" s="374"/>
      <c r="LID215" s="374"/>
      <c r="LIE215" s="374"/>
      <c r="LIF215" s="373"/>
      <c r="LIG215" s="371"/>
      <c r="LIH215" s="371"/>
      <c r="LII215" s="371"/>
      <c r="LIJ215" s="372"/>
      <c r="LIK215" s="373"/>
      <c r="LIL215" s="373"/>
      <c r="LIM215" s="373"/>
      <c r="LIN215" s="374"/>
      <c r="LIO215" s="374"/>
      <c r="LIP215" s="374"/>
      <c r="LIQ215" s="374"/>
      <c r="LIR215" s="374"/>
      <c r="LIS215" s="374"/>
      <c r="LIT215" s="374"/>
      <c r="LIU215" s="374"/>
      <c r="LIV215" s="373"/>
      <c r="LIW215" s="371"/>
      <c r="LIX215" s="371"/>
      <c r="LIY215" s="371"/>
      <c r="LIZ215" s="372"/>
      <c r="LJA215" s="373"/>
      <c r="LJB215" s="373"/>
      <c r="LJC215" s="373"/>
      <c r="LJD215" s="374"/>
      <c r="LJE215" s="374"/>
      <c r="LJF215" s="374"/>
      <c r="LJG215" s="374"/>
      <c r="LJH215" s="374"/>
      <c r="LJI215" s="374"/>
      <c r="LJJ215" s="374"/>
      <c r="LJK215" s="374"/>
      <c r="LJL215" s="373"/>
      <c r="LJM215" s="371"/>
      <c r="LJN215" s="371"/>
      <c r="LJO215" s="371"/>
      <c r="LJP215" s="372"/>
      <c r="LJQ215" s="373"/>
      <c r="LJR215" s="373"/>
      <c r="LJS215" s="373"/>
      <c r="LJT215" s="374"/>
      <c r="LJU215" s="374"/>
      <c r="LJV215" s="374"/>
      <c r="LJW215" s="374"/>
      <c r="LJX215" s="374"/>
      <c r="LJY215" s="374"/>
      <c r="LJZ215" s="374"/>
      <c r="LKA215" s="374"/>
      <c r="LKB215" s="373"/>
      <c r="LKC215" s="371"/>
      <c r="LKD215" s="371"/>
      <c r="LKE215" s="371"/>
      <c r="LKF215" s="372"/>
      <c r="LKG215" s="373"/>
      <c r="LKH215" s="373"/>
      <c r="LKI215" s="373"/>
      <c r="LKJ215" s="374"/>
      <c r="LKK215" s="374"/>
      <c r="LKL215" s="374"/>
      <c r="LKM215" s="374"/>
      <c r="LKN215" s="374"/>
      <c r="LKO215" s="374"/>
      <c r="LKP215" s="374"/>
      <c r="LKQ215" s="374"/>
      <c r="LKR215" s="373"/>
      <c r="LKS215" s="371"/>
      <c r="LKT215" s="371"/>
      <c r="LKU215" s="371"/>
      <c r="LKV215" s="372"/>
      <c r="LKW215" s="373"/>
      <c r="LKX215" s="373"/>
      <c r="LKY215" s="373"/>
      <c r="LKZ215" s="374"/>
      <c r="LLA215" s="374"/>
      <c r="LLB215" s="374"/>
      <c r="LLC215" s="374"/>
      <c r="LLD215" s="374"/>
      <c r="LLE215" s="374"/>
      <c r="LLF215" s="374"/>
      <c r="LLG215" s="374"/>
      <c r="LLH215" s="373"/>
      <c r="LLI215" s="371"/>
      <c r="LLJ215" s="371"/>
      <c r="LLK215" s="371"/>
      <c r="LLL215" s="372"/>
      <c r="LLM215" s="373"/>
      <c r="LLN215" s="373"/>
      <c r="LLO215" s="373"/>
      <c r="LLP215" s="374"/>
      <c r="LLQ215" s="374"/>
      <c r="LLR215" s="374"/>
      <c r="LLS215" s="374"/>
      <c r="LLT215" s="374"/>
      <c r="LLU215" s="374"/>
      <c r="LLV215" s="374"/>
      <c r="LLW215" s="374"/>
      <c r="LLX215" s="373"/>
      <c r="LLY215" s="371"/>
      <c r="LLZ215" s="371"/>
      <c r="LMA215" s="371"/>
      <c r="LMB215" s="372"/>
      <c r="LMC215" s="373"/>
      <c r="LMD215" s="373"/>
      <c r="LME215" s="373"/>
      <c r="LMF215" s="374"/>
      <c r="LMG215" s="374"/>
      <c r="LMH215" s="374"/>
      <c r="LMI215" s="374"/>
      <c r="LMJ215" s="374"/>
      <c r="LMK215" s="374"/>
      <c r="LML215" s="374"/>
      <c r="LMM215" s="374"/>
      <c r="LMN215" s="373"/>
      <c r="LMO215" s="371"/>
      <c r="LMP215" s="371"/>
      <c r="LMQ215" s="371"/>
      <c r="LMR215" s="372"/>
      <c r="LMS215" s="373"/>
      <c r="LMT215" s="373"/>
      <c r="LMU215" s="373"/>
      <c r="LMV215" s="374"/>
      <c r="LMW215" s="374"/>
      <c r="LMX215" s="374"/>
      <c r="LMY215" s="374"/>
      <c r="LMZ215" s="374"/>
      <c r="LNA215" s="374"/>
      <c r="LNB215" s="374"/>
      <c r="LNC215" s="374"/>
      <c r="LND215" s="373"/>
      <c r="LNE215" s="371"/>
      <c r="LNF215" s="371"/>
      <c r="LNG215" s="371"/>
      <c r="LNH215" s="372"/>
      <c r="LNI215" s="373"/>
      <c r="LNJ215" s="373"/>
      <c r="LNK215" s="373"/>
      <c r="LNL215" s="374"/>
      <c r="LNM215" s="374"/>
      <c r="LNN215" s="374"/>
      <c r="LNO215" s="374"/>
      <c r="LNP215" s="374"/>
      <c r="LNQ215" s="374"/>
      <c r="LNR215" s="374"/>
      <c r="LNS215" s="374"/>
      <c r="LNT215" s="373"/>
      <c r="LNU215" s="371"/>
      <c r="LNV215" s="371"/>
      <c r="LNW215" s="371"/>
      <c r="LNX215" s="372"/>
      <c r="LNY215" s="373"/>
      <c r="LNZ215" s="373"/>
      <c r="LOA215" s="373"/>
      <c r="LOB215" s="374"/>
      <c r="LOC215" s="374"/>
      <c r="LOD215" s="374"/>
      <c r="LOE215" s="374"/>
      <c r="LOF215" s="374"/>
      <c r="LOG215" s="374"/>
      <c r="LOH215" s="374"/>
      <c r="LOI215" s="374"/>
      <c r="LOJ215" s="373"/>
      <c r="LOK215" s="371"/>
      <c r="LOL215" s="371"/>
      <c r="LOM215" s="371"/>
      <c r="LON215" s="372"/>
      <c r="LOO215" s="373"/>
      <c r="LOP215" s="373"/>
      <c r="LOQ215" s="373"/>
      <c r="LOR215" s="374"/>
      <c r="LOS215" s="374"/>
      <c r="LOT215" s="374"/>
      <c r="LOU215" s="374"/>
      <c r="LOV215" s="374"/>
      <c r="LOW215" s="374"/>
      <c r="LOX215" s="374"/>
      <c r="LOY215" s="374"/>
      <c r="LOZ215" s="373"/>
      <c r="LPA215" s="371"/>
      <c r="LPB215" s="371"/>
      <c r="LPC215" s="371"/>
      <c r="LPD215" s="372"/>
      <c r="LPE215" s="373"/>
      <c r="LPF215" s="373"/>
      <c r="LPG215" s="373"/>
      <c r="LPH215" s="374"/>
      <c r="LPI215" s="374"/>
      <c r="LPJ215" s="374"/>
      <c r="LPK215" s="374"/>
      <c r="LPL215" s="374"/>
      <c r="LPM215" s="374"/>
      <c r="LPN215" s="374"/>
      <c r="LPO215" s="374"/>
      <c r="LPP215" s="373"/>
      <c r="LPQ215" s="371"/>
      <c r="LPR215" s="371"/>
      <c r="LPS215" s="371"/>
      <c r="LPT215" s="372"/>
      <c r="LPU215" s="373"/>
      <c r="LPV215" s="373"/>
      <c r="LPW215" s="373"/>
      <c r="LPX215" s="374"/>
      <c r="LPY215" s="374"/>
      <c r="LPZ215" s="374"/>
      <c r="LQA215" s="374"/>
      <c r="LQB215" s="374"/>
      <c r="LQC215" s="374"/>
      <c r="LQD215" s="374"/>
      <c r="LQE215" s="374"/>
      <c r="LQF215" s="373"/>
      <c r="LQG215" s="371"/>
      <c r="LQH215" s="371"/>
      <c r="LQI215" s="371"/>
      <c r="LQJ215" s="372"/>
      <c r="LQK215" s="373"/>
      <c r="LQL215" s="373"/>
      <c r="LQM215" s="373"/>
      <c r="LQN215" s="374"/>
      <c r="LQO215" s="374"/>
      <c r="LQP215" s="374"/>
      <c r="LQQ215" s="374"/>
      <c r="LQR215" s="374"/>
      <c r="LQS215" s="374"/>
      <c r="LQT215" s="374"/>
      <c r="LQU215" s="374"/>
      <c r="LQV215" s="373"/>
      <c r="LQW215" s="371"/>
      <c r="LQX215" s="371"/>
      <c r="LQY215" s="371"/>
      <c r="LQZ215" s="372"/>
      <c r="LRA215" s="373"/>
      <c r="LRB215" s="373"/>
      <c r="LRC215" s="373"/>
      <c r="LRD215" s="374"/>
      <c r="LRE215" s="374"/>
      <c r="LRF215" s="374"/>
      <c r="LRG215" s="374"/>
      <c r="LRH215" s="374"/>
      <c r="LRI215" s="374"/>
      <c r="LRJ215" s="374"/>
      <c r="LRK215" s="374"/>
      <c r="LRL215" s="373"/>
      <c r="LRM215" s="371"/>
      <c r="LRN215" s="371"/>
      <c r="LRO215" s="371"/>
      <c r="LRP215" s="372"/>
      <c r="LRQ215" s="373"/>
      <c r="LRR215" s="373"/>
      <c r="LRS215" s="373"/>
      <c r="LRT215" s="374"/>
      <c r="LRU215" s="374"/>
      <c r="LRV215" s="374"/>
      <c r="LRW215" s="374"/>
      <c r="LRX215" s="374"/>
      <c r="LRY215" s="374"/>
      <c r="LRZ215" s="374"/>
      <c r="LSA215" s="374"/>
      <c r="LSB215" s="373"/>
      <c r="LSC215" s="371"/>
      <c r="LSD215" s="371"/>
      <c r="LSE215" s="371"/>
      <c r="LSF215" s="372"/>
      <c r="LSG215" s="373"/>
      <c r="LSH215" s="373"/>
      <c r="LSI215" s="373"/>
      <c r="LSJ215" s="374"/>
      <c r="LSK215" s="374"/>
      <c r="LSL215" s="374"/>
      <c r="LSM215" s="374"/>
      <c r="LSN215" s="374"/>
      <c r="LSO215" s="374"/>
      <c r="LSP215" s="374"/>
      <c r="LSQ215" s="374"/>
      <c r="LSR215" s="373"/>
      <c r="LSS215" s="371"/>
      <c r="LST215" s="371"/>
      <c r="LSU215" s="371"/>
      <c r="LSV215" s="372"/>
      <c r="LSW215" s="373"/>
      <c r="LSX215" s="373"/>
      <c r="LSY215" s="373"/>
      <c r="LSZ215" s="374"/>
      <c r="LTA215" s="374"/>
      <c r="LTB215" s="374"/>
      <c r="LTC215" s="374"/>
      <c r="LTD215" s="374"/>
      <c r="LTE215" s="374"/>
      <c r="LTF215" s="374"/>
      <c r="LTG215" s="374"/>
      <c r="LTH215" s="373"/>
      <c r="LTI215" s="371"/>
      <c r="LTJ215" s="371"/>
      <c r="LTK215" s="371"/>
      <c r="LTL215" s="372"/>
      <c r="LTM215" s="373"/>
      <c r="LTN215" s="373"/>
      <c r="LTO215" s="373"/>
      <c r="LTP215" s="374"/>
      <c r="LTQ215" s="374"/>
      <c r="LTR215" s="374"/>
      <c r="LTS215" s="374"/>
      <c r="LTT215" s="374"/>
      <c r="LTU215" s="374"/>
      <c r="LTV215" s="374"/>
      <c r="LTW215" s="374"/>
      <c r="LTX215" s="373"/>
      <c r="LTY215" s="371"/>
      <c r="LTZ215" s="371"/>
      <c r="LUA215" s="371"/>
      <c r="LUB215" s="372"/>
      <c r="LUC215" s="373"/>
      <c r="LUD215" s="373"/>
      <c r="LUE215" s="373"/>
      <c r="LUF215" s="374"/>
      <c r="LUG215" s="374"/>
      <c r="LUH215" s="374"/>
      <c r="LUI215" s="374"/>
      <c r="LUJ215" s="374"/>
      <c r="LUK215" s="374"/>
      <c r="LUL215" s="374"/>
      <c r="LUM215" s="374"/>
      <c r="LUN215" s="373"/>
      <c r="LUO215" s="371"/>
      <c r="LUP215" s="371"/>
      <c r="LUQ215" s="371"/>
      <c r="LUR215" s="372"/>
      <c r="LUS215" s="373"/>
      <c r="LUT215" s="373"/>
      <c r="LUU215" s="373"/>
      <c r="LUV215" s="374"/>
      <c r="LUW215" s="374"/>
      <c r="LUX215" s="374"/>
      <c r="LUY215" s="374"/>
      <c r="LUZ215" s="374"/>
      <c r="LVA215" s="374"/>
      <c r="LVB215" s="374"/>
      <c r="LVC215" s="374"/>
      <c r="LVD215" s="373"/>
      <c r="LVE215" s="371"/>
      <c r="LVF215" s="371"/>
      <c r="LVG215" s="371"/>
      <c r="LVH215" s="372"/>
      <c r="LVI215" s="373"/>
      <c r="LVJ215" s="373"/>
      <c r="LVK215" s="373"/>
      <c r="LVL215" s="374"/>
      <c r="LVM215" s="374"/>
      <c r="LVN215" s="374"/>
      <c r="LVO215" s="374"/>
      <c r="LVP215" s="374"/>
      <c r="LVQ215" s="374"/>
      <c r="LVR215" s="374"/>
      <c r="LVS215" s="374"/>
      <c r="LVT215" s="373"/>
      <c r="LVU215" s="371"/>
      <c r="LVV215" s="371"/>
      <c r="LVW215" s="371"/>
      <c r="LVX215" s="372"/>
      <c r="LVY215" s="373"/>
      <c r="LVZ215" s="373"/>
      <c r="LWA215" s="373"/>
      <c r="LWB215" s="374"/>
      <c r="LWC215" s="374"/>
      <c r="LWD215" s="374"/>
      <c r="LWE215" s="374"/>
      <c r="LWF215" s="374"/>
      <c r="LWG215" s="374"/>
      <c r="LWH215" s="374"/>
      <c r="LWI215" s="374"/>
      <c r="LWJ215" s="373"/>
      <c r="LWK215" s="371"/>
      <c r="LWL215" s="371"/>
      <c r="LWM215" s="371"/>
      <c r="LWN215" s="372"/>
      <c r="LWO215" s="373"/>
      <c r="LWP215" s="373"/>
      <c r="LWQ215" s="373"/>
      <c r="LWR215" s="374"/>
      <c r="LWS215" s="374"/>
      <c r="LWT215" s="374"/>
      <c r="LWU215" s="374"/>
      <c r="LWV215" s="374"/>
      <c r="LWW215" s="374"/>
      <c r="LWX215" s="374"/>
      <c r="LWY215" s="374"/>
      <c r="LWZ215" s="373"/>
      <c r="LXA215" s="371"/>
      <c r="LXB215" s="371"/>
      <c r="LXC215" s="371"/>
      <c r="LXD215" s="372"/>
      <c r="LXE215" s="373"/>
      <c r="LXF215" s="373"/>
      <c r="LXG215" s="373"/>
      <c r="LXH215" s="374"/>
      <c r="LXI215" s="374"/>
      <c r="LXJ215" s="374"/>
      <c r="LXK215" s="374"/>
      <c r="LXL215" s="374"/>
      <c r="LXM215" s="374"/>
      <c r="LXN215" s="374"/>
      <c r="LXO215" s="374"/>
      <c r="LXP215" s="373"/>
      <c r="LXQ215" s="371"/>
      <c r="LXR215" s="371"/>
      <c r="LXS215" s="371"/>
      <c r="LXT215" s="372"/>
      <c r="LXU215" s="373"/>
      <c r="LXV215" s="373"/>
      <c r="LXW215" s="373"/>
      <c r="LXX215" s="374"/>
      <c r="LXY215" s="374"/>
      <c r="LXZ215" s="374"/>
      <c r="LYA215" s="374"/>
      <c r="LYB215" s="374"/>
      <c r="LYC215" s="374"/>
      <c r="LYD215" s="374"/>
      <c r="LYE215" s="374"/>
      <c r="LYF215" s="373"/>
      <c r="LYG215" s="371"/>
      <c r="LYH215" s="371"/>
      <c r="LYI215" s="371"/>
      <c r="LYJ215" s="372"/>
      <c r="LYK215" s="373"/>
      <c r="LYL215" s="373"/>
      <c r="LYM215" s="373"/>
      <c r="LYN215" s="374"/>
      <c r="LYO215" s="374"/>
      <c r="LYP215" s="374"/>
      <c r="LYQ215" s="374"/>
      <c r="LYR215" s="374"/>
      <c r="LYS215" s="374"/>
      <c r="LYT215" s="374"/>
      <c r="LYU215" s="374"/>
      <c r="LYV215" s="373"/>
      <c r="LYW215" s="371"/>
      <c r="LYX215" s="371"/>
      <c r="LYY215" s="371"/>
      <c r="LYZ215" s="372"/>
      <c r="LZA215" s="373"/>
      <c r="LZB215" s="373"/>
      <c r="LZC215" s="373"/>
      <c r="LZD215" s="374"/>
      <c r="LZE215" s="374"/>
      <c r="LZF215" s="374"/>
      <c r="LZG215" s="374"/>
      <c r="LZH215" s="374"/>
      <c r="LZI215" s="374"/>
      <c r="LZJ215" s="374"/>
      <c r="LZK215" s="374"/>
      <c r="LZL215" s="373"/>
      <c r="LZM215" s="371"/>
      <c r="LZN215" s="371"/>
      <c r="LZO215" s="371"/>
      <c r="LZP215" s="372"/>
      <c r="LZQ215" s="373"/>
      <c r="LZR215" s="373"/>
      <c r="LZS215" s="373"/>
      <c r="LZT215" s="374"/>
      <c r="LZU215" s="374"/>
      <c r="LZV215" s="374"/>
      <c r="LZW215" s="374"/>
      <c r="LZX215" s="374"/>
      <c r="LZY215" s="374"/>
      <c r="LZZ215" s="374"/>
      <c r="MAA215" s="374"/>
      <c r="MAB215" s="373"/>
      <c r="MAC215" s="371"/>
      <c r="MAD215" s="371"/>
      <c r="MAE215" s="371"/>
      <c r="MAF215" s="372"/>
      <c r="MAG215" s="373"/>
      <c r="MAH215" s="373"/>
      <c r="MAI215" s="373"/>
      <c r="MAJ215" s="374"/>
      <c r="MAK215" s="374"/>
      <c r="MAL215" s="374"/>
      <c r="MAM215" s="374"/>
      <c r="MAN215" s="374"/>
      <c r="MAO215" s="374"/>
      <c r="MAP215" s="374"/>
      <c r="MAQ215" s="374"/>
      <c r="MAR215" s="373"/>
      <c r="MAS215" s="371"/>
      <c r="MAT215" s="371"/>
      <c r="MAU215" s="371"/>
      <c r="MAV215" s="372"/>
      <c r="MAW215" s="373"/>
      <c r="MAX215" s="373"/>
      <c r="MAY215" s="373"/>
      <c r="MAZ215" s="374"/>
      <c r="MBA215" s="374"/>
      <c r="MBB215" s="374"/>
      <c r="MBC215" s="374"/>
      <c r="MBD215" s="374"/>
      <c r="MBE215" s="374"/>
      <c r="MBF215" s="374"/>
      <c r="MBG215" s="374"/>
      <c r="MBH215" s="373"/>
      <c r="MBI215" s="371"/>
      <c r="MBJ215" s="371"/>
      <c r="MBK215" s="371"/>
      <c r="MBL215" s="372"/>
      <c r="MBM215" s="373"/>
      <c r="MBN215" s="373"/>
      <c r="MBO215" s="373"/>
      <c r="MBP215" s="374"/>
      <c r="MBQ215" s="374"/>
      <c r="MBR215" s="374"/>
      <c r="MBS215" s="374"/>
      <c r="MBT215" s="374"/>
      <c r="MBU215" s="374"/>
      <c r="MBV215" s="374"/>
      <c r="MBW215" s="374"/>
      <c r="MBX215" s="373"/>
      <c r="MBY215" s="371"/>
      <c r="MBZ215" s="371"/>
      <c r="MCA215" s="371"/>
      <c r="MCB215" s="372"/>
      <c r="MCC215" s="373"/>
      <c r="MCD215" s="373"/>
      <c r="MCE215" s="373"/>
      <c r="MCF215" s="374"/>
      <c r="MCG215" s="374"/>
      <c r="MCH215" s="374"/>
      <c r="MCI215" s="374"/>
      <c r="MCJ215" s="374"/>
      <c r="MCK215" s="374"/>
      <c r="MCL215" s="374"/>
      <c r="MCM215" s="374"/>
      <c r="MCN215" s="373"/>
      <c r="MCO215" s="371"/>
      <c r="MCP215" s="371"/>
      <c r="MCQ215" s="371"/>
      <c r="MCR215" s="372"/>
      <c r="MCS215" s="373"/>
      <c r="MCT215" s="373"/>
      <c r="MCU215" s="373"/>
      <c r="MCV215" s="374"/>
      <c r="MCW215" s="374"/>
      <c r="MCX215" s="374"/>
      <c r="MCY215" s="374"/>
      <c r="MCZ215" s="374"/>
      <c r="MDA215" s="374"/>
      <c r="MDB215" s="374"/>
      <c r="MDC215" s="374"/>
      <c r="MDD215" s="373"/>
      <c r="MDE215" s="371"/>
      <c r="MDF215" s="371"/>
      <c r="MDG215" s="371"/>
      <c r="MDH215" s="372"/>
      <c r="MDI215" s="373"/>
      <c r="MDJ215" s="373"/>
      <c r="MDK215" s="373"/>
      <c r="MDL215" s="374"/>
      <c r="MDM215" s="374"/>
      <c r="MDN215" s="374"/>
      <c r="MDO215" s="374"/>
      <c r="MDP215" s="374"/>
      <c r="MDQ215" s="374"/>
      <c r="MDR215" s="374"/>
      <c r="MDS215" s="374"/>
      <c r="MDT215" s="373"/>
      <c r="MDU215" s="371"/>
      <c r="MDV215" s="371"/>
      <c r="MDW215" s="371"/>
      <c r="MDX215" s="372"/>
      <c r="MDY215" s="373"/>
      <c r="MDZ215" s="373"/>
      <c r="MEA215" s="373"/>
      <c r="MEB215" s="374"/>
      <c r="MEC215" s="374"/>
      <c r="MED215" s="374"/>
      <c r="MEE215" s="374"/>
      <c r="MEF215" s="374"/>
      <c r="MEG215" s="374"/>
      <c r="MEH215" s="374"/>
      <c r="MEI215" s="374"/>
      <c r="MEJ215" s="373"/>
      <c r="MEK215" s="371"/>
      <c r="MEL215" s="371"/>
      <c r="MEM215" s="371"/>
      <c r="MEN215" s="372"/>
      <c r="MEO215" s="373"/>
      <c r="MEP215" s="373"/>
      <c r="MEQ215" s="373"/>
      <c r="MER215" s="374"/>
      <c r="MES215" s="374"/>
      <c r="MET215" s="374"/>
      <c r="MEU215" s="374"/>
      <c r="MEV215" s="374"/>
      <c r="MEW215" s="374"/>
      <c r="MEX215" s="374"/>
      <c r="MEY215" s="374"/>
      <c r="MEZ215" s="373"/>
      <c r="MFA215" s="371"/>
      <c r="MFB215" s="371"/>
      <c r="MFC215" s="371"/>
      <c r="MFD215" s="372"/>
      <c r="MFE215" s="373"/>
      <c r="MFF215" s="373"/>
      <c r="MFG215" s="373"/>
      <c r="MFH215" s="374"/>
      <c r="MFI215" s="374"/>
      <c r="MFJ215" s="374"/>
      <c r="MFK215" s="374"/>
      <c r="MFL215" s="374"/>
      <c r="MFM215" s="374"/>
      <c r="MFN215" s="374"/>
      <c r="MFO215" s="374"/>
      <c r="MFP215" s="373"/>
      <c r="MFQ215" s="371"/>
      <c r="MFR215" s="371"/>
      <c r="MFS215" s="371"/>
      <c r="MFT215" s="372"/>
      <c r="MFU215" s="373"/>
      <c r="MFV215" s="373"/>
      <c r="MFW215" s="373"/>
      <c r="MFX215" s="374"/>
      <c r="MFY215" s="374"/>
      <c r="MFZ215" s="374"/>
      <c r="MGA215" s="374"/>
      <c r="MGB215" s="374"/>
      <c r="MGC215" s="374"/>
      <c r="MGD215" s="374"/>
      <c r="MGE215" s="374"/>
      <c r="MGF215" s="373"/>
      <c r="MGG215" s="371"/>
      <c r="MGH215" s="371"/>
      <c r="MGI215" s="371"/>
      <c r="MGJ215" s="372"/>
      <c r="MGK215" s="373"/>
      <c r="MGL215" s="373"/>
      <c r="MGM215" s="373"/>
      <c r="MGN215" s="374"/>
      <c r="MGO215" s="374"/>
      <c r="MGP215" s="374"/>
      <c r="MGQ215" s="374"/>
      <c r="MGR215" s="374"/>
      <c r="MGS215" s="374"/>
      <c r="MGT215" s="374"/>
      <c r="MGU215" s="374"/>
      <c r="MGV215" s="373"/>
      <c r="MGW215" s="371"/>
      <c r="MGX215" s="371"/>
      <c r="MGY215" s="371"/>
      <c r="MGZ215" s="372"/>
      <c r="MHA215" s="373"/>
      <c r="MHB215" s="373"/>
      <c r="MHC215" s="373"/>
      <c r="MHD215" s="374"/>
      <c r="MHE215" s="374"/>
      <c r="MHF215" s="374"/>
      <c r="MHG215" s="374"/>
      <c r="MHH215" s="374"/>
      <c r="MHI215" s="374"/>
      <c r="MHJ215" s="374"/>
      <c r="MHK215" s="374"/>
      <c r="MHL215" s="373"/>
      <c r="MHM215" s="371"/>
      <c r="MHN215" s="371"/>
      <c r="MHO215" s="371"/>
      <c r="MHP215" s="372"/>
      <c r="MHQ215" s="373"/>
      <c r="MHR215" s="373"/>
      <c r="MHS215" s="373"/>
      <c r="MHT215" s="374"/>
      <c r="MHU215" s="374"/>
      <c r="MHV215" s="374"/>
      <c r="MHW215" s="374"/>
      <c r="MHX215" s="374"/>
      <c r="MHY215" s="374"/>
      <c r="MHZ215" s="374"/>
      <c r="MIA215" s="374"/>
      <c r="MIB215" s="373"/>
      <c r="MIC215" s="371"/>
      <c r="MID215" s="371"/>
      <c r="MIE215" s="371"/>
      <c r="MIF215" s="372"/>
      <c r="MIG215" s="373"/>
      <c r="MIH215" s="373"/>
      <c r="MII215" s="373"/>
      <c r="MIJ215" s="374"/>
      <c r="MIK215" s="374"/>
      <c r="MIL215" s="374"/>
      <c r="MIM215" s="374"/>
      <c r="MIN215" s="374"/>
      <c r="MIO215" s="374"/>
      <c r="MIP215" s="374"/>
      <c r="MIQ215" s="374"/>
      <c r="MIR215" s="373"/>
      <c r="MIS215" s="371"/>
      <c r="MIT215" s="371"/>
      <c r="MIU215" s="371"/>
      <c r="MIV215" s="372"/>
      <c r="MIW215" s="373"/>
      <c r="MIX215" s="373"/>
      <c r="MIY215" s="373"/>
      <c r="MIZ215" s="374"/>
      <c r="MJA215" s="374"/>
      <c r="MJB215" s="374"/>
      <c r="MJC215" s="374"/>
      <c r="MJD215" s="374"/>
      <c r="MJE215" s="374"/>
      <c r="MJF215" s="374"/>
      <c r="MJG215" s="374"/>
      <c r="MJH215" s="373"/>
      <c r="MJI215" s="371"/>
      <c r="MJJ215" s="371"/>
      <c r="MJK215" s="371"/>
      <c r="MJL215" s="372"/>
      <c r="MJM215" s="373"/>
      <c r="MJN215" s="373"/>
      <c r="MJO215" s="373"/>
      <c r="MJP215" s="374"/>
      <c r="MJQ215" s="374"/>
      <c r="MJR215" s="374"/>
      <c r="MJS215" s="374"/>
      <c r="MJT215" s="374"/>
      <c r="MJU215" s="374"/>
      <c r="MJV215" s="374"/>
      <c r="MJW215" s="374"/>
      <c r="MJX215" s="373"/>
      <c r="MJY215" s="371"/>
      <c r="MJZ215" s="371"/>
      <c r="MKA215" s="371"/>
      <c r="MKB215" s="372"/>
      <c r="MKC215" s="373"/>
      <c r="MKD215" s="373"/>
      <c r="MKE215" s="373"/>
      <c r="MKF215" s="374"/>
      <c r="MKG215" s="374"/>
      <c r="MKH215" s="374"/>
      <c r="MKI215" s="374"/>
      <c r="MKJ215" s="374"/>
      <c r="MKK215" s="374"/>
      <c r="MKL215" s="374"/>
      <c r="MKM215" s="374"/>
      <c r="MKN215" s="373"/>
      <c r="MKO215" s="371"/>
      <c r="MKP215" s="371"/>
      <c r="MKQ215" s="371"/>
      <c r="MKR215" s="372"/>
      <c r="MKS215" s="373"/>
      <c r="MKT215" s="373"/>
      <c r="MKU215" s="373"/>
      <c r="MKV215" s="374"/>
      <c r="MKW215" s="374"/>
      <c r="MKX215" s="374"/>
      <c r="MKY215" s="374"/>
      <c r="MKZ215" s="374"/>
      <c r="MLA215" s="374"/>
      <c r="MLB215" s="374"/>
      <c r="MLC215" s="374"/>
      <c r="MLD215" s="373"/>
      <c r="MLE215" s="371"/>
      <c r="MLF215" s="371"/>
      <c r="MLG215" s="371"/>
      <c r="MLH215" s="372"/>
      <c r="MLI215" s="373"/>
      <c r="MLJ215" s="373"/>
      <c r="MLK215" s="373"/>
      <c r="MLL215" s="374"/>
      <c r="MLM215" s="374"/>
      <c r="MLN215" s="374"/>
      <c r="MLO215" s="374"/>
      <c r="MLP215" s="374"/>
      <c r="MLQ215" s="374"/>
      <c r="MLR215" s="374"/>
      <c r="MLS215" s="374"/>
      <c r="MLT215" s="373"/>
      <c r="MLU215" s="371"/>
      <c r="MLV215" s="371"/>
      <c r="MLW215" s="371"/>
      <c r="MLX215" s="372"/>
      <c r="MLY215" s="373"/>
      <c r="MLZ215" s="373"/>
      <c r="MMA215" s="373"/>
      <c r="MMB215" s="374"/>
      <c r="MMC215" s="374"/>
      <c r="MMD215" s="374"/>
      <c r="MME215" s="374"/>
      <c r="MMF215" s="374"/>
      <c r="MMG215" s="374"/>
      <c r="MMH215" s="374"/>
      <c r="MMI215" s="374"/>
      <c r="MMJ215" s="373"/>
      <c r="MMK215" s="371"/>
      <c r="MML215" s="371"/>
      <c r="MMM215" s="371"/>
      <c r="MMN215" s="372"/>
      <c r="MMO215" s="373"/>
      <c r="MMP215" s="373"/>
      <c r="MMQ215" s="373"/>
      <c r="MMR215" s="374"/>
      <c r="MMS215" s="374"/>
      <c r="MMT215" s="374"/>
      <c r="MMU215" s="374"/>
      <c r="MMV215" s="374"/>
      <c r="MMW215" s="374"/>
      <c r="MMX215" s="374"/>
      <c r="MMY215" s="374"/>
      <c r="MMZ215" s="373"/>
      <c r="MNA215" s="371"/>
      <c r="MNB215" s="371"/>
      <c r="MNC215" s="371"/>
      <c r="MND215" s="372"/>
      <c r="MNE215" s="373"/>
      <c r="MNF215" s="373"/>
      <c r="MNG215" s="373"/>
      <c r="MNH215" s="374"/>
      <c r="MNI215" s="374"/>
      <c r="MNJ215" s="374"/>
      <c r="MNK215" s="374"/>
      <c r="MNL215" s="374"/>
      <c r="MNM215" s="374"/>
      <c r="MNN215" s="374"/>
      <c r="MNO215" s="374"/>
      <c r="MNP215" s="373"/>
      <c r="MNQ215" s="371"/>
      <c r="MNR215" s="371"/>
      <c r="MNS215" s="371"/>
      <c r="MNT215" s="372"/>
      <c r="MNU215" s="373"/>
      <c r="MNV215" s="373"/>
      <c r="MNW215" s="373"/>
      <c r="MNX215" s="374"/>
      <c r="MNY215" s="374"/>
      <c r="MNZ215" s="374"/>
      <c r="MOA215" s="374"/>
      <c r="MOB215" s="374"/>
      <c r="MOC215" s="374"/>
      <c r="MOD215" s="374"/>
      <c r="MOE215" s="374"/>
      <c r="MOF215" s="373"/>
      <c r="MOG215" s="371"/>
      <c r="MOH215" s="371"/>
      <c r="MOI215" s="371"/>
      <c r="MOJ215" s="372"/>
      <c r="MOK215" s="373"/>
      <c r="MOL215" s="373"/>
      <c r="MOM215" s="373"/>
      <c r="MON215" s="374"/>
      <c r="MOO215" s="374"/>
      <c r="MOP215" s="374"/>
      <c r="MOQ215" s="374"/>
      <c r="MOR215" s="374"/>
      <c r="MOS215" s="374"/>
      <c r="MOT215" s="374"/>
      <c r="MOU215" s="374"/>
      <c r="MOV215" s="373"/>
      <c r="MOW215" s="371"/>
      <c r="MOX215" s="371"/>
      <c r="MOY215" s="371"/>
      <c r="MOZ215" s="372"/>
      <c r="MPA215" s="373"/>
      <c r="MPB215" s="373"/>
      <c r="MPC215" s="373"/>
      <c r="MPD215" s="374"/>
      <c r="MPE215" s="374"/>
      <c r="MPF215" s="374"/>
      <c r="MPG215" s="374"/>
      <c r="MPH215" s="374"/>
      <c r="MPI215" s="374"/>
      <c r="MPJ215" s="374"/>
      <c r="MPK215" s="374"/>
      <c r="MPL215" s="373"/>
      <c r="MPM215" s="371"/>
      <c r="MPN215" s="371"/>
      <c r="MPO215" s="371"/>
      <c r="MPP215" s="372"/>
      <c r="MPQ215" s="373"/>
      <c r="MPR215" s="373"/>
      <c r="MPS215" s="373"/>
      <c r="MPT215" s="374"/>
      <c r="MPU215" s="374"/>
      <c r="MPV215" s="374"/>
      <c r="MPW215" s="374"/>
      <c r="MPX215" s="374"/>
      <c r="MPY215" s="374"/>
      <c r="MPZ215" s="374"/>
      <c r="MQA215" s="374"/>
      <c r="MQB215" s="373"/>
      <c r="MQC215" s="371"/>
      <c r="MQD215" s="371"/>
      <c r="MQE215" s="371"/>
      <c r="MQF215" s="372"/>
      <c r="MQG215" s="373"/>
      <c r="MQH215" s="373"/>
      <c r="MQI215" s="373"/>
      <c r="MQJ215" s="374"/>
      <c r="MQK215" s="374"/>
      <c r="MQL215" s="374"/>
      <c r="MQM215" s="374"/>
      <c r="MQN215" s="374"/>
      <c r="MQO215" s="374"/>
      <c r="MQP215" s="374"/>
      <c r="MQQ215" s="374"/>
      <c r="MQR215" s="373"/>
      <c r="MQS215" s="371"/>
      <c r="MQT215" s="371"/>
      <c r="MQU215" s="371"/>
      <c r="MQV215" s="372"/>
      <c r="MQW215" s="373"/>
      <c r="MQX215" s="373"/>
      <c r="MQY215" s="373"/>
      <c r="MQZ215" s="374"/>
      <c r="MRA215" s="374"/>
      <c r="MRB215" s="374"/>
      <c r="MRC215" s="374"/>
      <c r="MRD215" s="374"/>
      <c r="MRE215" s="374"/>
      <c r="MRF215" s="374"/>
      <c r="MRG215" s="374"/>
      <c r="MRH215" s="373"/>
      <c r="MRI215" s="371"/>
      <c r="MRJ215" s="371"/>
      <c r="MRK215" s="371"/>
      <c r="MRL215" s="372"/>
      <c r="MRM215" s="373"/>
      <c r="MRN215" s="373"/>
      <c r="MRO215" s="373"/>
      <c r="MRP215" s="374"/>
      <c r="MRQ215" s="374"/>
      <c r="MRR215" s="374"/>
      <c r="MRS215" s="374"/>
      <c r="MRT215" s="374"/>
      <c r="MRU215" s="374"/>
      <c r="MRV215" s="374"/>
      <c r="MRW215" s="374"/>
      <c r="MRX215" s="373"/>
      <c r="MRY215" s="371"/>
      <c r="MRZ215" s="371"/>
      <c r="MSA215" s="371"/>
      <c r="MSB215" s="372"/>
      <c r="MSC215" s="373"/>
      <c r="MSD215" s="373"/>
      <c r="MSE215" s="373"/>
      <c r="MSF215" s="374"/>
      <c r="MSG215" s="374"/>
      <c r="MSH215" s="374"/>
      <c r="MSI215" s="374"/>
      <c r="MSJ215" s="374"/>
      <c r="MSK215" s="374"/>
      <c r="MSL215" s="374"/>
      <c r="MSM215" s="374"/>
      <c r="MSN215" s="373"/>
      <c r="MSO215" s="371"/>
      <c r="MSP215" s="371"/>
      <c r="MSQ215" s="371"/>
      <c r="MSR215" s="372"/>
      <c r="MSS215" s="373"/>
      <c r="MST215" s="373"/>
      <c r="MSU215" s="373"/>
      <c r="MSV215" s="374"/>
      <c r="MSW215" s="374"/>
      <c r="MSX215" s="374"/>
      <c r="MSY215" s="374"/>
      <c r="MSZ215" s="374"/>
      <c r="MTA215" s="374"/>
      <c r="MTB215" s="374"/>
      <c r="MTC215" s="374"/>
      <c r="MTD215" s="373"/>
      <c r="MTE215" s="371"/>
      <c r="MTF215" s="371"/>
      <c r="MTG215" s="371"/>
      <c r="MTH215" s="372"/>
      <c r="MTI215" s="373"/>
      <c r="MTJ215" s="373"/>
      <c r="MTK215" s="373"/>
      <c r="MTL215" s="374"/>
      <c r="MTM215" s="374"/>
      <c r="MTN215" s="374"/>
      <c r="MTO215" s="374"/>
      <c r="MTP215" s="374"/>
      <c r="MTQ215" s="374"/>
      <c r="MTR215" s="374"/>
      <c r="MTS215" s="374"/>
      <c r="MTT215" s="373"/>
      <c r="MTU215" s="371"/>
      <c r="MTV215" s="371"/>
      <c r="MTW215" s="371"/>
      <c r="MTX215" s="372"/>
      <c r="MTY215" s="373"/>
      <c r="MTZ215" s="373"/>
      <c r="MUA215" s="373"/>
      <c r="MUB215" s="374"/>
      <c r="MUC215" s="374"/>
      <c r="MUD215" s="374"/>
      <c r="MUE215" s="374"/>
      <c r="MUF215" s="374"/>
      <c r="MUG215" s="374"/>
      <c r="MUH215" s="374"/>
      <c r="MUI215" s="374"/>
      <c r="MUJ215" s="373"/>
      <c r="MUK215" s="371"/>
      <c r="MUL215" s="371"/>
      <c r="MUM215" s="371"/>
      <c r="MUN215" s="372"/>
      <c r="MUO215" s="373"/>
      <c r="MUP215" s="373"/>
      <c r="MUQ215" s="373"/>
      <c r="MUR215" s="374"/>
      <c r="MUS215" s="374"/>
      <c r="MUT215" s="374"/>
      <c r="MUU215" s="374"/>
      <c r="MUV215" s="374"/>
      <c r="MUW215" s="374"/>
      <c r="MUX215" s="374"/>
      <c r="MUY215" s="374"/>
      <c r="MUZ215" s="373"/>
      <c r="MVA215" s="371"/>
      <c r="MVB215" s="371"/>
      <c r="MVC215" s="371"/>
      <c r="MVD215" s="372"/>
      <c r="MVE215" s="373"/>
      <c r="MVF215" s="373"/>
      <c r="MVG215" s="373"/>
      <c r="MVH215" s="374"/>
      <c r="MVI215" s="374"/>
      <c r="MVJ215" s="374"/>
      <c r="MVK215" s="374"/>
      <c r="MVL215" s="374"/>
      <c r="MVM215" s="374"/>
      <c r="MVN215" s="374"/>
      <c r="MVO215" s="374"/>
      <c r="MVP215" s="373"/>
      <c r="MVQ215" s="371"/>
      <c r="MVR215" s="371"/>
      <c r="MVS215" s="371"/>
      <c r="MVT215" s="372"/>
      <c r="MVU215" s="373"/>
      <c r="MVV215" s="373"/>
      <c r="MVW215" s="373"/>
      <c r="MVX215" s="374"/>
      <c r="MVY215" s="374"/>
      <c r="MVZ215" s="374"/>
      <c r="MWA215" s="374"/>
      <c r="MWB215" s="374"/>
      <c r="MWC215" s="374"/>
      <c r="MWD215" s="374"/>
      <c r="MWE215" s="374"/>
      <c r="MWF215" s="373"/>
      <c r="MWG215" s="371"/>
      <c r="MWH215" s="371"/>
      <c r="MWI215" s="371"/>
      <c r="MWJ215" s="372"/>
      <c r="MWK215" s="373"/>
      <c r="MWL215" s="373"/>
      <c r="MWM215" s="373"/>
      <c r="MWN215" s="374"/>
      <c r="MWO215" s="374"/>
      <c r="MWP215" s="374"/>
      <c r="MWQ215" s="374"/>
      <c r="MWR215" s="374"/>
      <c r="MWS215" s="374"/>
      <c r="MWT215" s="374"/>
      <c r="MWU215" s="374"/>
      <c r="MWV215" s="373"/>
      <c r="MWW215" s="371"/>
      <c r="MWX215" s="371"/>
      <c r="MWY215" s="371"/>
      <c r="MWZ215" s="372"/>
      <c r="MXA215" s="373"/>
      <c r="MXB215" s="373"/>
      <c r="MXC215" s="373"/>
      <c r="MXD215" s="374"/>
      <c r="MXE215" s="374"/>
      <c r="MXF215" s="374"/>
      <c r="MXG215" s="374"/>
      <c r="MXH215" s="374"/>
      <c r="MXI215" s="374"/>
      <c r="MXJ215" s="374"/>
      <c r="MXK215" s="374"/>
      <c r="MXL215" s="373"/>
      <c r="MXM215" s="371"/>
      <c r="MXN215" s="371"/>
      <c r="MXO215" s="371"/>
      <c r="MXP215" s="372"/>
      <c r="MXQ215" s="373"/>
      <c r="MXR215" s="373"/>
      <c r="MXS215" s="373"/>
      <c r="MXT215" s="374"/>
      <c r="MXU215" s="374"/>
      <c r="MXV215" s="374"/>
      <c r="MXW215" s="374"/>
      <c r="MXX215" s="374"/>
      <c r="MXY215" s="374"/>
      <c r="MXZ215" s="374"/>
      <c r="MYA215" s="374"/>
      <c r="MYB215" s="373"/>
      <c r="MYC215" s="371"/>
      <c r="MYD215" s="371"/>
      <c r="MYE215" s="371"/>
      <c r="MYF215" s="372"/>
      <c r="MYG215" s="373"/>
      <c r="MYH215" s="373"/>
      <c r="MYI215" s="373"/>
      <c r="MYJ215" s="374"/>
      <c r="MYK215" s="374"/>
      <c r="MYL215" s="374"/>
      <c r="MYM215" s="374"/>
      <c r="MYN215" s="374"/>
      <c r="MYO215" s="374"/>
      <c r="MYP215" s="374"/>
      <c r="MYQ215" s="374"/>
      <c r="MYR215" s="373"/>
      <c r="MYS215" s="371"/>
      <c r="MYT215" s="371"/>
      <c r="MYU215" s="371"/>
      <c r="MYV215" s="372"/>
      <c r="MYW215" s="373"/>
      <c r="MYX215" s="373"/>
      <c r="MYY215" s="373"/>
      <c r="MYZ215" s="374"/>
      <c r="MZA215" s="374"/>
      <c r="MZB215" s="374"/>
      <c r="MZC215" s="374"/>
      <c r="MZD215" s="374"/>
      <c r="MZE215" s="374"/>
      <c r="MZF215" s="374"/>
      <c r="MZG215" s="374"/>
      <c r="MZH215" s="373"/>
      <c r="MZI215" s="371"/>
      <c r="MZJ215" s="371"/>
      <c r="MZK215" s="371"/>
      <c r="MZL215" s="372"/>
      <c r="MZM215" s="373"/>
      <c r="MZN215" s="373"/>
      <c r="MZO215" s="373"/>
      <c r="MZP215" s="374"/>
      <c r="MZQ215" s="374"/>
      <c r="MZR215" s="374"/>
      <c r="MZS215" s="374"/>
      <c r="MZT215" s="374"/>
      <c r="MZU215" s="374"/>
      <c r="MZV215" s="374"/>
      <c r="MZW215" s="374"/>
      <c r="MZX215" s="373"/>
      <c r="MZY215" s="371"/>
      <c r="MZZ215" s="371"/>
      <c r="NAA215" s="371"/>
      <c r="NAB215" s="372"/>
      <c r="NAC215" s="373"/>
      <c r="NAD215" s="373"/>
      <c r="NAE215" s="373"/>
      <c r="NAF215" s="374"/>
      <c r="NAG215" s="374"/>
      <c r="NAH215" s="374"/>
      <c r="NAI215" s="374"/>
      <c r="NAJ215" s="374"/>
      <c r="NAK215" s="374"/>
      <c r="NAL215" s="374"/>
      <c r="NAM215" s="374"/>
      <c r="NAN215" s="373"/>
      <c r="NAO215" s="371"/>
      <c r="NAP215" s="371"/>
      <c r="NAQ215" s="371"/>
      <c r="NAR215" s="372"/>
      <c r="NAS215" s="373"/>
      <c r="NAT215" s="373"/>
      <c r="NAU215" s="373"/>
      <c r="NAV215" s="374"/>
      <c r="NAW215" s="374"/>
      <c r="NAX215" s="374"/>
      <c r="NAY215" s="374"/>
      <c r="NAZ215" s="374"/>
      <c r="NBA215" s="374"/>
      <c r="NBB215" s="374"/>
      <c r="NBC215" s="374"/>
      <c r="NBD215" s="373"/>
      <c r="NBE215" s="371"/>
      <c r="NBF215" s="371"/>
      <c r="NBG215" s="371"/>
      <c r="NBH215" s="372"/>
      <c r="NBI215" s="373"/>
      <c r="NBJ215" s="373"/>
      <c r="NBK215" s="373"/>
      <c r="NBL215" s="374"/>
      <c r="NBM215" s="374"/>
      <c r="NBN215" s="374"/>
      <c r="NBO215" s="374"/>
      <c r="NBP215" s="374"/>
      <c r="NBQ215" s="374"/>
      <c r="NBR215" s="374"/>
      <c r="NBS215" s="374"/>
      <c r="NBT215" s="373"/>
      <c r="NBU215" s="371"/>
      <c r="NBV215" s="371"/>
      <c r="NBW215" s="371"/>
      <c r="NBX215" s="372"/>
      <c r="NBY215" s="373"/>
      <c r="NBZ215" s="373"/>
      <c r="NCA215" s="373"/>
      <c r="NCB215" s="374"/>
      <c r="NCC215" s="374"/>
      <c r="NCD215" s="374"/>
      <c r="NCE215" s="374"/>
      <c r="NCF215" s="374"/>
      <c r="NCG215" s="374"/>
      <c r="NCH215" s="374"/>
      <c r="NCI215" s="374"/>
      <c r="NCJ215" s="373"/>
      <c r="NCK215" s="371"/>
      <c r="NCL215" s="371"/>
      <c r="NCM215" s="371"/>
      <c r="NCN215" s="372"/>
      <c r="NCO215" s="373"/>
      <c r="NCP215" s="373"/>
      <c r="NCQ215" s="373"/>
      <c r="NCR215" s="374"/>
      <c r="NCS215" s="374"/>
      <c r="NCT215" s="374"/>
      <c r="NCU215" s="374"/>
      <c r="NCV215" s="374"/>
      <c r="NCW215" s="374"/>
      <c r="NCX215" s="374"/>
      <c r="NCY215" s="374"/>
      <c r="NCZ215" s="373"/>
      <c r="NDA215" s="371"/>
      <c r="NDB215" s="371"/>
      <c r="NDC215" s="371"/>
      <c r="NDD215" s="372"/>
      <c r="NDE215" s="373"/>
      <c r="NDF215" s="373"/>
      <c r="NDG215" s="373"/>
      <c r="NDH215" s="374"/>
      <c r="NDI215" s="374"/>
      <c r="NDJ215" s="374"/>
      <c r="NDK215" s="374"/>
      <c r="NDL215" s="374"/>
      <c r="NDM215" s="374"/>
      <c r="NDN215" s="374"/>
      <c r="NDO215" s="374"/>
      <c r="NDP215" s="373"/>
      <c r="NDQ215" s="371"/>
      <c r="NDR215" s="371"/>
      <c r="NDS215" s="371"/>
      <c r="NDT215" s="372"/>
      <c r="NDU215" s="373"/>
      <c r="NDV215" s="373"/>
      <c r="NDW215" s="373"/>
      <c r="NDX215" s="374"/>
      <c r="NDY215" s="374"/>
      <c r="NDZ215" s="374"/>
      <c r="NEA215" s="374"/>
      <c r="NEB215" s="374"/>
      <c r="NEC215" s="374"/>
      <c r="NED215" s="374"/>
      <c r="NEE215" s="374"/>
      <c r="NEF215" s="373"/>
      <c r="NEG215" s="371"/>
      <c r="NEH215" s="371"/>
      <c r="NEI215" s="371"/>
      <c r="NEJ215" s="372"/>
      <c r="NEK215" s="373"/>
      <c r="NEL215" s="373"/>
      <c r="NEM215" s="373"/>
      <c r="NEN215" s="374"/>
      <c r="NEO215" s="374"/>
      <c r="NEP215" s="374"/>
      <c r="NEQ215" s="374"/>
      <c r="NER215" s="374"/>
      <c r="NES215" s="374"/>
      <c r="NET215" s="374"/>
      <c r="NEU215" s="374"/>
      <c r="NEV215" s="373"/>
      <c r="NEW215" s="371"/>
      <c r="NEX215" s="371"/>
      <c r="NEY215" s="371"/>
      <c r="NEZ215" s="372"/>
      <c r="NFA215" s="373"/>
      <c r="NFB215" s="373"/>
      <c r="NFC215" s="373"/>
      <c r="NFD215" s="374"/>
      <c r="NFE215" s="374"/>
      <c r="NFF215" s="374"/>
      <c r="NFG215" s="374"/>
      <c r="NFH215" s="374"/>
      <c r="NFI215" s="374"/>
      <c r="NFJ215" s="374"/>
      <c r="NFK215" s="374"/>
      <c r="NFL215" s="373"/>
      <c r="NFM215" s="371"/>
      <c r="NFN215" s="371"/>
      <c r="NFO215" s="371"/>
      <c r="NFP215" s="372"/>
      <c r="NFQ215" s="373"/>
      <c r="NFR215" s="373"/>
      <c r="NFS215" s="373"/>
      <c r="NFT215" s="374"/>
      <c r="NFU215" s="374"/>
      <c r="NFV215" s="374"/>
      <c r="NFW215" s="374"/>
      <c r="NFX215" s="374"/>
      <c r="NFY215" s="374"/>
      <c r="NFZ215" s="374"/>
      <c r="NGA215" s="374"/>
      <c r="NGB215" s="373"/>
      <c r="NGC215" s="371"/>
      <c r="NGD215" s="371"/>
      <c r="NGE215" s="371"/>
      <c r="NGF215" s="372"/>
      <c r="NGG215" s="373"/>
      <c r="NGH215" s="373"/>
      <c r="NGI215" s="373"/>
      <c r="NGJ215" s="374"/>
      <c r="NGK215" s="374"/>
      <c r="NGL215" s="374"/>
      <c r="NGM215" s="374"/>
      <c r="NGN215" s="374"/>
      <c r="NGO215" s="374"/>
      <c r="NGP215" s="374"/>
      <c r="NGQ215" s="374"/>
      <c r="NGR215" s="373"/>
      <c r="NGS215" s="371"/>
      <c r="NGT215" s="371"/>
      <c r="NGU215" s="371"/>
      <c r="NGV215" s="372"/>
      <c r="NGW215" s="373"/>
      <c r="NGX215" s="373"/>
      <c r="NGY215" s="373"/>
      <c r="NGZ215" s="374"/>
      <c r="NHA215" s="374"/>
      <c r="NHB215" s="374"/>
      <c r="NHC215" s="374"/>
      <c r="NHD215" s="374"/>
      <c r="NHE215" s="374"/>
      <c r="NHF215" s="374"/>
      <c r="NHG215" s="374"/>
      <c r="NHH215" s="373"/>
      <c r="NHI215" s="371"/>
      <c r="NHJ215" s="371"/>
      <c r="NHK215" s="371"/>
      <c r="NHL215" s="372"/>
      <c r="NHM215" s="373"/>
      <c r="NHN215" s="373"/>
      <c r="NHO215" s="373"/>
      <c r="NHP215" s="374"/>
      <c r="NHQ215" s="374"/>
      <c r="NHR215" s="374"/>
      <c r="NHS215" s="374"/>
      <c r="NHT215" s="374"/>
      <c r="NHU215" s="374"/>
      <c r="NHV215" s="374"/>
      <c r="NHW215" s="374"/>
      <c r="NHX215" s="373"/>
      <c r="NHY215" s="371"/>
      <c r="NHZ215" s="371"/>
      <c r="NIA215" s="371"/>
      <c r="NIB215" s="372"/>
      <c r="NIC215" s="373"/>
      <c r="NID215" s="373"/>
      <c r="NIE215" s="373"/>
      <c r="NIF215" s="374"/>
      <c r="NIG215" s="374"/>
      <c r="NIH215" s="374"/>
      <c r="NII215" s="374"/>
      <c r="NIJ215" s="374"/>
      <c r="NIK215" s="374"/>
      <c r="NIL215" s="374"/>
      <c r="NIM215" s="374"/>
      <c r="NIN215" s="373"/>
      <c r="NIO215" s="371"/>
      <c r="NIP215" s="371"/>
      <c r="NIQ215" s="371"/>
      <c r="NIR215" s="372"/>
      <c r="NIS215" s="373"/>
      <c r="NIT215" s="373"/>
      <c r="NIU215" s="373"/>
      <c r="NIV215" s="374"/>
      <c r="NIW215" s="374"/>
      <c r="NIX215" s="374"/>
      <c r="NIY215" s="374"/>
      <c r="NIZ215" s="374"/>
      <c r="NJA215" s="374"/>
      <c r="NJB215" s="374"/>
      <c r="NJC215" s="374"/>
      <c r="NJD215" s="373"/>
      <c r="NJE215" s="371"/>
      <c r="NJF215" s="371"/>
      <c r="NJG215" s="371"/>
      <c r="NJH215" s="372"/>
      <c r="NJI215" s="373"/>
      <c r="NJJ215" s="373"/>
      <c r="NJK215" s="373"/>
      <c r="NJL215" s="374"/>
      <c r="NJM215" s="374"/>
      <c r="NJN215" s="374"/>
      <c r="NJO215" s="374"/>
      <c r="NJP215" s="374"/>
      <c r="NJQ215" s="374"/>
      <c r="NJR215" s="374"/>
      <c r="NJS215" s="374"/>
      <c r="NJT215" s="373"/>
      <c r="NJU215" s="371"/>
      <c r="NJV215" s="371"/>
      <c r="NJW215" s="371"/>
      <c r="NJX215" s="372"/>
      <c r="NJY215" s="373"/>
      <c r="NJZ215" s="373"/>
      <c r="NKA215" s="373"/>
      <c r="NKB215" s="374"/>
      <c r="NKC215" s="374"/>
      <c r="NKD215" s="374"/>
      <c r="NKE215" s="374"/>
      <c r="NKF215" s="374"/>
      <c r="NKG215" s="374"/>
      <c r="NKH215" s="374"/>
      <c r="NKI215" s="374"/>
      <c r="NKJ215" s="373"/>
      <c r="NKK215" s="371"/>
      <c r="NKL215" s="371"/>
      <c r="NKM215" s="371"/>
      <c r="NKN215" s="372"/>
      <c r="NKO215" s="373"/>
      <c r="NKP215" s="373"/>
      <c r="NKQ215" s="373"/>
      <c r="NKR215" s="374"/>
      <c r="NKS215" s="374"/>
      <c r="NKT215" s="374"/>
      <c r="NKU215" s="374"/>
      <c r="NKV215" s="374"/>
      <c r="NKW215" s="374"/>
      <c r="NKX215" s="374"/>
      <c r="NKY215" s="374"/>
      <c r="NKZ215" s="373"/>
      <c r="NLA215" s="371"/>
      <c r="NLB215" s="371"/>
      <c r="NLC215" s="371"/>
      <c r="NLD215" s="372"/>
      <c r="NLE215" s="373"/>
      <c r="NLF215" s="373"/>
      <c r="NLG215" s="373"/>
      <c r="NLH215" s="374"/>
      <c r="NLI215" s="374"/>
      <c r="NLJ215" s="374"/>
      <c r="NLK215" s="374"/>
      <c r="NLL215" s="374"/>
      <c r="NLM215" s="374"/>
      <c r="NLN215" s="374"/>
      <c r="NLO215" s="374"/>
      <c r="NLP215" s="373"/>
      <c r="NLQ215" s="371"/>
      <c r="NLR215" s="371"/>
      <c r="NLS215" s="371"/>
      <c r="NLT215" s="372"/>
      <c r="NLU215" s="373"/>
      <c r="NLV215" s="373"/>
      <c r="NLW215" s="373"/>
      <c r="NLX215" s="374"/>
      <c r="NLY215" s="374"/>
      <c r="NLZ215" s="374"/>
      <c r="NMA215" s="374"/>
      <c r="NMB215" s="374"/>
      <c r="NMC215" s="374"/>
      <c r="NMD215" s="374"/>
      <c r="NME215" s="374"/>
      <c r="NMF215" s="373"/>
      <c r="NMG215" s="371"/>
      <c r="NMH215" s="371"/>
      <c r="NMI215" s="371"/>
      <c r="NMJ215" s="372"/>
      <c r="NMK215" s="373"/>
      <c r="NML215" s="373"/>
      <c r="NMM215" s="373"/>
      <c r="NMN215" s="374"/>
      <c r="NMO215" s="374"/>
      <c r="NMP215" s="374"/>
      <c r="NMQ215" s="374"/>
      <c r="NMR215" s="374"/>
      <c r="NMS215" s="374"/>
      <c r="NMT215" s="374"/>
      <c r="NMU215" s="374"/>
      <c r="NMV215" s="373"/>
      <c r="NMW215" s="371"/>
      <c r="NMX215" s="371"/>
      <c r="NMY215" s="371"/>
      <c r="NMZ215" s="372"/>
      <c r="NNA215" s="373"/>
      <c r="NNB215" s="373"/>
      <c r="NNC215" s="373"/>
      <c r="NND215" s="374"/>
      <c r="NNE215" s="374"/>
      <c r="NNF215" s="374"/>
      <c r="NNG215" s="374"/>
      <c r="NNH215" s="374"/>
      <c r="NNI215" s="374"/>
      <c r="NNJ215" s="374"/>
      <c r="NNK215" s="374"/>
      <c r="NNL215" s="373"/>
      <c r="NNM215" s="371"/>
      <c r="NNN215" s="371"/>
      <c r="NNO215" s="371"/>
      <c r="NNP215" s="372"/>
      <c r="NNQ215" s="373"/>
      <c r="NNR215" s="373"/>
      <c r="NNS215" s="373"/>
      <c r="NNT215" s="374"/>
      <c r="NNU215" s="374"/>
      <c r="NNV215" s="374"/>
      <c r="NNW215" s="374"/>
      <c r="NNX215" s="374"/>
      <c r="NNY215" s="374"/>
      <c r="NNZ215" s="374"/>
      <c r="NOA215" s="374"/>
      <c r="NOB215" s="373"/>
      <c r="NOC215" s="371"/>
      <c r="NOD215" s="371"/>
      <c r="NOE215" s="371"/>
      <c r="NOF215" s="372"/>
      <c r="NOG215" s="373"/>
      <c r="NOH215" s="373"/>
      <c r="NOI215" s="373"/>
      <c r="NOJ215" s="374"/>
      <c r="NOK215" s="374"/>
      <c r="NOL215" s="374"/>
      <c r="NOM215" s="374"/>
      <c r="NON215" s="374"/>
      <c r="NOO215" s="374"/>
      <c r="NOP215" s="374"/>
      <c r="NOQ215" s="374"/>
      <c r="NOR215" s="373"/>
      <c r="NOS215" s="371"/>
      <c r="NOT215" s="371"/>
      <c r="NOU215" s="371"/>
      <c r="NOV215" s="372"/>
      <c r="NOW215" s="373"/>
      <c r="NOX215" s="373"/>
      <c r="NOY215" s="373"/>
      <c r="NOZ215" s="374"/>
      <c r="NPA215" s="374"/>
      <c r="NPB215" s="374"/>
      <c r="NPC215" s="374"/>
      <c r="NPD215" s="374"/>
      <c r="NPE215" s="374"/>
      <c r="NPF215" s="374"/>
      <c r="NPG215" s="374"/>
      <c r="NPH215" s="373"/>
      <c r="NPI215" s="371"/>
      <c r="NPJ215" s="371"/>
      <c r="NPK215" s="371"/>
      <c r="NPL215" s="372"/>
      <c r="NPM215" s="373"/>
      <c r="NPN215" s="373"/>
      <c r="NPO215" s="373"/>
      <c r="NPP215" s="374"/>
      <c r="NPQ215" s="374"/>
      <c r="NPR215" s="374"/>
      <c r="NPS215" s="374"/>
      <c r="NPT215" s="374"/>
      <c r="NPU215" s="374"/>
      <c r="NPV215" s="374"/>
      <c r="NPW215" s="374"/>
      <c r="NPX215" s="373"/>
      <c r="NPY215" s="371"/>
      <c r="NPZ215" s="371"/>
      <c r="NQA215" s="371"/>
      <c r="NQB215" s="372"/>
      <c r="NQC215" s="373"/>
      <c r="NQD215" s="373"/>
      <c r="NQE215" s="373"/>
      <c r="NQF215" s="374"/>
      <c r="NQG215" s="374"/>
      <c r="NQH215" s="374"/>
      <c r="NQI215" s="374"/>
      <c r="NQJ215" s="374"/>
      <c r="NQK215" s="374"/>
      <c r="NQL215" s="374"/>
      <c r="NQM215" s="374"/>
      <c r="NQN215" s="373"/>
      <c r="NQO215" s="371"/>
      <c r="NQP215" s="371"/>
      <c r="NQQ215" s="371"/>
      <c r="NQR215" s="372"/>
      <c r="NQS215" s="373"/>
      <c r="NQT215" s="373"/>
      <c r="NQU215" s="373"/>
      <c r="NQV215" s="374"/>
      <c r="NQW215" s="374"/>
      <c r="NQX215" s="374"/>
      <c r="NQY215" s="374"/>
      <c r="NQZ215" s="374"/>
      <c r="NRA215" s="374"/>
      <c r="NRB215" s="374"/>
      <c r="NRC215" s="374"/>
      <c r="NRD215" s="373"/>
      <c r="NRE215" s="371"/>
      <c r="NRF215" s="371"/>
      <c r="NRG215" s="371"/>
      <c r="NRH215" s="372"/>
      <c r="NRI215" s="373"/>
      <c r="NRJ215" s="373"/>
      <c r="NRK215" s="373"/>
      <c r="NRL215" s="374"/>
      <c r="NRM215" s="374"/>
      <c r="NRN215" s="374"/>
      <c r="NRO215" s="374"/>
      <c r="NRP215" s="374"/>
      <c r="NRQ215" s="374"/>
      <c r="NRR215" s="374"/>
      <c r="NRS215" s="374"/>
      <c r="NRT215" s="373"/>
      <c r="NRU215" s="371"/>
      <c r="NRV215" s="371"/>
      <c r="NRW215" s="371"/>
      <c r="NRX215" s="372"/>
      <c r="NRY215" s="373"/>
      <c r="NRZ215" s="373"/>
      <c r="NSA215" s="373"/>
      <c r="NSB215" s="374"/>
      <c r="NSC215" s="374"/>
      <c r="NSD215" s="374"/>
      <c r="NSE215" s="374"/>
      <c r="NSF215" s="374"/>
      <c r="NSG215" s="374"/>
      <c r="NSH215" s="374"/>
      <c r="NSI215" s="374"/>
      <c r="NSJ215" s="373"/>
      <c r="NSK215" s="371"/>
      <c r="NSL215" s="371"/>
      <c r="NSM215" s="371"/>
      <c r="NSN215" s="372"/>
      <c r="NSO215" s="373"/>
      <c r="NSP215" s="373"/>
      <c r="NSQ215" s="373"/>
      <c r="NSR215" s="374"/>
      <c r="NSS215" s="374"/>
      <c r="NST215" s="374"/>
      <c r="NSU215" s="374"/>
      <c r="NSV215" s="374"/>
      <c r="NSW215" s="374"/>
      <c r="NSX215" s="374"/>
      <c r="NSY215" s="374"/>
      <c r="NSZ215" s="373"/>
      <c r="NTA215" s="371"/>
      <c r="NTB215" s="371"/>
      <c r="NTC215" s="371"/>
      <c r="NTD215" s="372"/>
      <c r="NTE215" s="373"/>
      <c r="NTF215" s="373"/>
      <c r="NTG215" s="373"/>
      <c r="NTH215" s="374"/>
      <c r="NTI215" s="374"/>
      <c r="NTJ215" s="374"/>
      <c r="NTK215" s="374"/>
      <c r="NTL215" s="374"/>
      <c r="NTM215" s="374"/>
      <c r="NTN215" s="374"/>
      <c r="NTO215" s="374"/>
      <c r="NTP215" s="373"/>
      <c r="NTQ215" s="371"/>
      <c r="NTR215" s="371"/>
      <c r="NTS215" s="371"/>
      <c r="NTT215" s="372"/>
      <c r="NTU215" s="373"/>
      <c r="NTV215" s="373"/>
      <c r="NTW215" s="373"/>
      <c r="NTX215" s="374"/>
      <c r="NTY215" s="374"/>
      <c r="NTZ215" s="374"/>
      <c r="NUA215" s="374"/>
      <c r="NUB215" s="374"/>
      <c r="NUC215" s="374"/>
      <c r="NUD215" s="374"/>
      <c r="NUE215" s="374"/>
      <c r="NUF215" s="373"/>
      <c r="NUG215" s="371"/>
      <c r="NUH215" s="371"/>
      <c r="NUI215" s="371"/>
      <c r="NUJ215" s="372"/>
      <c r="NUK215" s="373"/>
      <c r="NUL215" s="373"/>
      <c r="NUM215" s="373"/>
      <c r="NUN215" s="374"/>
      <c r="NUO215" s="374"/>
      <c r="NUP215" s="374"/>
      <c r="NUQ215" s="374"/>
      <c r="NUR215" s="374"/>
      <c r="NUS215" s="374"/>
      <c r="NUT215" s="374"/>
      <c r="NUU215" s="374"/>
      <c r="NUV215" s="373"/>
      <c r="NUW215" s="371"/>
      <c r="NUX215" s="371"/>
      <c r="NUY215" s="371"/>
      <c r="NUZ215" s="372"/>
      <c r="NVA215" s="373"/>
      <c r="NVB215" s="373"/>
      <c r="NVC215" s="373"/>
      <c r="NVD215" s="374"/>
      <c r="NVE215" s="374"/>
      <c r="NVF215" s="374"/>
      <c r="NVG215" s="374"/>
      <c r="NVH215" s="374"/>
      <c r="NVI215" s="374"/>
      <c r="NVJ215" s="374"/>
      <c r="NVK215" s="374"/>
      <c r="NVL215" s="373"/>
      <c r="NVM215" s="371"/>
      <c r="NVN215" s="371"/>
      <c r="NVO215" s="371"/>
      <c r="NVP215" s="372"/>
      <c r="NVQ215" s="373"/>
      <c r="NVR215" s="373"/>
      <c r="NVS215" s="373"/>
      <c r="NVT215" s="374"/>
      <c r="NVU215" s="374"/>
      <c r="NVV215" s="374"/>
      <c r="NVW215" s="374"/>
      <c r="NVX215" s="374"/>
      <c r="NVY215" s="374"/>
      <c r="NVZ215" s="374"/>
      <c r="NWA215" s="374"/>
      <c r="NWB215" s="373"/>
      <c r="NWC215" s="371"/>
      <c r="NWD215" s="371"/>
      <c r="NWE215" s="371"/>
      <c r="NWF215" s="372"/>
      <c r="NWG215" s="373"/>
      <c r="NWH215" s="373"/>
      <c r="NWI215" s="373"/>
      <c r="NWJ215" s="374"/>
      <c r="NWK215" s="374"/>
      <c r="NWL215" s="374"/>
      <c r="NWM215" s="374"/>
      <c r="NWN215" s="374"/>
      <c r="NWO215" s="374"/>
      <c r="NWP215" s="374"/>
      <c r="NWQ215" s="374"/>
      <c r="NWR215" s="373"/>
      <c r="NWS215" s="371"/>
      <c r="NWT215" s="371"/>
      <c r="NWU215" s="371"/>
      <c r="NWV215" s="372"/>
      <c r="NWW215" s="373"/>
      <c r="NWX215" s="373"/>
      <c r="NWY215" s="373"/>
      <c r="NWZ215" s="374"/>
      <c r="NXA215" s="374"/>
      <c r="NXB215" s="374"/>
      <c r="NXC215" s="374"/>
      <c r="NXD215" s="374"/>
      <c r="NXE215" s="374"/>
      <c r="NXF215" s="374"/>
      <c r="NXG215" s="374"/>
      <c r="NXH215" s="373"/>
      <c r="NXI215" s="371"/>
      <c r="NXJ215" s="371"/>
      <c r="NXK215" s="371"/>
      <c r="NXL215" s="372"/>
      <c r="NXM215" s="373"/>
      <c r="NXN215" s="373"/>
      <c r="NXO215" s="373"/>
      <c r="NXP215" s="374"/>
      <c r="NXQ215" s="374"/>
      <c r="NXR215" s="374"/>
      <c r="NXS215" s="374"/>
      <c r="NXT215" s="374"/>
      <c r="NXU215" s="374"/>
      <c r="NXV215" s="374"/>
      <c r="NXW215" s="374"/>
      <c r="NXX215" s="373"/>
      <c r="NXY215" s="371"/>
      <c r="NXZ215" s="371"/>
      <c r="NYA215" s="371"/>
      <c r="NYB215" s="372"/>
      <c r="NYC215" s="373"/>
      <c r="NYD215" s="373"/>
      <c r="NYE215" s="373"/>
      <c r="NYF215" s="374"/>
      <c r="NYG215" s="374"/>
      <c r="NYH215" s="374"/>
      <c r="NYI215" s="374"/>
      <c r="NYJ215" s="374"/>
      <c r="NYK215" s="374"/>
      <c r="NYL215" s="374"/>
      <c r="NYM215" s="374"/>
      <c r="NYN215" s="373"/>
      <c r="NYO215" s="371"/>
      <c r="NYP215" s="371"/>
      <c r="NYQ215" s="371"/>
      <c r="NYR215" s="372"/>
      <c r="NYS215" s="373"/>
      <c r="NYT215" s="373"/>
      <c r="NYU215" s="373"/>
      <c r="NYV215" s="374"/>
      <c r="NYW215" s="374"/>
      <c r="NYX215" s="374"/>
      <c r="NYY215" s="374"/>
      <c r="NYZ215" s="374"/>
      <c r="NZA215" s="374"/>
      <c r="NZB215" s="374"/>
      <c r="NZC215" s="374"/>
      <c r="NZD215" s="373"/>
      <c r="NZE215" s="371"/>
      <c r="NZF215" s="371"/>
      <c r="NZG215" s="371"/>
      <c r="NZH215" s="372"/>
      <c r="NZI215" s="373"/>
      <c r="NZJ215" s="373"/>
      <c r="NZK215" s="373"/>
      <c r="NZL215" s="374"/>
      <c r="NZM215" s="374"/>
      <c r="NZN215" s="374"/>
      <c r="NZO215" s="374"/>
      <c r="NZP215" s="374"/>
      <c r="NZQ215" s="374"/>
      <c r="NZR215" s="374"/>
      <c r="NZS215" s="374"/>
      <c r="NZT215" s="373"/>
      <c r="NZU215" s="371"/>
      <c r="NZV215" s="371"/>
      <c r="NZW215" s="371"/>
      <c r="NZX215" s="372"/>
      <c r="NZY215" s="373"/>
      <c r="NZZ215" s="373"/>
      <c r="OAA215" s="373"/>
      <c r="OAB215" s="374"/>
      <c r="OAC215" s="374"/>
      <c r="OAD215" s="374"/>
      <c r="OAE215" s="374"/>
      <c r="OAF215" s="374"/>
      <c r="OAG215" s="374"/>
      <c r="OAH215" s="374"/>
      <c r="OAI215" s="374"/>
      <c r="OAJ215" s="373"/>
      <c r="OAK215" s="371"/>
      <c r="OAL215" s="371"/>
      <c r="OAM215" s="371"/>
      <c r="OAN215" s="372"/>
      <c r="OAO215" s="373"/>
      <c r="OAP215" s="373"/>
      <c r="OAQ215" s="373"/>
      <c r="OAR215" s="374"/>
      <c r="OAS215" s="374"/>
      <c r="OAT215" s="374"/>
      <c r="OAU215" s="374"/>
      <c r="OAV215" s="374"/>
      <c r="OAW215" s="374"/>
      <c r="OAX215" s="374"/>
      <c r="OAY215" s="374"/>
      <c r="OAZ215" s="373"/>
      <c r="OBA215" s="371"/>
      <c r="OBB215" s="371"/>
      <c r="OBC215" s="371"/>
      <c r="OBD215" s="372"/>
      <c r="OBE215" s="373"/>
      <c r="OBF215" s="373"/>
      <c r="OBG215" s="373"/>
      <c r="OBH215" s="374"/>
      <c r="OBI215" s="374"/>
      <c r="OBJ215" s="374"/>
      <c r="OBK215" s="374"/>
      <c r="OBL215" s="374"/>
      <c r="OBM215" s="374"/>
      <c r="OBN215" s="374"/>
      <c r="OBO215" s="374"/>
      <c r="OBP215" s="373"/>
      <c r="OBQ215" s="371"/>
      <c r="OBR215" s="371"/>
      <c r="OBS215" s="371"/>
      <c r="OBT215" s="372"/>
      <c r="OBU215" s="373"/>
      <c r="OBV215" s="373"/>
      <c r="OBW215" s="373"/>
      <c r="OBX215" s="374"/>
      <c r="OBY215" s="374"/>
      <c r="OBZ215" s="374"/>
      <c r="OCA215" s="374"/>
      <c r="OCB215" s="374"/>
      <c r="OCC215" s="374"/>
      <c r="OCD215" s="374"/>
      <c r="OCE215" s="374"/>
      <c r="OCF215" s="373"/>
      <c r="OCG215" s="371"/>
      <c r="OCH215" s="371"/>
      <c r="OCI215" s="371"/>
      <c r="OCJ215" s="372"/>
      <c r="OCK215" s="373"/>
      <c r="OCL215" s="373"/>
      <c r="OCM215" s="373"/>
      <c r="OCN215" s="374"/>
      <c r="OCO215" s="374"/>
      <c r="OCP215" s="374"/>
      <c r="OCQ215" s="374"/>
      <c r="OCR215" s="374"/>
      <c r="OCS215" s="374"/>
      <c r="OCT215" s="374"/>
      <c r="OCU215" s="374"/>
      <c r="OCV215" s="373"/>
      <c r="OCW215" s="371"/>
      <c r="OCX215" s="371"/>
      <c r="OCY215" s="371"/>
      <c r="OCZ215" s="372"/>
      <c r="ODA215" s="373"/>
      <c r="ODB215" s="373"/>
      <c r="ODC215" s="373"/>
      <c r="ODD215" s="374"/>
      <c r="ODE215" s="374"/>
      <c r="ODF215" s="374"/>
      <c r="ODG215" s="374"/>
      <c r="ODH215" s="374"/>
      <c r="ODI215" s="374"/>
      <c r="ODJ215" s="374"/>
      <c r="ODK215" s="374"/>
      <c r="ODL215" s="373"/>
      <c r="ODM215" s="371"/>
      <c r="ODN215" s="371"/>
      <c r="ODO215" s="371"/>
      <c r="ODP215" s="372"/>
      <c r="ODQ215" s="373"/>
      <c r="ODR215" s="373"/>
      <c r="ODS215" s="373"/>
      <c r="ODT215" s="374"/>
      <c r="ODU215" s="374"/>
      <c r="ODV215" s="374"/>
      <c r="ODW215" s="374"/>
      <c r="ODX215" s="374"/>
      <c r="ODY215" s="374"/>
      <c r="ODZ215" s="374"/>
      <c r="OEA215" s="374"/>
      <c r="OEB215" s="373"/>
      <c r="OEC215" s="371"/>
      <c r="OED215" s="371"/>
      <c r="OEE215" s="371"/>
      <c r="OEF215" s="372"/>
      <c r="OEG215" s="373"/>
      <c r="OEH215" s="373"/>
      <c r="OEI215" s="373"/>
      <c r="OEJ215" s="374"/>
      <c r="OEK215" s="374"/>
      <c r="OEL215" s="374"/>
      <c r="OEM215" s="374"/>
      <c r="OEN215" s="374"/>
      <c r="OEO215" s="374"/>
      <c r="OEP215" s="374"/>
      <c r="OEQ215" s="374"/>
      <c r="OER215" s="373"/>
      <c r="OES215" s="371"/>
      <c r="OET215" s="371"/>
      <c r="OEU215" s="371"/>
      <c r="OEV215" s="372"/>
      <c r="OEW215" s="373"/>
      <c r="OEX215" s="373"/>
      <c r="OEY215" s="373"/>
      <c r="OEZ215" s="374"/>
      <c r="OFA215" s="374"/>
      <c r="OFB215" s="374"/>
      <c r="OFC215" s="374"/>
      <c r="OFD215" s="374"/>
      <c r="OFE215" s="374"/>
      <c r="OFF215" s="374"/>
      <c r="OFG215" s="374"/>
      <c r="OFH215" s="373"/>
      <c r="OFI215" s="371"/>
      <c r="OFJ215" s="371"/>
      <c r="OFK215" s="371"/>
      <c r="OFL215" s="372"/>
      <c r="OFM215" s="373"/>
      <c r="OFN215" s="373"/>
      <c r="OFO215" s="373"/>
      <c r="OFP215" s="374"/>
      <c r="OFQ215" s="374"/>
      <c r="OFR215" s="374"/>
      <c r="OFS215" s="374"/>
      <c r="OFT215" s="374"/>
      <c r="OFU215" s="374"/>
      <c r="OFV215" s="374"/>
      <c r="OFW215" s="374"/>
      <c r="OFX215" s="373"/>
      <c r="OFY215" s="371"/>
      <c r="OFZ215" s="371"/>
      <c r="OGA215" s="371"/>
      <c r="OGB215" s="372"/>
      <c r="OGC215" s="373"/>
      <c r="OGD215" s="373"/>
      <c r="OGE215" s="373"/>
      <c r="OGF215" s="374"/>
      <c r="OGG215" s="374"/>
      <c r="OGH215" s="374"/>
      <c r="OGI215" s="374"/>
      <c r="OGJ215" s="374"/>
      <c r="OGK215" s="374"/>
      <c r="OGL215" s="374"/>
      <c r="OGM215" s="374"/>
      <c r="OGN215" s="373"/>
      <c r="OGO215" s="371"/>
      <c r="OGP215" s="371"/>
      <c r="OGQ215" s="371"/>
      <c r="OGR215" s="372"/>
      <c r="OGS215" s="373"/>
      <c r="OGT215" s="373"/>
      <c r="OGU215" s="373"/>
      <c r="OGV215" s="374"/>
      <c r="OGW215" s="374"/>
      <c r="OGX215" s="374"/>
      <c r="OGY215" s="374"/>
      <c r="OGZ215" s="374"/>
      <c r="OHA215" s="374"/>
      <c r="OHB215" s="374"/>
      <c r="OHC215" s="374"/>
      <c r="OHD215" s="373"/>
      <c r="OHE215" s="371"/>
      <c r="OHF215" s="371"/>
      <c r="OHG215" s="371"/>
      <c r="OHH215" s="372"/>
      <c r="OHI215" s="373"/>
      <c r="OHJ215" s="373"/>
      <c r="OHK215" s="373"/>
      <c r="OHL215" s="374"/>
      <c r="OHM215" s="374"/>
      <c r="OHN215" s="374"/>
      <c r="OHO215" s="374"/>
      <c r="OHP215" s="374"/>
      <c r="OHQ215" s="374"/>
      <c r="OHR215" s="374"/>
      <c r="OHS215" s="374"/>
      <c r="OHT215" s="373"/>
      <c r="OHU215" s="371"/>
      <c r="OHV215" s="371"/>
      <c r="OHW215" s="371"/>
      <c r="OHX215" s="372"/>
      <c r="OHY215" s="373"/>
      <c r="OHZ215" s="373"/>
      <c r="OIA215" s="373"/>
      <c r="OIB215" s="374"/>
      <c r="OIC215" s="374"/>
      <c r="OID215" s="374"/>
      <c r="OIE215" s="374"/>
      <c r="OIF215" s="374"/>
      <c r="OIG215" s="374"/>
      <c r="OIH215" s="374"/>
      <c r="OII215" s="374"/>
      <c r="OIJ215" s="373"/>
      <c r="OIK215" s="371"/>
      <c r="OIL215" s="371"/>
      <c r="OIM215" s="371"/>
      <c r="OIN215" s="372"/>
      <c r="OIO215" s="373"/>
      <c r="OIP215" s="373"/>
      <c r="OIQ215" s="373"/>
      <c r="OIR215" s="374"/>
      <c r="OIS215" s="374"/>
      <c r="OIT215" s="374"/>
      <c r="OIU215" s="374"/>
      <c r="OIV215" s="374"/>
      <c r="OIW215" s="374"/>
      <c r="OIX215" s="374"/>
      <c r="OIY215" s="374"/>
      <c r="OIZ215" s="373"/>
      <c r="OJA215" s="371"/>
      <c r="OJB215" s="371"/>
      <c r="OJC215" s="371"/>
      <c r="OJD215" s="372"/>
      <c r="OJE215" s="373"/>
      <c r="OJF215" s="373"/>
      <c r="OJG215" s="373"/>
      <c r="OJH215" s="374"/>
      <c r="OJI215" s="374"/>
      <c r="OJJ215" s="374"/>
      <c r="OJK215" s="374"/>
      <c r="OJL215" s="374"/>
      <c r="OJM215" s="374"/>
      <c r="OJN215" s="374"/>
      <c r="OJO215" s="374"/>
      <c r="OJP215" s="373"/>
      <c r="OJQ215" s="371"/>
      <c r="OJR215" s="371"/>
      <c r="OJS215" s="371"/>
      <c r="OJT215" s="372"/>
      <c r="OJU215" s="373"/>
      <c r="OJV215" s="373"/>
      <c r="OJW215" s="373"/>
      <c r="OJX215" s="374"/>
      <c r="OJY215" s="374"/>
      <c r="OJZ215" s="374"/>
      <c r="OKA215" s="374"/>
      <c r="OKB215" s="374"/>
      <c r="OKC215" s="374"/>
      <c r="OKD215" s="374"/>
      <c r="OKE215" s="374"/>
      <c r="OKF215" s="373"/>
      <c r="OKG215" s="371"/>
      <c r="OKH215" s="371"/>
      <c r="OKI215" s="371"/>
      <c r="OKJ215" s="372"/>
      <c r="OKK215" s="373"/>
      <c r="OKL215" s="373"/>
      <c r="OKM215" s="373"/>
      <c r="OKN215" s="374"/>
      <c r="OKO215" s="374"/>
      <c r="OKP215" s="374"/>
      <c r="OKQ215" s="374"/>
      <c r="OKR215" s="374"/>
      <c r="OKS215" s="374"/>
      <c r="OKT215" s="374"/>
      <c r="OKU215" s="374"/>
      <c r="OKV215" s="373"/>
      <c r="OKW215" s="371"/>
      <c r="OKX215" s="371"/>
      <c r="OKY215" s="371"/>
      <c r="OKZ215" s="372"/>
      <c r="OLA215" s="373"/>
      <c r="OLB215" s="373"/>
      <c r="OLC215" s="373"/>
      <c r="OLD215" s="374"/>
      <c r="OLE215" s="374"/>
      <c r="OLF215" s="374"/>
      <c r="OLG215" s="374"/>
      <c r="OLH215" s="374"/>
      <c r="OLI215" s="374"/>
      <c r="OLJ215" s="374"/>
      <c r="OLK215" s="374"/>
      <c r="OLL215" s="373"/>
      <c r="OLM215" s="371"/>
      <c r="OLN215" s="371"/>
      <c r="OLO215" s="371"/>
      <c r="OLP215" s="372"/>
      <c r="OLQ215" s="373"/>
      <c r="OLR215" s="373"/>
      <c r="OLS215" s="373"/>
      <c r="OLT215" s="374"/>
      <c r="OLU215" s="374"/>
      <c r="OLV215" s="374"/>
      <c r="OLW215" s="374"/>
      <c r="OLX215" s="374"/>
      <c r="OLY215" s="374"/>
      <c r="OLZ215" s="374"/>
      <c r="OMA215" s="374"/>
      <c r="OMB215" s="373"/>
      <c r="OMC215" s="371"/>
      <c r="OMD215" s="371"/>
      <c r="OME215" s="371"/>
      <c r="OMF215" s="372"/>
      <c r="OMG215" s="373"/>
      <c r="OMH215" s="373"/>
      <c r="OMI215" s="373"/>
      <c r="OMJ215" s="374"/>
      <c r="OMK215" s="374"/>
      <c r="OML215" s="374"/>
      <c r="OMM215" s="374"/>
      <c r="OMN215" s="374"/>
      <c r="OMO215" s="374"/>
      <c r="OMP215" s="374"/>
      <c r="OMQ215" s="374"/>
      <c r="OMR215" s="373"/>
      <c r="OMS215" s="371"/>
      <c r="OMT215" s="371"/>
      <c r="OMU215" s="371"/>
      <c r="OMV215" s="372"/>
      <c r="OMW215" s="373"/>
      <c r="OMX215" s="373"/>
      <c r="OMY215" s="373"/>
      <c r="OMZ215" s="374"/>
      <c r="ONA215" s="374"/>
      <c r="ONB215" s="374"/>
      <c r="ONC215" s="374"/>
      <c r="OND215" s="374"/>
      <c r="ONE215" s="374"/>
      <c r="ONF215" s="374"/>
      <c r="ONG215" s="374"/>
      <c r="ONH215" s="373"/>
      <c r="ONI215" s="371"/>
      <c r="ONJ215" s="371"/>
      <c r="ONK215" s="371"/>
      <c r="ONL215" s="372"/>
      <c r="ONM215" s="373"/>
      <c r="ONN215" s="373"/>
      <c r="ONO215" s="373"/>
      <c r="ONP215" s="374"/>
      <c r="ONQ215" s="374"/>
      <c r="ONR215" s="374"/>
      <c r="ONS215" s="374"/>
      <c r="ONT215" s="374"/>
      <c r="ONU215" s="374"/>
      <c r="ONV215" s="374"/>
      <c r="ONW215" s="374"/>
      <c r="ONX215" s="373"/>
      <c r="ONY215" s="371"/>
      <c r="ONZ215" s="371"/>
      <c r="OOA215" s="371"/>
      <c r="OOB215" s="372"/>
      <c r="OOC215" s="373"/>
      <c r="OOD215" s="373"/>
      <c r="OOE215" s="373"/>
      <c r="OOF215" s="374"/>
      <c r="OOG215" s="374"/>
      <c r="OOH215" s="374"/>
      <c r="OOI215" s="374"/>
      <c r="OOJ215" s="374"/>
      <c r="OOK215" s="374"/>
      <c r="OOL215" s="374"/>
      <c r="OOM215" s="374"/>
      <c r="OON215" s="373"/>
      <c r="OOO215" s="371"/>
      <c r="OOP215" s="371"/>
      <c r="OOQ215" s="371"/>
      <c r="OOR215" s="372"/>
      <c r="OOS215" s="373"/>
      <c r="OOT215" s="373"/>
      <c r="OOU215" s="373"/>
      <c r="OOV215" s="374"/>
      <c r="OOW215" s="374"/>
      <c r="OOX215" s="374"/>
      <c r="OOY215" s="374"/>
      <c r="OOZ215" s="374"/>
      <c r="OPA215" s="374"/>
      <c r="OPB215" s="374"/>
      <c r="OPC215" s="374"/>
      <c r="OPD215" s="373"/>
      <c r="OPE215" s="371"/>
      <c r="OPF215" s="371"/>
      <c r="OPG215" s="371"/>
      <c r="OPH215" s="372"/>
      <c r="OPI215" s="373"/>
      <c r="OPJ215" s="373"/>
      <c r="OPK215" s="373"/>
      <c r="OPL215" s="374"/>
      <c r="OPM215" s="374"/>
      <c r="OPN215" s="374"/>
      <c r="OPO215" s="374"/>
      <c r="OPP215" s="374"/>
      <c r="OPQ215" s="374"/>
      <c r="OPR215" s="374"/>
      <c r="OPS215" s="374"/>
      <c r="OPT215" s="373"/>
      <c r="OPU215" s="371"/>
      <c r="OPV215" s="371"/>
      <c r="OPW215" s="371"/>
      <c r="OPX215" s="372"/>
      <c r="OPY215" s="373"/>
      <c r="OPZ215" s="373"/>
      <c r="OQA215" s="373"/>
      <c r="OQB215" s="374"/>
      <c r="OQC215" s="374"/>
      <c r="OQD215" s="374"/>
      <c r="OQE215" s="374"/>
      <c r="OQF215" s="374"/>
      <c r="OQG215" s="374"/>
      <c r="OQH215" s="374"/>
      <c r="OQI215" s="374"/>
      <c r="OQJ215" s="373"/>
      <c r="OQK215" s="371"/>
      <c r="OQL215" s="371"/>
      <c r="OQM215" s="371"/>
      <c r="OQN215" s="372"/>
      <c r="OQO215" s="373"/>
      <c r="OQP215" s="373"/>
      <c r="OQQ215" s="373"/>
      <c r="OQR215" s="374"/>
      <c r="OQS215" s="374"/>
      <c r="OQT215" s="374"/>
      <c r="OQU215" s="374"/>
      <c r="OQV215" s="374"/>
      <c r="OQW215" s="374"/>
      <c r="OQX215" s="374"/>
      <c r="OQY215" s="374"/>
      <c r="OQZ215" s="373"/>
      <c r="ORA215" s="371"/>
      <c r="ORB215" s="371"/>
      <c r="ORC215" s="371"/>
      <c r="ORD215" s="372"/>
      <c r="ORE215" s="373"/>
      <c r="ORF215" s="373"/>
      <c r="ORG215" s="373"/>
      <c r="ORH215" s="374"/>
      <c r="ORI215" s="374"/>
      <c r="ORJ215" s="374"/>
      <c r="ORK215" s="374"/>
      <c r="ORL215" s="374"/>
      <c r="ORM215" s="374"/>
      <c r="ORN215" s="374"/>
      <c r="ORO215" s="374"/>
      <c r="ORP215" s="373"/>
      <c r="ORQ215" s="371"/>
      <c r="ORR215" s="371"/>
      <c r="ORS215" s="371"/>
      <c r="ORT215" s="372"/>
      <c r="ORU215" s="373"/>
      <c r="ORV215" s="373"/>
      <c r="ORW215" s="373"/>
      <c r="ORX215" s="374"/>
      <c r="ORY215" s="374"/>
      <c r="ORZ215" s="374"/>
      <c r="OSA215" s="374"/>
      <c r="OSB215" s="374"/>
      <c r="OSC215" s="374"/>
      <c r="OSD215" s="374"/>
      <c r="OSE215" s="374"/>
      <c r="OSF215" s="373"/>
      <c r="OSG215" s="371"/>
      <c r="OSH215" s="371"/>
      <c r="OSI215" s="371"/>
      <c r="OSJ215" s="372"/>
      <c r="OSK215" s="373"/>
      <c r="OSL215" s="373"/>
      <c r="OSM215" s="373"/>
      <c r="OSN215" s="374"/>
      <c r="OSO215" s="374"/>
      <c r="OSP215" s="374"/>
      <c r="OSQ215" s="374"/>
      <c r="OSR215" s="374"/>
      <c r="OSS215" s="374"/>
      <c r="OST215" s="374"/>
      <c r="OSU215" s="374"/>
      <c r="OSV215" s="373"/>
      <c r="OSW215" s="371"/>
      <c r="OSX215" s="371"/>
      <c r="OSY215" s="371"/>
      <c r="OSZ215" s="372"/>
      <c r="OTA215" s="373"/>
      <c r="OTB215" s="373"/>
      <c r="OTC215" s="373"/>
      <c r="OTD215" s="374"/>
      <c r="OTE215" s="374"/>
      <c r="OTF215" s="374"/>
      <c r="OTG215" s="374"/>
      <c r="OTH215" s="374"/>
      <c r="OTI215" s="374"/>
      <c r="OTJ215" s="374"/>
      <c r="OTK215" s="374"/>
      <c r="OTL215" s="373"/>
      <c r="OTM215" s="371"/>
      <c r="OTN215" s="371"/>
      <c r="OTO215" s="371"/>
      <c r="OTP215" s="372"/>
      <c r="OTQ215" s="373"/>
      <c r="OTR215" s="373"/>
      <c r="OTS215" s="373"/>
      <c r="OTT215" s="374"/>
      <c r="OTU215" s="374"/>
      <c r="OTV215" s="374"/>
      <c r="OTW215" s="374"/>
      <c r="OTX215" s="374"/>
      <c r="OTY215" s="374"/>
      <c r="OTZ215" s="374"/>
      <c r="OUA215" s="374"/>
      <c r="OUB215" s="373"/>
      <c r="OUC215" s="371"/>
      <c r="OUD215" s="371"/>
      <c r="OUE215" s="371"/>
      <c r="OUF215" s="372"/>
      <c r="OUG215" s="373"/>
      <c r="OUH215" s="373"/>
      <c r="OUI215" s="373"/>
      <c r="OUJ215" s="374"/>
      <c r="OUK215" s="374"/>
      <c r="OUL215" s="374"/>
      <c r="OUM215" s="374"/>
      <c r="OUN215" s="374"/>
      <c r="OUO215" s="374"/>
      <c r="OUP215" s="374"/>
      <c r="OUQ215" s="374"/>
      <c r="OUR215" s="373"/>
      <c r="OUS215" s="371"/>
      <c r="OUT215" s="371"/>
      <c r="OUU215" s="371"/>
      <c r="OUV215" s="372"/>
      <c r="OUW215" s="373"/>
      <c r="OUX215" s="373"/>
      <c r="OUY215" s="373"/>
      <c r="OUZ215" s="374"/>
      <c r="OVA215" s="374"/>
      <c r="OVB215" s="374"/>
      <c r="OVC215" s="374"/>
      <c r="OVD215" s="374"/>
      <c r="OVE215" s="374"/>
      <c r="OVF215" s="374"/>
      <c r="OVG215" s="374"/>
      <c r="OVH215" s="373"/>
      <c r="OVI215" s="371"/>
      <c r="OVJ215" s="371"/>
      <c r="OVK215" s="371"/>
      <c r="OVL215" s="372"/>
      <c r="OVM215" s="373"/>
      <c r="OVN215" s="373"/>
      <c r="OVO215" s="373"/>
      <c r="OVP215" s="374"/>
      <c r="OVQ215" s="374"/>
      <c r="OVR215" s="374"/>
      <c r="OVS215" s="374"/>
      <c r="OVT215" s="374"/>
      <c r="OVU215" s="374"/>
      <c r="OVV215" s="374"/>
      <c r="OVW215" s="374"/>
      <c r="OVX215" s="373"/>
      <c r="OVY215" s="371"/>
      <c r="OVZ215" s="371"/>
      <c r="OWA215" s="371"/>
      <c r="OWB215" s="372"/>
      <c r="OWC215" s="373"/>
      <c r="OWD215" s="373"/>
      <c r="OWE215" s="373"/>
      <c r="OWF215" s="374"/>
      <c r="OWG215" s="374"/>
      <c r="OWH215" s="374"/>
      <c r="OWI215" s="374"/>
      <c r="OWJ215" s="374"/>
      <c r="OWK215" s="374"/>
      <c r="OWL215" s="374"/>
      <c r="OWM215" s="374"/>
      <c r="OWN215" s="373"/>
      <c r="OWO215" s="371"/>
      <c r="OWP215" s="371"/>
      <c r="OWQ215" s="371"/>
      <c r="OWR215" s="372"/>
      <c r="OWS215" s="373"/>
      <c r="OWT215" s="373"/>
      <c r="OWU215" s="373"/>
      <c r="OWV215" s="374"/>
      <c r="OWW215" s="374"/>
      <c r="OWX215" s="374"/>
      <c r="OWY215" s="374"/>
      <c r="OWZ215" s="374"/>
      <c r="OXA215" s="374"/>
      <c r="OXB215" s="374"/>
      <c r="OXC215" s="374"/>
      <c r="OXD215" s="373"/>
      <c r="OXE215" s="371"/>
      <c r="OXF215" s="371"/>
      <c r="OXG215" s="371"/>
      <c r="OXH215" s="372"/>
      <c r="OXI215" s="373"/>
      <c r="OXJ215" s="373"/>
      <c r="OXK215" s="373"/>
      <c r="OXL215" s="374"/>
      <c r="OXM215" s="374"/>
      <c r="OXN215" s="374"/>
      <c r="OXO215" s="374"/>
      <c r="OXP215" s="374"/>
      <c r="OXQ215" s="374"/>
      <c r="OXR215" s="374"/>
      <c r="OXS215" s="374"/>
      <c r="OXT215" s="373"/>
      <c r="OXU215" s="371"/>
      <c r="OXV215" s="371"/>
      <c r="OXW215" s="371"/>
      <c r="OXX215" s="372"/>
      <c r="OXY215" s="373"/>
      <c r="OXZ215" s="373"/>
      <c r="OYA215" s="373"/>
      <c r="OYB215" s="374"/>
      <c r="OYC215" s="374"/>
      <c r="OYD215" s="374"/>
      <c r="OYE215" s="374"/>
      <c r="OYF215" s="374"/>
      <c r="OYG215" s="374"/>
      <c r="OYH215" s="374"/>
      <c r="OYI215" s="374"/>
      <c r="OYJ215" s="373"/>
      <c r="OYK215" s="371"/>
      <c r="OYL215" s="371"/>
      <c r="OYM215" s="371"/>
      <c r="OYN215" s="372"/>
      <c r="OYO215" s="373"/>
      <c r="OYP215" s="373"/>
      <c r="OYQ215" s="373"/>
      <c r="OYR215" s="374"/>
      <c r="OYS215" s="374"/>
      <c r="OYT215" s="374"/>
      <c r="OYU215" s="374"/>
      <c r="OYV215" s="374"/>
      <c r="OYW215" s="374"/>
      <c r="OYX215" s="374"/>
      <c r="OYY215" s="374"/>
      <c r="OYZ215" s="373"/>
      <c r="OZA215" s="371"/>
      <c r="OZB215" s="371"/>
      <c r="OZC215" s="371"/>
      <c r="OZD215" s="372"/>
      <c r="OZE215" s="373"/>
      <c r="OZF215" s="373"/>
      <c r="OZG215" s="373"/>
      <c r="OZH215" s="374"/>
      <c r="OZI215" s="374"/>
      <c r="OZJ215" s="374"/>
      <c r="OZK215" s="374"/>
      <c r="OZL215" s="374"/>
      <c r="OZM215" s="374"/>
      <c r="OZN215" s="374"/>
      <c r="OZO215" s="374"/>
      <c r="OZP215" s="373"/>
      <c r="OZQ215" s="371"/>
      <c r="OZR215" s="371"/>
      <c r="OZS215" s="371"/>
      <c r="OZT215" s="372"/>
      <c r="OZU215" s="373"/>
      <c r="OZV215" s="373"/>
      <c r="OZW215" s="373"/>
      <c r="OZX215" s="374"/>
      <c r="OZY215" s="374"/>
      <c r="OZZ215" s="374"/>
      <c r="PAA215" s="374"/>
      <c r="PAB215" s="374"/>
      <c r="PAC215" s="374"/>
      <c r="PAD215" s="374"/>
      <c r="PAE215" s="374"/>
      <c r="PAF215" s="373"/>
      <c r="PAG215" s="371"/>
      <c r="PAH215" s="371"/>
      <c r="PAI215" s="371"/>
      <c r="PAJ215" s="372"/>
      <c r="PAK215" s="373"/>
      <c r="PAL215" s="373"/>
      <c r="PAM215" s="373"/>
      <c r="PAN215" s="374"/>
      <c r="PAO215" s="374"/>
      <c r="PAP215" s="374"/>
      <c r="PAQ215" s="374"/>
      <c r="PAR215" s="374"/>
      <c r="PAS215" s="374"/>
      <c r="PAT215" s="374"/>
      <c r="PAU215" s="374"/>
      <c r="PAV215" s="373"/>
      <c r="PAW215" s="371"/>
      <c r="PAX215" s="371"/>
      <c r="PAY215" s="371"/>
      <c r="PAZ215" s="372"/>
      <c r="PBA215" s="373"/>
      <c r="PBB215" s="373"/>
      <c r="PBC215" s="373"/>
      <c r="PBD215" s="374"/>
      <c r="PBE215" s="374"/>
      <c r="PBF215" s="374"/>
      <c r="PBG215" s="374"/>
      <c r="PBH215" s="374"/>
      <c r="PBI215" s="374"/>
      <c r="PBJ215" s="374"/>
      <c r="PBK215" s="374"/>
      <c r="PBL215" s="373"/>
      <c r="PBM215" s="371"/>
      <c r="PBN215" s="371"/>
      <c r="PBO215" s="371"/>
      <c r="PBP215" s="372"/>
      <c r="PBQ215" s="373"/>
      <c r="PBR215" s="373"/>
      <c r="PBS215" s="373"/>
      <c r="PBT215" s="374"/>
      <c r="PBU215" s="374"/>
      <c r="PBV215" s="374"/>
      <c r="PBW215" s="374"/>
      <c r="PBX215" s="374"/>
      <c r="PBY215" s="374"/>
      <c r="PBZ215" s="374"/>
      <c r="PCA215" s="374"/>
      <c r="PCB215" s="373"/>
      <c r="PCC215" s="371"/>
      <c r="PCD215" s="371"/>
      <c r="PCE215" s="371"/>
      <c r="PCF215" s="372"/>
      <c r="PCG215" s="373"/>
      <c r="PCH215" s="373"/>
      <c r="PCI215" s="373"/>
      <c r="PCJ215" s="374"/>
      <c r="PCK215" s="374"/>
      <c r="PCL215" s="374"/>
      <c r="PCM215" s="374"/>
      <c r="PCN215" s="374"/>
      <c r="PCO215" s="374"/>
      <c r="PCP215" s="374"/>
      <c r="PCQ215" s="374"/>
      <c r="PCR215" s="373"/>
      <c r="PCS215" s="371"/>
      <c r="PCT215" s="371"/>
      <c r="PCU215" s="371"/>
      <c r="PCV215" s="372"/>
      <c r="PCW215" s="373"/>
      <c r="PCX215" s="373"/>
      <c r="PCY215" s="373"/>
      <c r="PCZ215" s="374"/>
      <c r="PDA215" s="374"/>
      <c r="PDB215" s="374"/>
      <c r="PDC215" s="374"/>
      <c r="PDD215" s="374"/>
      <c r="PDE215" s="374"/>
      <c r="PDF215" s="374"/>
      <c r="PDG215" s="374"/>
      <c r="PDH215" s="373"/>
      <c r="PDI215" s="371"/>
      <c r="PDJ215" s="371"/>
      <c r="PDK215" s="371"/>
      <c r="PDL215" s="372"/>
      <c r="PDM215" s="373"/>
      <c r="PDN215" s="373"/>
      <c r="PDO215" s="373"/>
      <c r="PDP215" s="374"/>
      <c r="PDQ215" s="374"/>
      <c r="PDR215" s="374"/>
      <c r="PDS215" s="374"/>
      <c r="PDT215" s="374"/>
      <c r="PDU215" s="374"/>
      <c r="PDV215" s="374"/>
      <c r="PDW215" s="374"/>
      <c r="PDX215" s="373"/>
      <c r="PDY215" s="371"/>
      <c r="PDZ215" s="371"/>
      <c r="PEA215" s="371"/>
      <c r="PEB215" s="372"/>
      <c r="PEC215" s="373"/>
      <c r="PED215" s="373"/>
      <c r="PEE215" s="373"/>
      <c r="PEF215" s="374"/>
      <c r="PEG215" s="374"/>
      <c r="PEH215" s="374"/>
      <c r="PEI215" s="374"/>
      <c r="PEJ215" s="374"/>
      <c r="PEK215" s="374"/>
      <c r="PEL215" s="374"/>
      <c r="PEM215" s="374"/>
      <c r="PEN215" s="373"/>
      <c r="PEO215" s="371"/>
      <c r="PEP215" s="371"/>
      <c r="PEQ215" s="371"/>
      <c r="PER215" s="372"/>
      <c r="PES215" s="373"/>
      <c r="PET215" s="373"/>
      <c r="PEU215" s="373"/>
      <c r="PEV215" s="374"/>
      <c r="PEW215" s="374"/>
      <c r="PEX215" s="374"/>
      <c r="PEY215" s="374"/>
      <c r="PEZ215" s="374"/>
      <c r="PFA215" s="374"/>
      <c r="PFB215" s="374"/>
      <c r="PFC215" s="374"/>
      <c r="PFD215" s="373"/>
      <c r="PFE215" s="371"/>
      <c r="PFF215" s="371"/>
      <c r="PFG215" s="371"/>
      <c r="PFH215" s="372"/>
      <c r="PFI215" s="373"/>
      <c r="PFJ215" s="373"/>
      <c r="PFK215" s="373"/>
      <c r="PFL215" s="374"/>
      <c r="PFM215" s="374"/>
      <c r="PFN215" s="374"/>
      <c r="PFO215" s="374"/>
      <c r="PFP215" s="374"/>
      <c r="PFQ215" s="374"/>
      <c r="PFR215" s="374"/>
      <c r="PFS215" s="374"/>
      <c r="PFT215" s="373"/>
      <c r="PFU215" s="371"/>
      <c r="PFV215" s="371"/>
      <c r="PFW215" s="371"/>
      <c r="PFX215" s="372"/>
      <c r="PFY215" s="373"/>
      <c r="PFZ215" s="373"/>
      <c r="PGA215" s="373"/>
      <c r="PGB215" s="374"/>
      <c r="PGC215" s="374"/>
      <c r="PGD215" s="374"/>
      <c r="PGE215" s="374"/>
      <c r="PGF215" s="374"/>
      <c r="PGG215" s="374"/>
      <c r="PGH215" s="374"/>
      <c r="PGI215" s="374"/>
      <c r="PGJ215" s="373"/>
      <c r="PGK215" s="371"/>
      <c r="PGL215" s="371"/>
      <c r="PGM215" s="371"/>
      <c r="PGN215" s="372"/>
      <c r="PGO215" s="373"/>
      <c r="PGP215" s="373"/>
      <c r="PGQ215" s="373"/>
      <c r="PGR215" s="374"/>
      <c r="PGS215" s="374"/>
      <c r="PGT215" s="374"/>
      <c r="PGU215" s="374"/>
      <c r="PGV215" s="374"/>
      <c r="PGW215" s="374"/>
      <c r="PGX215" s="374"/>
      <c r="PGY215" s="374"/>
      <c r="PGZ215" s="373"/>
      <c r="PHA215" s="371"/>
      <c r="PHB215" s="371"/>
      <c r="PHC215" s="371"/>
      <c r="PHD215" s="372"/>
      <c r="PHE215" s="373"/>
      <c r="PHF215" s="373"/>
      <c r="PHG215" s="373"/>
      <c r="PHH215" s="374"/>
      <c r="PHI215" s="374"/>
      <c r="PHJ215" s="374"/>
      <c r="PHK215" s="374"/>
      <c r="PHL215" s="374"/>
      <c r="PHM215" s="374"/>
      <c r="PHN215" s="374"/>
      <c r="PHO215" s="374"/>
      <c r="PHP215" s="373"/>
      <c r="PHQ215" s="371"/>
      <c r="PHR215" s="371"/>
      <c r="PHS215" s="371"/>
      <c r="PHT215" s="372"/>
      <c r="PHU215" s="373"/>
      <c r="PHV215" s="373"/>
      <c r="PHW215" s="373"/>
      <c r="PHX215" s="374"/>
      <c r="PHY215" s="374"/>
      <c r="PHZ215" s="374"/>
      <c r="PIA215" s="374"/>
      <c r="PIB215" s="374"/>
      <c r="PIC215" s="374"/>
      <c r="PID215" s="374"/>
      <c r="PIE215" s="374"/>
      <c r="PIF215" s="373"/>
      <c r="PIG215" s="371"/>
      <c r="PIH215" s="371"/>
      <c r="PII215" s="371"/>
      <c r="PIJ215" s="372"/>
      <c r="PIK215" s="373"/>
      <c r="PIL215" s="373"/>
      <c r="PIM215" s="373"/>
      <c r="PIN215" s="374"/>
      <c r="PIO215" s="374"/>
      <c r="PIP215" s="374"/>
      <c r="PIQ215" s="374"/>
      <c r="PIR215" s="374"/>
      <c r="PIS215" s="374"/>
      <c r="PIT215" s="374"/>
      <c r="PIU215" s="374"/>
      <c r="PIV215" s="373"/>
      <c r="PIW215" s="371"/>
      <c r="PIX215" s="371"/>
      <c r="PIY215" s="371"/>
      <c r="PIZ215" s="372"/>
      <c r="PJA215" s="373"/>
      <c r="PJB215" s="373"/>
      <c r="PJC215" s="373"/>
      <c r="PJD215" s="374"/>
      <c r="PJE215" s="374"/>
      <c r="PJF215" s="374"/>
      <c r="PJG215" s="374"/>
      <c r="PJH215" s="374"/>
      <c r="PJI215" s="374"/>
      <c r="PJJ215" s="374"/>
      <c r="PJK215" s="374"/>
      <c r="PJL215" s="373"/>
      <c r="PJM215" s="371"/>
      <c r="PJN215" s="371"/>
      <c r="PJO215" s="371"/>
      <c r="PJP215" s="372"/>
      <c r="PJQ215" s="373"/>
      <c r="PJR215" s="373"/>
      <c r="PJS215" s="373"/>
      <c r="PJT215" s="374"/>
      <c r="PJU215" s="374"/>
      <c r="PJV215" s="374"/>
      <c r="PJW215" s="374"/>
      <c r="PJX215" s="374"/>
      <c r="PJY215" s="374"/>
      <c r="PJZ215" s="374"/>
      <c r="PKA215" s="374"/>
      <c r="PKB215" s="373"/>
      <c r="PKC215" s="371"/>
      <c r="PKD215" s="371"/>
      <c r="PKE215" s="371"/>
      <c r="PKF215" s="372"/>
      <c r="PKG215" s="373"/>
      <c r="PKH215" s="373"/>
      <c r="PKI215" s="373"/>
      <c r="PKJ215" s="374"/>
      <c r="PKK215" s="374"/>
      <c r="PKL215" s="374"/>
      <c r="PKM215" s="374"/>
      <c r="PKN215" s="374"/>
      <c r="PKO215" s="374"/>
      <c r="PKP215" s="374"/>
      <c r="PKQ215" s="374"/>
      <c r="PKR215" s="373"/>
      <c r="PKS215" s="371"/>
      <c r="PKT215" s="371"/>
      <c r="PKU215" s="371"/>
      <c r="PKV215" s="372"/>
      <c r="PKW215" s="373"/>
      <c r="PKX215" s="373"/>
      <c r="PKY215" s="373"/>
      <c r="PKZ215" s="374"/>
      <c r="PLA215" s="374"/>
      <c r="PLB215" s="374"/>
      <c r="PLC215" s="374"/>
      <c r="PLD215" s="374"/>
      <c r="PLE215" s="374"/>
      <c r="PLF215" s="374"/>
      <c r="PLG215" s="374"/>
      <c r="PLH215" s="373"/>
      <c r="PLI215" s="371"/>
      <c r="PLJ215" s="371"/>
      <c r="PLK215" s="371"/>
      <c r="PLL215" s="372"/>
      <c r="PLM215" s="373"/>
      <c r="PLN215" s="373"/>
      <c r="PLO215" s="373"/>
      <c r="PLP215" s="374"/>
      <c r="PLQ215" s="374"/>
      <c r="PLR215" s="374"/>
      <c r="PLS215" s="374"/>
      <c r="PLT215" s="374"/>
      <c r="PLU215" s="374"/>
      <c r="PLV215" s="374"/>
      <c r="PLW215" s="374"/>
      <c r="PLX215" s="373"/>
      <c r="PLY215" s="371"/>
      <c r="PLZ215" s="371"/>
      <c r="PMA215" s="371"/>
      <c r="PMB215" s="372"/>
      <c r="PMC215" s="373"/>
      <c r="PMD215" s="373"/>
      <c r="PME215" s="373"/>
      <c r="PMF215" s="374"/>
      <c r="PMG215" s="374"/>
      <c r="PMH215" s="374"/>
      <c r="PMI215" s="374"/>
      <c r="PMJ215" s="374"/>
      <c r="PMK215" s="374"/>
      <c r="PML215" s="374"/>
      <c r="PMM215" s="374"/>
      <c r="PMN215" s="373"/>
      <c r="PMO215" s="371"/>
      <c r="PMP215" s="371"/>
      <c r="PMQ215" s="371"/>
      <c r="PMR215" s="372"/>
      <c r="PMS215" s="373"/>
      <c r="PMT215" s="373"/>
      <c r="PMU215" s="373"/>
      <c r="PMV215" s="374"/>
      <c r="PMW215" s="374"/>
      <c r="PMX215" s="374"/>
      <c r="PMY215" s="374"/>
      <c r="PMZ215" s="374"/>
      <c r="PNA215" s="374"/>
      <c r="PNB215" s="374"/>
      <c r="PNC215" s="374"/>
      <c r="PND215" s="373"/>
      <c r="PNE215" s="371"/>
      <c r="PNF215" s="371"/>
      <c r="PNG215" s="371"/>
      <c r="PNH215" s="372"/>
      <c r="PNI215" s="373"/>
      <c r="PNJ215" s="373"/>
      <c r="PNK215" s="373"/>
      <c r="PNL215" s="374"/>
      <c r="PNM215" s="374"/>
      <c r="PNN215" s="374"/>
      <c r="PNO215" s="374"/>
      <c r="PNP215" s="374"/>
      <c r="PNQ215" s="374"/>
      <c r="PNR215" s="374"/>
      <c r="PNS215" s="374"/>
      <c r="PNT215" s="373"/>
      <c r="PNU215" s="371"/>
      <c r="PNV215" s="371"/>
      <c r="PNW215" s="371"/>
      <c r="PNX215" s="372"/>
      <c r="PNY215" s="373"/>
      <c r="PNZ215" s="373"/>
      <c r="POA215" s="373"/>
      <c r="POB215" s="374"/>
      <c r="POC215" s="374"/>
      <c r="POD215" s="374"/>
      <c r="POE215" s="374"/>
      <c r="POF215" s="374"/>
      <c r="POG215" s="374"/>
      <c r="POH215" s="374"/>
      <c r="POI215" s="374"/>
      <c r="POJ215" s="373"/>
      <c r="POK215" s="371"/>
      <c r="POL215" s="371"/>
      <c r="POM215" s="371"/>
      <c r="PON215" s="372"/>
      <c r="POO215" s="373"/>
      <c r="POP215" s="373"/>
      <c r="POQ215" s="373"/>
      <c r="POR215" s="374"/>
      <c r="POS215" s="374"/>
      <c r="POT215" s="374"/>
      <c r="POU215" s="374"/>
      <c r="POV215" s="374"/>
      <c r="POW215" s="374"/>
      <c r="POX215" s="374"/>
      <c r="POY215" s="374"/>
      <c r="POZ215" s="373"/>
      <c r="PPA215" s="371"/>
      <c r="PPB215" s="371"/>
      <c r="PPC215" s="371"/>
      <c r="PPD215" s="372"/>
      <c r="PPE215" s="373"/>
      <c r="PPF215" s="373"/>
      <c r="PPG215" s="373"/>
      <c r="PPH215" s="374"/>
      <c r="PPI215" s="374"/>
      <c r="PPJ215" s="374"/>
      <c r="PPK215" s="374"/>
      <c r="PPL215" s="374"/>
      <c r="PPM215" s="374"/>
      <c r="PPN215" s="374"/>
      <c r="PPO215" s="374"/>
      <c r="PPP215" s="373"/>
      <c r="PPQ215" s="371"/>
      <c r="PPR215" s="371"/>
      <c r="PPS215" s="371"/>
      <c r="PPT215" s="372"/>
      <c r="PPU215" s="373"/>
      <c r="PPV215" s="373"/>
      <c r="PPW215" s="373"/>
      <c r="PPX215" s="374"/>
      <c r="PPY215" s="374"/>
      <c r="PPZ215" s="374"/>
      <c r="PQA215" s="374"/>
      <c r="PQB215" s="374"/>
      <c r="PQC215" s="374"/>
      <c r="PQD215" s="374"/>
      <c r="PQE215" s="374"/>
      <c r="PQF215" s="373"/>
      <c r="PQG215" s="371"/>
      <c r="PQH215" s="371"/>
      <c r="PQI215" s="371"/>
      <c r="PQJ215" s="372"/>
      <c r="PQK215" s="373"/>
      <c r="PQL215" s="373"/>
      <c r="PQM215" s="373"/>
      <c r="PQN215" s="374"/>
      <c r="PQO215" s="374"/>
      <c r="PQP215" s="374"/>
      <c r="PQQ215" s="374"/>
      <c r="PQR215" s="374"/>
      <c r="PQS215" s="374"/>
      <c r="PQT215" s="374"/>
      <c r="PQU215" s="374"/>
      <c r="PQV215" s="373"/>
      <c r="PQW215" s="371"/>
      <c r="PQX215" s="371"/>
      <c r="PQY215" s="371"/>
      <c r="PQZ215" s="372"/>
      <c r="PRA215" s="373"/>
      <c r="PRB215" s="373"/>
      <c r="PRC215" s="373"/>
      <c r="PRD215" s="374"/>
      <c r="PRE215" s="374"/>
      <c r="PRF215" s="374"/>
      <c r="PRG215" s="374"/>
      <c r="PRH215" s="374"/>
      <c r="PRI215" s="374"/>
      <c r="PRJ215" s="374"/>
      <c r="PRK215" s="374"/>
      <c r="PRL215" s="373"/>
      <c r="PRM215" s="371"/>
      <c r="PRN215" s="371"/>
      <c r="PRO215" s="371"/>
      <c r="PRP215" s="372"/>
      <c r="PRQ215" s="373"/>
      <c r="PRR215" s="373"/>
      <c r="PRS215" s="373"/>
      <c r="PRT215" s="374"/>
      <c r="PRU215" s="374"/>
      <c r="PRV215" s="374"/>
      <c r="PRW215" s="374"/>
      <c r="PRX215" s="374"/>
      <c r="PRY215" s="374"/>
      <c r="PRZ215" s="374"/>
      <c r="PSA215" s="374"/>
      <c r="PSB215" s="373"/>
      <c r="PSC215" s="371"/>
      <c r="PSD215" s="371"/>
      <c r="PSE215" s="371"/>
      <c r="PSF215" s="372"/>
      <c r="PSG215" s="373"/>
      <c r="PSH215" s="373"/>
      <c r="PSI215" s="373"/>
      <c r="PSJ215" s="374"/>
      <c r="PSK215" s="374"/>
      <c r="PSL215" s="374"/>
      <c r="PSM215" s="374"/>
      <c r="PSN215" s="374"/>
      <c r="PSO215" s="374"/>
      <c r="PSP215" s="374"/>
      <c r="PSQ215" s="374"/>
      <c r="PSR215" s="373"/>
      <c r="PSS215" s="371"/>
      <c r="PST215" s="371"/>
      <c r="PSU215" s="371"/>
      <c r="PSV215" s="372"/>
      <c r="PSW215" s="373"/>
      <c r="PSX215" s="373"/>
      <c r="PSY215" s="373"/>
      <c r="PSZ215" s="374"/>
      <c r="PTA215" s="374"/>
      <c r="PTB215" s="374"/>
      <c r="PTC215" s="374"/>
      <c r="PTD215" s="374"/>
      <c r="PTE215" s="374"/>
      <c r="PTF215" s="374"/>
      <c r="PTG215" s="374"/>
      <c r="PTH215" s="373"/>
      <c r="PTI215" s="371"/>
      <c r="PTJ215" s="371"/>
      <c r="PTK215" s="371"/>
      <c r="PTL215" s="372"/>
      <c r="PTM215" s="373"/>
      <c r="PTN215" s="373"/>
      <c r="PTO215" s="373"/>
      <c r="PTP215" s="374"/>
      <c r="PTQ215" s="374"/>
      <c r="PTR215" s="374"/>
      <c r="PTS215" s="374"/>
      <c r="PTT215" s="374"/>
      <c r="PTU215" s="374"/>
      <c r="PTV215" s="374"/>
      <c r="PTW215" s="374"/>
      <c r="PTX215" s="373"/>
      <c r="PTY215" s="371"/>
      <c r="PTZ215" s="371"/>
      <c r="PUA215" s="371"/>
      <c r="PUB215" s="372"/>
      <c r="PUC215" s="373"/>
      <c r="PUD215" s="373"/>
      <c r="PUE215" s="373"/>
      <c r="PUF215" s="374"/>
      <c r="PUG215" s="374"/>
      <c r="PUH215" s="374"/>
      <c r="PUI215" s="374"/>
      <c r="PUJ215" s="374"/>
      <c r="PUK215" s="374"/>
      <c r="PUL215" s="374"/>
      <c r="PUM215" s="374"/>
      <c r="PUN215" s="373"/>
      <c r="PUO215" s="371"/>
      <c r="PUP215" s="371"/>
      <c r="PUQ215" s="371"/>
      <c r="PUR215" s="372"/>
      <c r="PUS215" s="373"/>
      <c r="PUT215" s="373"/>
      <c r="PUU215" s="373"/>
      <c r="PUV215" s="374"/>
      <c r="PUW215" s="374"/>
      <c r="PUX215" s="374"/>
      <c r="PUY215" s="374"/>
      <c r="PUZ215" s="374"/>
      <c r="PVA215" s="374"/>
      <c r="PVB215" s="374"/>
      <c r="PVC215" s="374"/>
      <c r="PVD215" s="373"/>
      <c r="PVE215" s="371"/>
      <c r="PVF215" s="371"/>
      <c r="PVG215" s="371"/>
      <c r="PVH215" s="372"/>
      <c r="PVI215" s="373"/>
      <c r="PVJ215" s="373"/>
      <c r="PVK215" s="373"/>
      <c r="PVL215" s="374"/>
      <c r="PVM215" s="374"/>
      <c r="PVN215" s="374"/>
      <c r="PVO215" s="374"/>
      <c r="PVP215" s="374"/>
      <c r="PVQ215" s="374"/>
      <c r="PVR215" s="374"/>
      <c r="PVS215" s="374"/>
      <c r="PVT215" s="373"/>
      <c r="PVU215" s="371"/>
      <c r="PVV215" s="371"/>
      <c r="PVW215" s="371"/>
      <c r="PVX215" s="372"/>
      <c r="PVY215" s="373"/>
      <c r="PVZ215" s="373"/>
      <c r="PWA215" s="373"/>
      <c r="PWB215" s="374"/>
      <c r="PWC215" s="374"/>
      <c r="PWD215" s="374"/>
      <c r="PWE215" s="374"/>
      <c r="PWF215" s="374"/>
      <c r="PWG215" s="374"/>
      <c r="PWH215" s="374"/>
      <c r="PWI215" s="374"/>
      <c r="PWJ215" s="373"/>
      <c r="PWK215" s="371"/>
      <c r="PWL215" s="371"/>
      <c r="PWM215" s="371"/>
      <c r="PWN215" s="372"/>
      <c r="PWO215" s="373"/>
      <c r="PWP215" s="373"/>
      <c r="PWQ215" s="373"/>
      <c r="PWR215" s="374"/>
      <c r="PWS215" s="374"/>
      <c r="PWT215" s="374"/>
      <c r="PWU215" s="374"/>
      <c r="PWV215" s="374"/>
      <c r="PWW215" s="374"/>
      <c r="PWX215" s="374"/>
      <c r="PWY215" s="374"/>
      <c r="PWZ215" s="373"/>
      <c r="PXA215" s="371"/>
      <c r="PXB215" s="371"/>
      <c r="PXC215" s="371"/>
      <c r="PXD215" s="372"/>
      <c r="PXE215" s="373"/>
      <c r="PXF215" s="373"/>
      <c r="PXG215" s="373"/>
      <c r="PXH215" s="374"/>
      <c r="PXI215" s="374"/>
      <c r="PXJ215" s="374"/>
      <c r="PXK215" s="374"/>
      <c r="PXL215" s="374"/>
      <c r="PXM215" s="374"/>
      <c r="PXN215" s="374"/>
      <c r="PXO215" s="374"/>
      <c r="PXP215" s="373"/>
      <c r="PXQ215" s="371"/>
      <c r="PXR215" s="371"/>
      <c r="PXS215" s="371"/>
      <c r="PXT215" s="372"/>
      <c r="PXU215" s="373"/>
      <c r="PXV215" s="373"/>
      <c r="PXW215" s="373"/>
      <c r="PXX215" s="374"/>
      <c r="PXY215" s="374"/>
      <c r="PXZ215" s="374"/>
      <c r="PYA215" s="374"/>
      <c r="PYB215" s="374"/>
      <c r="PYC215" s="374"/>
      <c r="PYD215" s="374"/>
      <c r="PYE215" s="374"/>
      <c r="PYF215" s="373"/>
      <c r="PYG215" s="371"/>
      <c r="PYH215" s="371"/>
      <c r="PYI215" s="371"/>
      <c r="PYJ215" s="372"/>
      <c r="PYK215" s="373"/>
      <c r="PYL215" s="373"/>
      <c r="PYM215" s="373"/>
      <c r="PYN215" s="374"/>
      <c r="PYO215" s="374"/>
      <c r="PYP215" s="374"/>
      <c r="PYQ215" s="374"/>
      <c r="PYR215" s="374"/>
      <c r="PYS215" s="374"/>
      <c r="PYT215" s="374"/>
      <c r="PYU215" s="374"/>
      <c r="PYV215" s="373"/>
      <c r="PYW215" s="371"/>
      <c r="PYX215" s="371"/>
      <c r="PYY215" s="371"/>
      <c r="PYZ215" s="372"/>
      <c r="PZA215" s="373"/>
      <c r="PZB215" s="373"/>
      <c r="PZC215" s="373"/>
      <c r="PZD215" s="374"/>
      <c r="PZE215" s="374"/>
      <c r="PZF215" s="374"/>
      <c r="PZG215" s="374"/>
      <c r="PZH215" s="374"/>
      <c r="PZI215" s="374"/>
      <c r="PZJ215" s="374"/>
      <c r="PZK215" s="374"/>
      <c r="PZL215" s="373"/>
      <c r="PZM215" s="371"/>
      <c r="PZN215" s="371"/>
      <c r="PZO215" s="371"/>
      <c r="PZP215" s="372"/>
      <c r="PZQ215" s="373"/>
      <c r="PZR215" s="373"/>
      <c r="PZS215" s="373"/>
      <c r="PZT215" s="374"/>
      <c r="PZU215" s="374"/>
      <c r="PZV215" s="374"/>
      <c r="PZW215" s="374"/>
      <c r="PZX215" s="374"/>
      <c r="PZY215" s="374"/>
      <c r="PZZ215" s="374"/>
      <c r="QAA215" s="374"/>
      <c r="QAB215" s="373"/>
      <c r="QAC215" s="371"/>
      <c r="QAD215" s="371"/>
      <c r="QAE215" s="371"/>
      <c r="QAF215" s="372"/>
      <c r="QAG215" s="373"/>
      <c r="QAH215" s="373"/>
      <c r="QAI215" s="373"/>
      <c r="QAJ215" s="374"/>
      <c r="QAK215" s="374"/>
      <c r="QAL215" s="374"/>
      <c r="QAM215" s="374"/>
      <c r="QAN215" s="374"/>
      <c r="QAO215" s="374"/>
      <c r="QAP215" s="374"/>
      <c r="QAQ215" s="374"/>
      <c r="QAR215" s="373"/>
      <c r="QAS215" s="371"/>
      <c r="QAT215" s="371"/>
      <c r="QAU215" s="371"/>
      <c r="QAV215" s="372"/>
      <c r="QAW215" s="373"/>
      <c r="QAX215" s="373"/>
      <c r="QAY215" s="373"/>
      <c r="QAZ215" s="374"/>
      <c r="QBA215" s="374"/>
      <c r="QBB215" s="374"/>
      <c r="QBC215" s="374"/>
      <c r="QBD215" s="374"/>
      <c r="QBE215" s="374"/>
      <c r="QBF215" s="374"/>
      <c r="QBG215" s="374"/>
      <c r="QBH215" s="373"/>
      <c r="QBI215" s="371"/>
      <c r="QBJ215" s="371"/>
      <c r="QBK215" s="371"/>
      <c r="QBL215" s="372"/>
      <c r="QBM215" s="373"/>
      <c r="QBN215" s="373"/>
      <c r="QBO215" s="373"/>
      <c r="QBP215" s="374"/>
      <c r="QBQ215" s="374"/>
      <c r="QBR215" s="374"/>
      <c r="QBS215" s="374"/>
      <c r="QBT215" s="374"/>
      <c r="QBU215" s="374"/>
      <c r="QBV215" s="374"/>
      <c r="QBW215" s="374"/>
      <c r="QBX215" s="373"/>
      <c r="QBY215" s="371"/>
      <c r="QBZ215" s="371"/>
      <c r="QCA215" s="371"/>
      <c r="QCB215" s="372"/>
      <c r="QCC215" s="373"/>
      <c r="QCD215" s="373"/>
      <c r="QCE215" s="373"/>
      <c r="QCF215" s="374"/>
      <c r="QCG215" s="374"/>
      <c r="QCH215" s="374"/>
      <c r="QCI215" s="374"/>
      <c r="QCJ215" s="374"/>
      <c r="QCK215" s="374"/>
      <c r="QCL215" s="374"/>
      <c r="QCM215" s="374"/>
      <c r="QCN215" s="373"/>
      <c r="QCO215" s="371"/>
      <c r="QCP215" s="371"/>
      <c r="QCQ215" s="371"/>
      <c r="QCR215" s="372"/>
      <c r="QCS215" s="373"/>
      <c r="QCT215" s="373"/>
      <c r="QCU215" s="373"/>
      <c r="QCV215" s="374"/>
      <c r="QCW215" s="374"/>
      <c r="QCX215" s="374"/>
      <c r="QCY215" s="374"/>
      <c r="QCZ215" s="374"/>
      <c r="QDA215" s="374"/>
      <c r="QDB215" s="374"/>
      <c r="QDC215" s="374"/>
      <c r="QDD215" s="373"/>
      <c r="QDE215" s="371"/>
      <c r="QDF215" s="371"/>
      <c r="QDG215" s="371"/>
      <c r="QDH215" s="372"/>
      <c r="QDI215" s="373"/>
      <c r="QDJ215" s="373"/>
      <c r="QDK215" s="373"/>
      <c r="QDL215" s="374"/>
      <c r="QDM215" s="374"/>
      <c r="QDN215" s="374"/>
      <c r="QDO215" s="374"/>
      <c r="QDP215" s="374"/>
      <c r="QDQ215" s="374"/>
      <c r="QDR215" s="374"/>
      <c r="QDS215" s="374"/>
      <c r="QDT215" s="373"/>
      <c r="QDU215" s="371"/>
      <c r="QDV215" s="371"/>
      <c r="QDW215" s="371"/>
      <c r="QDX215" s="372"/>
      <c r="QDY215" s="373"/>
      <c r="QDZ215" s="373"/>
      <c r="QEA215" s="373"/>
      <c r="QEB215" s="374"/>
      <c r="QEC215" s="374"/>
      <c r="QED215" s="374"/>
      <c r="QEE215" s="374"/>
      <c r="QEF215" s="374"/>
      <c r="QEG215" s="374"/>
      <c r="QEH215" s="374"/>
      <c r="QEI215" s="374"/>
      <c r="QEJ215" s="373"/>
      <c r="QEK215" s="371"/>
      <c r="QEL215" s="371"/>
      <c r="QEM215" s="371"/>
      <c r="QEN215" s="372"/>
      <c r="QEO215" s="373"/>
      <c r="QEP215" s="373"/>
      <c r="QEQ215" s="373"/>
      <c r="QER215" s="374"/>
      <c r="QES215" s="374"/>
      <c r="QET215" s="374"/>
      <c r="QEU215" s="374"/>
      <c r="QEV215" s="374"/>
      <c r="QEW215" s="374"/>
      <c r="QEX215" s="374"/>
      <c r="QEY215" s="374"/>
      <c r="QEZ215" s="373"/>
      <c r="QFA215" s="371"/>
      <c r="QFB215" s="371"/>
      <c r="QFC215" s="371"/>
      <c r="QFD215" s="372"/>
      <c r="QFE215" s="373"/>
      <c r="QFF215" s="373"/>
      <c r="QFG215" s="373"/>
      <c r="QFH215" s="374"/>
      <c r="QFI215" s="374"/>
      <c r="QFJ215" s="374"/>
      <c r="QFK215" s="374"/>
      <c r="QFL215" s="374"/>
      <c r="QFM215" s="374"/>
      <c r="QFN215" s="374"/>
      <c r="QFO215" s="374"/>
      <c r="QFP215" s="373"/>
      <c r="QFQ215" s="371"/>
      <c r="QFR215" s="371"/>
      <c r="QFS215" s="371"/>
      <c r="QFT215" s="372"/>
      <c r="QFU215" s="373"/>
      <c r="QFV215" s="373"/>
      <c r="QFW215" s="373"/>
      <c r="QFX215" s="374"/>
      <c r="QFY215" s="374"/>
      <c r="QFZ215" s="374"/>
      <c r="QGA215" s="374"/>
      <c r="QGB215" s="374"/>
      <c r="QGC215" s="374"/>
      <c r="QGD215" s="374"/>
      <c r="QGE215" s="374"/>
      <c r="QGF215" s="373"/>
      <c r="QGG215" s="371"/>
      <c r="QGH215" s="371"/>
      <c r="QGI215" s="371"/>
      <c r="QGJ215" s="372"/>
      <c r="QGK215" s="373"/>
      <c r="QGL215" s="373"/>
      <c r="QGM215" s="373"/>
      <c r="QGN215" s="374"/>
      <c r="QGO215" s="374"/>
      <c r="QGP215" s="374"/>
      <c r="QGQ215" s="374"/>
      <c r="QGR215" s="374"/>
      <c r="QGS215" s="374"/>
      <c r="QGT215" s="374"/>
      <c r="QGU215" s="374"/>
      <c r="QGV215" s="373"/>
      <c r="QGW215" s="371"/>
      <c r="QGX215" s="371"/>
      <c r="QGY215" s="371"/>
      <c r="QGZ215" s="372"/>
      <c r="QHA215" s="373"/>
      <c r="QHB215" s="373"/>
      <c r="QHC215" s="373"/>
      <c r="QHD215" s="374"/>
      <c r="QHE215" s="374"/>
      <c r="QHF215" s="374"/>
      <c r="QHG215" s="374"/>
      <c r="QHH215" s="374"/>
      <c r="QHI215" s="374"/>
      <c r="QHJ215" s="374"/>
      <c r="QHK215" s="374"/>
      <c r="QHL215" s="373"/>
      <c r="QHM215" s="371"/>
      <c r="QHN215" s="371"/>
      <c r="QHO215" s="371"/>
      <c r="QHP215" s="372"/>
      <c r="QHQ215" s="373"/>
      <c r="QHR215" s="373"/>
      <c r="QHS215" s="373"/>
      <c r="QHT215" s="374"/>
      <c r="QHU215" s="374"/>
      <c r="QHV215" s="374"/>
      <c r="QHW215" s="374"/>
      <c r="QHX215" s="374"/>
      <c r="QHY215" s="374"/>
      <c r="QHZ215" s="374"/>
      <c r="QIA215" s="374"/>
      <c r="QIB215" s="373"/>
      <c r="QIC215" s="371"/>
      <c r="QID215" s="371"/>
      <c r="QIE215" s="371"/>
      <c r="QIF215" s="372"/>
      <c r="QIG215" s="373"/>
      <c r="QIH215" s="373"/>
      <c r="QII215" s="373"/>
      <c r="QIJ215" s="374"/>
      <c r="QIK215" s="374"/>
      <c r="QIL215" s="374"/>
      <c r="QIM215" s="374"/>
      <c r="QIN215" s="374"/>
      <c r="QIO215" s="374"/>
      <c r="QIP215" s="374"/>
      <c r="QIQ215" s="374"/>
      <c r="QIR215" s="373"/>
      <c r="QIS215" s="371"/>
      <c r="QIT215" s="371"/>
      <c r="QIU215" s="371"/>
      <c r="QIV215" s="372"/>
      <c r="QIW215" s="373"/>
      <c r="QIX215" s="373"/>
      <c r="QIY215" s="373"/>
      <c r="QIZ215" s="374"/>
      <c r="QJA215" s="374"/>
      <c r="QJB215" s="374"/>
      <c r="QJC215" s="374"/>
      <c r="QJD215" s="374"/>
      <c r="QJE215" s="374"/>
      <c r="QJF215" s="374"/>
      <c r="QJG215" s="374"/>
      <c r="QJH215" s="373"/>
      <c r="QJI215" s="371"/>
      <c r="QJJ215" s="371"/>
      <c r="QJK215" s="371"/>
      <c r="QJL215" s="372"/>
      <c r="QJM215" s="373"/>
      <c r="QJN215" s="373"/>
      <c r="QJO215" s="373"/>
      <c r="QJP215" s="374"/>
      <c r="QJQ215" s="374"/>
      <c r="QJR215" s="374"/>
      <c r="QJS215" s="374"/>
      <c r="QJT215" s="374"/>
      <c r="QJU215" s="374"/>
      <c r="QJV215" s="374"/>
      <c r="QJW215" s="374"/>
      <c r="QJX215" s="373"/>
      <c r="QJY215" s="371"/>
      <c r="QJZ215" s="371"/>
      <c r="QKA215" s="371"/>
      <c r="QKB215" s="372"/>
      <c r="QKC215" s="373"/>
      <c r="QKD215" s="373"/>
      <c r="QKE215" s="373"/>
      <c r="QKF215" s="374"/>
      <c r="QKG215" s="374"/>
      <c r="QKH215" s="374"/>
      <c r="QKI215" s="374"/>
      <c r="QKJ215" s="374"/>
      <c r="QKK215" s="374"/>
      <c r="QKL215" s="374"/>
      <c r="QKM215" s="374"/>
      <c r="QKN215" s="373"/>
      <c r="QKO215" s="371"/>
      <c r="QKP215" s="371"/>
      <c r="QKQ215" s="371"/>
      <c r="QKR215" s="372"/>
      <c r="QKS215" s="373"/>
      <c r="QKT215" s="373"/>
      <c r="QKU215" s="373"/>
      <c r="QKV215" s="374"/>
      <c r="QKW215" s="374"/>
      <c r="QKX215" s="374"/>
      <c r="QKY215" s="374"/>
      <c r="QKZ215" s="374"/>
      <c r="QLA215" s="374"/>
      <c r="QLB215" s="374"/>
      <c r="QLC215" s="374"/>
      <c r="QLD215" s="373"/>
      <c r="QLE215" s="371"/>
      <c r="QLF215" s="371"/>
      <c r="QLG215" s="371"/>
      <c r="QLH215" s="372"/>
      <c r="QLI215" s="373"/>
      <c r="QLJ215" s="373"/>
      <c r="QLK215" s="373"/>
      <c r="QLL215" s="374"/>
      <c r="QLM215" s="374"/>
      <c r="QLN215" s="374"/>
      <c r="QLO215" s="374"/>
      <c r="QLP215" s="374"/>
      <c r="QLQ215" s="374"/>
      <c r="QLR215" s="374"/>
      <c r="QLS215" s="374"/>
      <c r="QLT215" s="373"/>
      <c r="QLU215" s="371"/>
      <c r="QLV215" s="371"/>
      <c r="QLW215" s="371"/>
      <c r="QLX215" s="372"/>
      <c r="QLY215" s="373"/>
      <c r="QLZ215" s="373"/>
      <c r="QMA215" s="373"/>
      <c r="QMB215" s="374"/>
      <c r="QMC215" s="374"/>
      <c r="QMD215" s="374"/>
      <c r="QME215" s="374"/>
      <c r="QMF215" s="374"/>
      <c r="QMG215" s="374"/>
      <c r="QMH215" s="374"/>
      <c r="QMI215" s="374"/>
      <c r="QMJ215" s="373"/>
      <c r="QMK215" s="371"/>
      <c r="QML215" s="371"/>
      <c r="QMM215" s="371"/>
      <c r="QMN215" s="372"/>
      <c r="QMO215" s="373"/>
      <c r="QMP215" s="373"/>
      <c r="QMQ215" s="373"/>
      <c r="QMR215" s="374"/>
      <c r="QMS215" s="374"/>
      <c r="QMT215" s="374"/>
      <c r="QMU215" s="374"/>
      <c r="QMV215" s="374"/>
      <c r="QMW215" s="374"/>
      <c r="QMX215" s="374"/>
      <c r="QMY215" s="374"/>
      <c r="QMZ215" s="373"/>
      <c r="QNA215" s="371"/>
      <c r="QNB215" s="371"/>
      <c r="QNC215" s="371"/>
      <c r="QND215" s="372"/>
      <c r="QNE215" s="373"/>
      <c r="QNF215" s="373"/>
      <c r="QNG215" s="373"/>
      <c r="QNH215" s="374"/>
      <c r="QNI215" s="374"/>
      <c r="QNJ215" s="374"/>
      <c r="QNK215" s="374"/>
      <c r="QNL215" s="374"/>
      <c r="QNM215" s="374"/>
      <c r="QNN215" s="374"/>
      <c r="QNO215" s="374"/>
      <c r="QNP215" s="373"/>
      <c r="QNQ215" s="371"/>
      <c r="QNR215" s="371"/>
      <c r="QNS215" s="371"/>
      <c r="QNT215" s="372"/>
      <c r="QNU215" s="373"/>
      <c r="QNV215" s="373"/>
      <c r="QNW215" s="373"/>
      <c r="QNX215" s="374"/>
      <c r="QNY215" s="374"/>
      <c r="QNZ215" s="374"/>
      <c r="QOA215" s="374"/>
      <c r="QOB215" s="374"/>
      <c r="QOC215" s="374"/>
      <c r="QOD215" s="374"/>
      <c r="QOE215" s="374"/>
      <c r="QOF215" s="373"/>
      <c r="QOG215" s="371"/>
      <c r="QOH215" s="371"/>
      <c r="QOI215" s="371"/>
      <c r="QOJ215" s="372"/>
      <c r="QOK215" s="373"/>
      <c r="QOL215" s="373"/>
      <c r="QOM215" s="373"/>
      <c r="QON215" s="374"/>
      <c r="QOO215" s="374"/>
      <c r="QOP215" s="374"/>
      <c r="QOQ215" s="374"/>
      <c r="QOR215" s="374"/>
      <c r="QOS215" s="374"/>
      <c r="QOT215" s="374"/>
      <c r="QOU215" s="374"/>
      <c r="QOV215" s="373"/>
      <c r="QOW215" s="371"/>
      <c r="QOX215" s="371"/>
      <c r="QOY215" s="371"/>
      <c r="QOZ215" s="372"/>
      <c r="QPA215" s="373"/>
      <c r="QPB215" s="373"/>
      <c r="QPC215" s="373"/>
      <c r="QPD215" s="374"/>
      <c r="QPE215" s="374"/>
      <c r="QPF215" s="374"/>
      <c r="QPG215" s="374"/>
      <c r="QPH215" s="374"/>
      <c r="QPI215" s="374"/>
      <c r="QPJ215" s="374"/>
      <c r="QPK215" s="374"/>
      <c r="QPL215" s="373"/>
      <c r="QPM215" s="371"/>
      <c r="QPN215" s="371"/>
      <c r="QPO215" s="371"/>
      <c r="QPP215" s="372"/>
      <c r="QPQ215" s="373"/>
      <c r="QPR215" s="373"/>
      <c r="QPS215" s="373"/>
      <c r="QPT215" s="374"/>
      <c r="QPU215" s="374"/>
      <c r="QPV215" s="374"/>
      <c r="QPW215" s="374"/>
      <c r="QPX215" s="374"/>
      <c r="QPY215" s="374"/>
      <c r="QPZ215" s="374"/>
      <c r="QQA215" s="374"/>
      <c r="QQB215" s="373"/>
      <c r="QQC215" s="371"/>
      <c r="QQD215" s="371"/>
      <c r="QQE215" s="371"/>
      <c r="QQF215" s="372"/>
      <c r="QQG215" s="373"/>
      <c r="QQH215" s="373"/>
      <c r="QQI215" s="373"/>
      <c r="QQJ215" s="374"/>
      <c r="QQK215" s="374"/>
      <c r="QQL215" s="374"/>
      <c r="QQM215" s="374"/>
      <c r="QQN215" s="374"/>
      <c r="QQO215" s="374"/>
      <c r="QQP215" s="374"/>
      <c r="QQQ215" s="374"/>
      <c r="QQR215" s="373"/>
      <c r="QQS215" s="371"/>
      <c r="QQT215" s="371"/>
      <c r="QQU215" s="371"/>
      <c r="QQV215" s="372"/>
      <c r="QQW215" s="373"/>
      <c r="QQX215" s="373"/>
      <c r="QQY215" s="373"/>
      <c r="QQZ215" s="374"/>
      <c r="QRA215" s="374"/>
      <c r="QRB215" s="374"/>
      <c r="QRC215" s="374"/>
      <c r="QRD215" s="374"/>
      <c r="QRE215" s="374"/>
      <c r="QRF215" s="374"/>
      <c r="QRG215" s="374"/>
      <c r="QRH215" s="373"/>
      <c r="QRI215" s="371"/>
      <c r="QRJ215" s="371"/>
      <c r="QRK215" s="371"/>
      <c r="QRL215" s="372"/>
      <c r="QRM215" s="373"/>
      <c r="QRN215" s="373"/>
      <c r="QRO215" s="373"/>
      <c r="QRP215" s="374"/>
      <c r="QRQ215" s="374"/>
      <c r="QRR215" s="374"/>
      <c r="QRS215" s="374"/>
      <c r="QRT215" s="374"/>
      <c r="QRU215" s="374"/>
      <c r="QRV215" s="374"/>
      <c r="QRW215" s="374"/>
      <c r="QRX215" s="373"/>
      <c r="QRY215" s="371"/>
      <c r="QRZ215" s="371"/>
      <c r="QSA215" s="371"/>
      <c r="QSB215" s="372"/>
      <c r="QSC215" s="373"/>
      <c r="QSD215" s="373"/>
      <c r="QSE215" s="373"/>
      <c r="QSF215" s="374"/>
      <c r="QSG215" s="374"/>
      <c r="QSH215" s="374"/>
      <c r="QSI215" s="374"/>
      <c r="QSJ215" s="374"/>
      <c r="QSK215" s="374"/>
      <c r="QSL215" s="374"/>
      <c r="QSM215" s="374"/>
      <c r="QSN215" s="373"/>
      <c r="QSO215" s="371"/>
      <c r="QSP215" s="371"/>
      <c r="QSQ215" s="371"/>
      <c r="QSR215" s="372"/>
      <c r="QSS215" s="373"/>
      <c r="QST215" s="373"/>
      <c r="QSU215" s="373"/>
      <c r="QSV215" s="374"/>
      <c r="QSW215" s="374"/>
      <c r="QSX215" s="374"/>
      <c r="QSY215" s="374"/>
      <c r="QSZ215" s="374"/>
      <c r="QTA215" s="374"/>
      <c r="QTB215" s="374"/>
      <c r="QTC215" s="374"/>
      <c r="QTD215" s="373"/>
      <c r="QTE215" s="371"/>
      <c r="QTF215" s="371"/>
      <c r="QTG215" s="371"/>
      <c r="QTH215" s="372"/>
      <c r="QTI215" s="373"/>
      <c r="QTJ215" s="373"/>
      <c r="QTK215" s="373"/>
      <c r="QTL215" s="374"/>
      <c r="QTM215" s="374"/>
      <c r="QTN215" s="374"/>
      <c r="QTO215" s="374"/>
      <c r="QTP215" s="374"/>
      <c r="QTQ215" s="374"/>
      <c r="QTR215" s="374"/>
      <c r="QTS215" s="374"/>
      <c r="QTT215" s="373"/>
      <c r="QTU215" s="371"/>
      <c r="QTV215" s="371"/>
      <c r="QTW215" s="371"/>
      <c r="QTX215" s="372"/>
      <c r="QTY215" s="373"/>
      <c r="QTZ215" s="373"/>
      <c r="QUA215" s="373"/>
      <c r="QUB215" s="374"/>
      <c r="QUC215" s="374"/>
      <c r="QUD215" s="374"/>
      <c r="QUE215" s="374"/>
      <c r="QUF215" s="374"/>
      <c r="QUG215" s="374"/>
      <c r="QUH215" s="374"/>
      <c r="QUI215" s="374"/>
      <c r="QUJ215" s="373"/>
      <c r="QUK215" s="371"/>
      <c r="QUL215" s="371"/>
      <c r="QUM215" s="371"/>
      <c r="QUN215" s="372"/>
      <c r="QUO215" s="373"/>
      <c r="QUP215" s="373"/>
      <c r="QUQ215" s="373"/>
      <c r="QUR215" s="374"/>
      <c r="QUS215" s="374"/>
      <c r="QUT215" s="374"/>
      <c r="QUU215" s="374"/>
      <c r="QUV215" s="374"/>
      <c r="QUW215" s="374"/>
      <c r="QUX215" s="374"/>
      <c r="QUY215" s="374"/>
      <c r="QUZ215" s="373"/>
      <c r="QVA215" s="371"/>
      <c r="QVB215" s="371"/>
      <c r="QVC215" s="371"/>
      <c r="QVD215" s="372"/>
      <c r="QVE215" s="373"/>
      <c r="QVF215" s="373"/>
      <c r="QVG215" s="373"/>
      <c r="QVH215" s="374"/>
      <c r="QVI215" s="374"/>
      <c r="QVJ215" s="374"/>
      <c r="QVK215" s="374"/>
      <c r="QVL215" s="374"/>
      <c r="QVM215" s="374"/>
      <c r="QVN215" s="374"/>
      <c r="QVO215" s="374"/>
      <c r="QVP215" s="373"/>
      <c r="QVQ215" s="371"/>
      <c r="QVR215" s="371"/>
      <c r="QVS215" s="371"/>
      <c r="QVT215" s="372"/>
      <c r="QVU215" s="373"/>
      <c r="QVV215" s="373"/>
      <c r="QVW215" s="373"/>
      <c r="QVX215" s="374"/>
      <c r="QVY215" s="374"/>
      <c r="QVZ215" s="374"/>
      <c r="QWA215" s="374"/>
      <c r="QWB215" s="374"/>
      <c r="QWC215" s="374"/>
      <c r="QWD215" s="374"/>
      <c r="QWE215" s="374"/>
      <c r="QWF215" s="373"/>
      <c r="QWG215" s="371"/>
      <c r="QWH215" s="371"/>
      <c r="QWI215" s="371"/>
      <c r="QWJ215" s="372"/>
      <c r="QWK215" s="373"/>
      <c r="QWL215" s="373"/>
      <c r="QWM215" s="373"/>
      <c r="QWN215" s="374"/>
      <c r="QWO215" s="374"/>
      <c r="QWP215" s="374"/>
      <c r="QWQ215" s="374"/>
      <c r="QWR215" s="374"/>
      <c r="QWS215" s="374"/>
      <c r="QWT215" s="374"/>
      <c r="QWU215" s="374"/>
      <c r="QWV215" s="373"/>
      <c r="QWW215" s="371"/>
      <c r="QWX215" s="371"/>
      <c r="QWY215" s="371"/>
      <c r="QWZ215" s="372"/>
      <c r="QXA215" s="373"/>
      <c r="QXB215" s="373"/>
      <c r="QXC215" s="373"/>
      <c r="QXD215" s="374"/>
      <c r="QXE215" s="374"/>
      <c r="QXF215" s="374"/>
      <c r="QXG215" s="374"/>
      <c r="QXH215" s="374"/>
      <c r="QXI215" s="374"/>
      <c r="QXJ215" s="374"/>
      <c r="QXK215" s="374"/>
      <c r="QXL215" s="373"/>
      <c r="QXM215" s="371"/>
      <c r="QXN215" s="371"/>
      <c r="QXO215" s="371"/>
      <c r="QXP215" s="372"/>
      <c r="QXQ215" s="373"/>
      <c r="QXR215" s="373"/>
      <c r="QXS215" s="373"/>
      <c r="QXT215" s="374"/>
      <c r="QXU215" s="374"/>
      <c r="QXV215" s="374"/>
      <c r="QXW215" s="374"/>
      <c r="QXX215" s="374"/>
      <c r="QXY215" s="374"/>
      <c r="QXZ215" s="374"/>
      <c r="QYA215" s="374"/>
      <c r="QYB215" s="373"/>
      <c r="QYC215" s="371"/>
      <c r="QYD215" s="371"/>
      <c r="QYE215" s="371"/>
      <c r="QYF215" s="372"/>
      <c r="QYG215" s="373"/>
      <c r="QYH215" s="373"/>
      <c r="QYI215" s="373"/>
      <c r="QYJ215" s="374"/>
      <c r="QYK215" s="374"/>
      <c r="QYL215" s="374"/>
      <c r="QYM215" s="374"/>
      <c r="QYN215" s="374"/>
      <c r="QYO215" s="374"/>
      <c r="QYP215" s="374"/>
      <c r="QYQ215" s="374"/>
      <c r="QYR215" s="373"/>
      <c r="QYS215" s="371"/>
      <c r="QYT215" s="371"/>
      <c r="QYU215" s="371"/>
      <c r="QYV215" s="372"/>
      <c r="QYW215" s="373"/>
      <c r="QYX215" s="373"/>
      <c r="QYY215" s="373"/>
      <c r="QYZ215" s="374"/>
      <c r="QZA215" s="374"/>
      <c r="QZB215" s="374"/>
      <c r="QZC215" s="374"/>
      <c r="QZD215" s="374"/>
      <c r="QZE215" s="374"/>
      <c r="QZF215" s="374"/>
      <c r="QZG215" s="374"/>
      <c r="QZH215" s="373"/>
      <c r="QZI215" s="371"/>
      <c r="QZJ215" s="371"/>
      <c r="QZK215" s="371"/>
      <c r="QZL215" s="372"/>
      <c r="QZM215" s="373"/>
      <c r="QZN215" s="373"/>
      <c r="QZO215" s="373"/>
      <c r="QZP215" s="374"/>
      <c r="QZQ215" s="374"/>
      <c r="QZR215" s="374"/>
      <c r="QZS215" s="374"/>
      <c r="QZT215" s="374"/>
      <c r="QZU215" s="374"/>
      <c r="QZV215" s="374"/>
      <c r="QZW215" s="374"/>
      <c r="QZX215" s="373"/>
      <c r="QZY215" s="371"/>
      <c r="QZZ215" s="371"/>
      <c r="RAA215" s="371"/>
      <c r="RAB215" s="372"/>
      <c r="RAC215" s="373"/>
      <c r="RAD215" s="373"/>
      <c r="RAE215" s="373"/>
      <c r="RAF215" s="374"/>
      <c r="RAG215" s="374"/>
      <c r="RAH215" s="374"/>
      <c r="RAI215" s="374"/>
      <c r="RAJ215" s="374"/>
      <c r="RAK215" s="374"/>
      <c r="RAL215" s="374"/>
      <c r="RAM215" s="374"/>
      <c r="RAN215" s="373"/>
      <c r="RAO215" s="371"/>
      <c r="RAP215" s="371"/>
      <c r="RAQ215" s="371"/>
      <c r="RAR215" s="372"/>
      <c r="RAS215" s="373"/>
      <c r="RAT215" s="373"/>
      <c r="RAU215" s="373"/>
      <c r="RAV215" s="374"/>
      <c r="RAW215" s="374"/>
      <c r="RAX215" s="374"/>
      <c r="RAY215" s="374"/>
      <c r="RAZ215" s="374"/>
      <c r="RBA215" s="374"/>
      <c r="RBB215" s="374"/>
      <c r="RBC215" s="374"/>
      <c r="RBD215" s="373"/>
      <c r="RBE215" s="371"/>
      <c r="RBF215" s="371"/>
      <c r="RBG215" s="371"/>
      <c r="RBH215" s="372"/>
      <c r="RBI215" s="373"/>
      <c r="RBJ215" s="373"/>
      <c r="RBK215" s="373"/>
      <c r="RBL215" s="374"/>
      <c r="RBM215" s="374"/>
      <c r="RBN215" s="374"/>
      <c r="RBO215" s="374"/>
      <c r="RBP215" s="374"/>
      <c r="RBQ215" s="374"/>
      <c r="RBR215" s="374"/>
      <c r="RBS215" s="374"/>
      <c r="RBT215" s="373"/>
      <c r="RBU215" s="371"/>
      <c r="RBV215" s="371"/>
      <c r="RBW215" s="371"/>
      <c r="RBX215" s="372"/>
      <c r="RBY215" s="373"/>
      <c r="RBZ215" s="373"/>
      <c r="RCA215" s="373"/>
      <c r="RCB215" s="374"/>
      <c r="RCC215" s="374"/>
      <c r="RCD215" s="374"/>
      <c r="RCE215" s="374"/>
      <c r="RCF215" s="374"/>
      <c r="RCG215" s="374"/>
      <c r="RCH215" s="374"/>
      <c r="RCI215" s="374"/>
      <c r="RCJ215" s="373"/>
      <c r="RCK215" s="371"/>
      <c r="RCL215" s="371"/>
      <c r="RCM215" s="371"/>
      <c r="RCN215" s="372"/>
      <c r="RCO215" s="373"/>
      <c r="RCP215" s="373"/>
      <c r="RCQ215" s="373"/>
      <c r="RCR215" s="374"/>
      <c r="RCS215" s="374"/>
      <c r="RCT215" s="374"/>
      <c r="RCU215" s="374"/>
      <c r="RCV215" s="374"/>
      <c r="RCW215" s="374"/>
      <c r="RCX215" s="374"/>
      <c r="RCY215" s="374"/>
      <c r="RCZ215" s="373"/>
      <c r="RDA215" s="371"/>
      <c r="RDB215" s="371"/>
      <c r="RDC215" s="371"/>
      <c r="RDD215" s="372"/>
      <c r="RDE215" s="373"/>
      <c r="RDF215" s="373"/>
      <c r="RDG215" s="373"/>
      <c r="RDH215" s="374"/>
      <c r="RDI215" s="374"/>
      <c r="RDJ215" s="374"/>
      <c r="RDK215" s="374"/>
      <c r="RDL215" s="374"/>
      <c r="RDM215" s="374"/>
      <c r="RDN215" s="374"/>
      <c r="RDO215" s="374"/>
      <c r="RDP215" s="373"/>
      <c r="RDQ215" s="371"/>
      <c r="RDR215" s="371"/>
      <c r="RDS215" s="371"/>
      <c r="RDT215" s="372"/>
      <c r="RDU215" s="373"/>
      <c r="RDV215" s="373"/>
      <c r="RDW215" s="373"/>
      <c r="RDX215" s="374"/>
      <c r="RDY215" s="374"/>
      <c r="RDZ215" s="374"/>
      <c r="REA215" s="374"/>
      <c r="REB215" s="374"/>
      <c r="REC215" s="374"/>
      <c r="RED215" s="374"/>
      <c r="REE215" s="374"/>
      <c r="REF215" s="373"/>
      <c r="REG215" s="371"/>
      <c r="REH215" s="371"/>
      <c r="REI215" s="371"/>
      <c r="REJ215" s="372"/>
      <c r="REK215" s="373"/>
      <c r="REL215" s="373"/>
      <c r="REM215" s="373"/>
      <c r="REN215" s="374"/>
      <c r="REO215" s="374"/>
      <c r="REP215" s="374"/>
      <c r="REQ215" s="374"/>
      <c r="RER215" s="374"/>
      <c r="RES215" s="374"/>
      <c r="RET215" s="374"/>
      <c r="REU215" s="374"/>
      <c r="REV215" s="373"/>
      <c r="REW215" s="371"/>
      <c r="REX215" s="371"/>
      <c r="REY215" s="371"/>
      <c r="REZ215" s="372"/>
      <c r="RFA215" s="373"/>
      <c r="RFB215" s="373"/>
      <c r="RFC215" s="373"/>
      <c r="RFD215" s="374"/>
      <c r="RFE215" s="374"/>
      <c r="RFF215" s="374"/>
      <c r="RFG215" s="374"/>
      <c r="RFH215" s="374"/>
      <c r="RFI215" s="374"/>
      <c r="RFJ215" s="374"/>
      <c r="RFK215" s="374"/>
      <c r="RFL215" s="373"/>
      <c r="RFM215" s="371"/>
      <c r="RFN215" s="371"/>
      <c r="RFO215" s="371"/>
      <c r="RFP215" s="372"/>
      <c r="RFQ215" s="373"/>
      <c r="RFR215" s="373"/>
      <c r="RFS215" s="373"/>
      <c r="RFT215" s="374"/>
      <c r="RFU215" s="374"/>
      <c r="RFV215" s="374"/>
      <c r="RFW215" s="374"/>
      <c r="RFX215" s="374"/>
      <c r="RFY215" s="374"/>
      <c r="RFZ215" s="374"/>
      <c r="RGA215" s="374"/>
      <c r="RGB215" s="373"/>
      <c r="RGC215" s="371"/>
      <c r="RGD215" s="371"/>
      <c r="RGE215" s="371"/>
      <c r="RGF215" s="372"/>
      <c r="RGG215" s="373"/>
      <c r="RGH215" s="373"/>
      <c r="RGI215" s="373"/>
      <c r="RGJ215" s="374"/>
      <c r="RGK215" s="374"/>
      <c r="RGL215" s="374"/>
      <c r="RGM215" s="374"/>
      <c r="RGN215" s="374"/>
      <c r="RGO215" s="374"/>
      <c r="RGP215" s="374"/>
      <c r="RGQ215" s="374"/>
      <c r="RGR215" s="373"/>
      <c r="RGS215" s="371"/>
      <c r="RGT215" s="371"/>
      <c r="RGU215" s="371"/>
      <c r="RGV215" s="372"/>
      <c r="RGW215" s="373"/>
      <c r="RGX215" s="373"/>
      <c r="RGY215" s="373"/>
      <c r="RGZ215" s="374"/>
      <c r="RHA215" s="374"/>
      <c r="RHB215" s="374"/>
      <c r="RHC215" s="374"/>
      <c r="RHD215" s="374"/>
      <c r="RHE215" s="374"/>
      <c r="RHF215" s="374"/>
      <c r="RHG215" s="374"/>
      <c r="RHH215" s="373"/>
      <c r="RHI215" s="371"/>
      <c r="RHJ215" s="371"/>
      <c r="RHK215" s="371"/>
      <c r="RHL215" s="372"/>
      <c r="RHM215" s="373"/>
      <c r="RHN215" s="373"/>
      <c r="RHO215" s="373"/>
      <c r="RHP215" s="374"/>
      <c r="RHQ215" s="374"/>
      <c r="RHR215" s="374"/>
      <c r="RHS215" s="374"/>
      <c r="RHT215" s="374"/>
      <c r="RHU215" s="374"/>
      <c r="RHV215" s="374"/>
      <c r="RHW215" s="374"/>
      <c r="RHX215" s="373"/>
      <c r="RHY215" s="371"/>
      <c r="RHZ215" s="371"/>
      <c r="RIA215" s="371"/>
      <c r="RIB215" s="372"/>
      <c r="RIC215" s="373"/>
      <c r="RID215" s="373"/>
      <c r="RIE215" s="373"/>
      <c r="RIF215" s="374"/>
      <c r="RIG215" s="374"/>
      <c r="RIH215" s="374"/>
      <c r="RII215" s="374"/>
      <c r="RIJ215" s="374"/>
      <c r="RIK215" s="374"/>
      <c r="RIL215" s="374"/>
      <c r="RIM215" s="374"/>
      <c r="RIN215" s="373"/>
      <c r="RIO215" s="371"/>
      <c r="RIP215" s="371"/>
      <c r="RIQ215" s="371"/>
      <c r="RIR215" s="372"/>
      <c r="RIS215" s="373"/>
      <c r="RIT215" s="373"/>
      <c r="RIU215" s="373"/>
      <c r="RIV215" s="374"/>
      <c r="RIW215" s="374"/>
      <c r="RIX215" s="374"/>
      <c r="RIY215" s="374"/>
      <c r="RIZ215" s="374"/>
      <c r="RJA215" s="374"/>
      <c r="RJB215" s="374"/>
      <c r="RJC215" s="374"/>
      <c r="RJD215" s="373"/>
      <c r="RJE215" s="371"/>
      <c r="RJF215" s="371"/>
      <c r="RJG215" s="371"/>
      <c r="RJH215" s="372"/>
      <c r="RJI215" s="373"/>
      <c r="RJJ215" s="373"/>
      <c r="RJK215" s="373"/>
      <c r="RJL215" s="374"/>
      <c r="RJM215" s="374"/>
      <c r="RJN215" s="374"/>
      <c r="RJO215" s="374"/>
      <c r="RJP215" s="374"/>
      <c r="RJQ215" s="374"/>
      <c r="RJR215" s="374"/>
      <c r="RJS215" s="374"/>
      <c r="RJT215" s="373"/>
      <c r="RJU215" s="371"/>
      <c r="RJV215" s="371"/>
      <c r="RJW215" s="371"/>
      <c r="RJX215" s="372"/>
      <c r="RJY215" s="373"/>
      <c r="RJZ215" s="373"/>
      <c r="RKA215" s="373"/>
      <c r="RKB215" s="374"/>
      <c r="RKC215" s="374"/>
      <c r="RKD215" s="374"/>
      <c r="RKE215" s="374"/>
      <c r="RKF215" s="374"/>
      <c r="RKG215" s="374"/>
      <c r="RKH215" s="374"/>
      <c r="RKI215" s="374"/>
      <c r="RKJ215" s="373"/>
      <c r="RKK215" s="371"/>
      <c r="RKL215" s="371"/>
      <c r="RKM215" s="371"/>
      <c r="RKN215" s="372"/>
      <c r="RKO215" s="373"/>
      <c r="RKP215" s="373"/>
      <c r="RKQ215" s="373"/>
      <c r="RKR215" s="374"/>
      <c r="RKS215" s="374"/>
      <c r="RKT215" s="374"/>
      <c r="RKU215" s="374"/>
      <c r="RKV215" s="374"/>
      <c r="RKW215" s="374"/>
      <c r="RKX215" s="374"/>
      <c r="RKY215" s="374"/>
      <c r="RKZ215" s="373"/>
      <c r="RLA215" s="371"/>
      <c r="RLB215" s="371"/>
      <c r="RLC215" s="371"/>
      <c r="RLD215" s="372"/>
      <c r="RLE215" s="373"/>
      <c r="RLF215" s="373"/>
      <c r="RLG215" s="373"/>
      <c r="RLH215" s="374"/>
      <c r="RLI215" s="374"/>
      <c r="RLJ215" s="374"/>
      <c r="RLK215" s="374"/>
      <c r="RLL215" s="374"/>
      <c r="RLM215" s="374"/>
      <c r="RLN215" s="374"/>
      <c r="RLO215" s="374"/>
      <c r="RLP215" s="373"/>
      <c r="RLQ215" s="371"/>
      <c r="RLR215" s="371"/>
      <c r="RLS215" s="371"/>
      <c r="RLT215" s="372"/>
      <c r="RLU215" s="373"/>
      <c r="RLV215" s="373"/>
      <c r="RLW215" s="373"/>
      <c r="RLX215" s="374"/>
      <c r="RLY215" s="374"/>
      <c r="RLZ215" s="374"/>
      <c r="RMA215" s="374"/>
      <c r="RMB215" s="374"/>
      <c r="RMC215" s="374"/>
      <c r="RMD215" s="374"/>
      <c r="RME215" s="374"/>
      <c r="RMF215" s="373"/>
      <c r="RMG215" s="371"/>
      <c r="RMH215" s="371"/>
      <c r="RMI215" s="371"/>
      <c r="RMJ215" s="372"/>
      <c r="RMK215" s="373"/>
      <c r="RML215" s="373"/>
      <c r="RMM215" s="373"/>
      <c r="RMN215" s="374"/>
      <c r="RMO215" s="374"/>
      <c r="RMP215" s="374"/>
      <c r="RMQ215" s="374"/>
      <c r="RMR215" s="374"/>
      <c r="RMS215" s="374"/>
      <c r="RMT215" s="374"/>
      <c r="RMU215" s="374"/>
      <c r="RMV215" s="373"/>
      <c r="RMW215" s="371"/>
      <c r="RMX215" s="371"/>
      <c r="RMY215" s="371"/>
      <c r="RMZ215" s="372"/>
      <c r="RNA215" s="373"/>
      <c r="RNB215" s="373"/>
      <c r="RNC215" s="373"/>
      <c r="RND215" s="374"/>
      <c r="RNE215" s="374"/>
      <c r="RNF215" s="374"/>
      <c r="RNG215" s="374"/>
      <c r="RNH215" s="374"/>
      <c r="RNI215" s="374"/>
      <c r="RNJ215" s="374"/>
      <c r="RNK215" s="374"/>
      <c r="RNL215" s="373"/>
      <c r="RNM215" s="371"/>
      <c r="RNN215" s="371"/>
      <c r="RNO215" s="371"/>
      <c r="RNP215" s="372"/>
      <c r="RNQ215" s="373"/>
      <c r="RNR215" s="373"/>
      <c r="RNS215" s="373"/>
      <c r="RNT215" s="374"/>
      <c r="RNU215" s="374"/>
      <c r="RNV215" s="374"/>
      <c r="RNW215" s="374"/>
      <c r="RNX215" s="374"/>
      <c r="RNY215" s="374"/>
      <c r="RNZ215" s="374"/>
      <c r="ROA215" s="374"/>
      <c r="ROB215" s="373"/>
      <c r="ROC215" s="371"/>
      <c r="ROD215" s="371"/>
      <c r="ROE215" s="371"/>
      <c r="ROF215" s="372"/>
      <c r="ROG215" s="373"/>
      <c r="ROH215" s="373"/>
      <c r="ROI215" s="373"/>
      <c r="ROJ215" s="374"/>
      <c r="ROK215" s="374"/>
      <c r="ROL215" s="374"/>
      <c r="ROM215" s="374"/>
      <c r="RON215" s="374"/>
      <c r="ROO215" s="374"/>
      <c r="ROP215" s="374"/>
      <c r="ROQ215" s="374"/>
      <c r="ROR215" s="373"/>
      <c r="ROS215" s="371"/>
      <c r="ROT215" s="371"/>
      <c r="ROU215" s="371"/>
      <c r="ROV215" s="372"/>
      <c r="ROW215" s="373"/>
      <c r="ROX215" s="373"/>
      <c r="ROY215" s="373"/>
      <c r="ROZ215" s="374"/>
      <c r="RPA215" s="374"/>
      <c r="RPB215" s="374"/>
      <c r="RPC215" s="374"/>
      <c r="RPD215" s="374"/>
      <c r="RPE215" s="374"/>
      <c r="RPF215" s="374"/>
      <c r="RPG215" s="374"/>
      <c r="RPH215" s="373"/>
      <c r="RPI215" s="371"/>
      <c r="RPJ215" s="371"/>
      <c r="RPK215" s="371"/>
      <c r="RPL215" s="372"/>
      <c r="RPM215" s="373"/>
      <c r="RPN215" s="373"/>
      <c r="RPO215" s="373"/>
      <c r="RPP215" s="374"/>
      <c r="RPQ215" s="374"/>
      <c r="RPR215" s="374"/>
      <c r="RPS215" s="374"/>
      <c r="RPT215" s="374"/>
      <c r="RPU215" s="374"/>
      <c r="RPV215" s="374"/>
      <c r="RPW215" s="374"/>
      <c r="RPX215" s="373"/>
      <c r="RPY215" s="371"/>
      <c r="RPZ215" s="371"/>
      <c r="RQA215" s="371"/>
      <c r="RQB215" s="372"/>
      <c r="RQC215" s="373"/>
      <c r="RQD215" s="373"/>
      <c r="RQE215" s="373"/>
      <c r="RQF215" s="374"/>
      <c r="RQG215" s="374"/>
      <c r="RQH215" s="374"/>
      <c r="RQI215" s="374"/>
      <c r="RQJ215" s="374"/>
      <c r="RQK215" s="374"/>
      <c r="RQL215" s="374"/>
      <c r="RQM215" s="374"/>
      <c r="RQN215" s="373"/>
      <c r="RQO215" s="371"/>
      <c r="RQP215" s="371"/>
      <c r="RQQ215" s="371"/>
      <c r="RQR215" s="372"/>
      <c r="RQS215" s="373"/>
      <c r="RQT215" s="373"/>
      <c r="RQU215" s="373"/>
      <c r="RQV215" s="374"/>
      <c r="RQW215" s="374"/>
      <c r="RQX215" s="374"/>
      <c r="RQY215" s="374"/>
      <c r="RQZ215" s="374"/>
      <c r="RRA215" s="374"/>
      <c r="RRB215" s="374"/>
      <c r="RRC215" s="374"/>
      <c r="RRD215" s="373"/>
      <c r="RRE215" s="371"/>
      <c r="RRF215" s="371"/>
      <c r="RRG215" s="371"/>
      <c r="RRH215" s="372"/>
      <c r="RRI215" s="373"/>
      <c r="RRJ215" s="373"/>
      <c r="RRK215" s="373"/>
      <c r="RRL215" s="374"/>
      <c r="RRM215" s="374"/>
      <c r="RRN215" s="374"/>
      <c r="RRO215" s="374"/>
      <c r="RRP215" s="374"/>
      <c r="RRQ215" s="374"/>
      <c r="RRR215" s="374"/>
      <c r="RRS215" s="374"/>
      <c r="RRT215" s="373"/>
      <c r="RRU215" s="371"/>
      <c r="RRV215" s="371"/>
      <c r="RRW215" s="371"/>
      <c r="RRX215" s="372"/>
      <c r="RRY215" s="373"/>
      <c r="RRZ215" s="373"/>
      <c r="RSA215" s="373"/>
      <c r="RSB215" s="374"/>
      <c r="RSC215" s="374"/>
      <c r="RSD215" s="374"/>
      <c r="RSE215" s="374"/>
      <c r="RSF215" s="374"/>
      <c r="RSG215" s="374"/>
      <c r="RSH215" s="374"/>
      <c r="RSI215" s="374"/>
      <c r="RSJ215" s="373"/>
      <c r="RSK215" s="371"/>
      <c r="RSL215" s="371"/>
      <c r="RSM215" s="371"/>
      <c r="RSN215" s="372"/>
      <c r="RSO215" s="373"/>
      <c r="RSP215" s="373"/>
      <c r="RSQ215" s="373"/>
      <c r="RSR215" s="374"/>
      <c r="RSS215" s="374"/>
      <c r="RST215" s="374"/>
      <c r="RSU215" s="374"/>
      <c r="RSV215" s="374"/>
      <c r="RSW215" s="374"/>
      <c r="RSX215" s="374"/>
      <c r="RSY215" s="374"/>
      <c r="RSZ215" s="373"/>
      <c r="RTA215" s="371"/>
      <c r="RTB215" s="371"/>
      <c r="RTC215" s="371"/>
      <c r="RTD215" s="372"/>
      <c r="RTE215" s="373"/>
      <c r="RTF215" s="373"/>
      <c r="RTG215" s="373"/>
      <c r="RTH215" s="374"/>
      <c r="RTI215" s="374"/>
      <c r="RTJ215" s="374"/>
      <c r="RTK215" s="374"/>
      <c r="RTL215" s="374"/>
      <c r="RTM215" s="374"/>
      <c r="RTN215" s="374"/>
      <c r="RTO215" s="374"/>
      <c r="RTP215" s="373"/>
      <c r="RTQ215" s="371"/>
      <c r="RTR215" s="371"/>
      <c r="RTS215" s="371"/>
      <c r="RTT215" s="372"/>
      <c r="RTU215" s="373"/>
      <c r="RTV215" s="373"/>
      <c r="RTW215" s="373"/>
      <c r="RTX215" s="374"/>
      <c r="RTY215" s="374"/>
      <c r="RTZ215" s="374"/>
      <c r="RUA215" s="374"/>
      <c r="RUB215" s="374"/>
      <c r="RUC215" s="374"/>
      <c r="RUD215" s="374"/>
      <c r="RUE215" s="374"/>
      <c r="RUF215" s="373"/>
      <c r="RUG215" s="371"/>
      <c r="RUH215" s="371"/>
      <c r="RUI215" s="371"/>
      <c r="RUJ215" s="372"/>
      <c r="RUK215" s="373"/>
      <c r="RUL215" s="373"/>
      <c r="RUM215" s="373"/>
      <c r="RUN215" s="374"/>
      <c r="RUO215" s="374"/>
      <c r="RUP215" s="374"/>
      <c r="RUQ215" s="374"/>
      <c r="RUR215" s="374"/>
      <c r="RUS215" s="374"/>
      <c r="RUT215" s="374"/>
      <c r="RUU215" s="374"/>
      <c r="RUV215" s="373"/>
      <c r="RUW215" s="371"/>
      <c r="RUX215" s="371"/>
      <c r="RUY215" s="371"/>
      <c r="RUZ215" s="372"/>
      <c r="RVA215" s="373"/>
      <c r="RVB215" s="373"/>
      <c r="RVC215" s="373"/>
      <c r="RVD215" s="374"/>
      <c r="RVE215" s="374"/>
      <c r="RVF215" s="374"/>
      <c r="RVG215" s="374"/>
      <c r="RVH215" s="374"/>
      <c r="RVI215" s="374"/>
      <c r="RVJ215" s="374"/>
      <c r="RVK215" s="374"/>
      <c r="RVL215" s="373"/>
      <c r="RVM215" s="371"/>
      <c r="RVN215" s="371"/>
      <c r="RVO215" s="371"/>
      <c r="RVP215" s="372"/>
      <c r="RVQ215" s="373"/>
      <c r="RVR215" s="373"/>
      <c r="RVS215" s="373"/>
      <c r="RVT215" s="374"/>
      <c r="RVU215" s="374"/>
      <c r="RVV215" s="374"/>
      <c r="RVW215" s="374"/>
      <c r="RVX215" s="374"/>
      <c r="RVY215" s="374"/>
      <c r="RVZ215" s="374"/>
      <c r="RWA215" s="374"/>
      <c r="RWB215" s="373"/>
      <c r="RWC215" s="371"/>
      <c r="RWD215" s="371"/>
      <c r="RWE215" s="371"/>
      <c r="RWF215" s="372"/>
      <c r="RWG215" s="373"/>
      <c r="RWH215" s="373"/>
      <c r="RWI215" s="373"/>
      <c r="RWJ215" s="374"/>
      <c r="RWK215" s="374"/>
      <c r="RWL215" s="374"/>
      <c r="RWM215" s="374"/>
      <c r="RWN215" s="374"/>
      <c r="RWO215" s="374"/>
      <c r="RWP215" s="374"/>
      <c r="RWQ215" s="374"/>
      <c r="RWR215" s="373"/>
      <c r="RWS215" s="371"/>
      <c r="RWT215" s="371"/>
      <c r="RWU215" s="371"/>
      <c r="RWV215" s="372"/>
      <c r="RWW215" s="373"/>
      <c r="RWX215" s="373"/>
      <c r="RWY215" s="373"/>
      <c r="RWZ215" s="374"/>
      <c r="RXA215" s="374"/>
      <c r="RXB215" s="374"/>
      <c r="RXC215" s="374"/>
      <c r="RXD215" s="374"/>
      <c r="RXE215" s="374"/>
      <c r="RXF215" s="374"/>
      <c r="RXG215" s="374"/>
      <c r="RXH215" s="373"/>
      <c r="RXI215" s="371"/>
      <c r="RXJ215" s="371"/>
      <c r="RXK215" s="371"/>
      <c r="RXL215" s="372"/>
      <c r="RXM215" s="373"/>
      <c r="RXN215" s="373"/>
      <c r="RXO215" s="373"/>
      <c r="RXP215" s="374"/>
      <c r="RXQ215" s="374"/>
      <c r="RXR215" s="374"/>
      <c r="RXS215" s="374"/>
      <c r="RXT215" s="374"/>
      <c r="RXU215" s="374"/>
      <c r="RXV215" s="374"/>
      <c r="RXW215" s="374"/>
      <c r="RXX215" s="373"/>
      <c r="RXY215" s="371"/>
      <c r="RXZ215" s="371"/>
      <c r="RYA215" s="371"/>
      <c r="RYB215" s="372"/>
      <c r="RYC215" s="373"/>
      <c r="RYD215" s="373"/>
      <c r="RYE215" s="373"/>
      <c r="RYF215" s="374"/>
      <c r="RYG215" s="374"/>
      <c r="RYH215" s="374"/>
      <c r="RYI215" s="374"/>
      <c r="RYJ215" s="374"/>
      <c r="RYK215" s="374"/>
      <c r="RYL215" s="374"/>
      <c r="RYM215" s="374"/>
      <c r="RYN215" s="373"/>
      <c r="RYO215" s="371"/>
      <c r="RYP215" s="371"/>
      <c r="RYQ215" s="371"/>
      <c r="RYR215" s="372"/>
      <c r="RYS215" s="373"/>
      <c r="RYT215" s="373"/>
      <c r="RYU215" s="373"/>
      <c r="RYV215" s="374"/>
      <c r="RYW215" s="374"/>
      <c r="RYX215" s="374"/>
      <c r="RYY215" s="374"/>
      <c r="RYZ215" s="374"/>
      <c r="RZA215" s="374"/>
      <c r="RZB215" s="374"/>
      <c r="RZC215" s="374"/>
      <c r="RZD215" s="373"/>
      <c r="RZE215" s="371"/>
      <c r="RZF215" s="371"/>
      <c r="RZG215" s="371"/>
      <c r="RZH215" s="372"/>
      <c r="RZI215" s="373"/>
      <c r="RZJ215" s="373"/>
      <c r="RZK215" s="373"/>
      <c r="RZL215" s="374"/>
      <c r="RZM215" s="374"/>
      <c r="RZN215" s="374"/>
      <c r="RZO215" s="374"/>
      <c r="RZP215" s="374"/>
      <c r="RZQ215" s="374"/>
      <c r="RZR215" s="374"/>
      <c r="RZS215" s="374"/>
      <c r="RZT215" s="373"/>
      <c r="RZU215" s="371"/>
      <c r="RZV215" s="371"/>
      <c r="RZW215" s="371"/>
      <c r="RZX215" s="372"/>
      <c r="RZY215" s="373"/>
      <c r="RZZ215" s="373"/>
      <c r="SAA215" s="373"/>
      <c r="SAB215" s="374"/>
      <c r="SAC215" s="374"/>
      <c r="SAD215" s="374"/>
      <c r="SAE215" s="374"/>
      <c r="SAF215" s="374"/>
      <c r="SAG215" s="374"/>
      <c r="SAH215" s="374"/>
      <c r="SAI215" s="374"/>
      <c r="SAJ215" s="373"/>
      <c r="SAK215" s="371"/>
      <c r="SAL215" s="371"/>
      <c r="SAM215" s="371"/>
      <c r="SAN215" s="372"/>
      <c r="SAO215" s="373"/>
      <c r="SAP215" s="373"/>
      <c r="SAQ215" s="373"/>
      <c r="SAR215" s="374"/>
      <c r="SAS215" s="374"/>
      <c r="SAT215" s="374"/>
      <c r="SAU215" s="374"/>
      <c r="SAV215" s="374"/>
      <c r="SAW215" s="374"/>
      <c r="SAX215" s="374"/>
      <c r="SAY215" s="374"/>
      <c r="SAZ215" s="373"/>
      <c r="SBA215" s="371"/>
      <c r="SBB215" s="371"/>
      <c r="SBC215" s="371"/>
      <c r="SBD215" s="372"/>
      <c r="SBE215" s="373"/>
      <c r="SBF215" s="373"/>
      <c r="SBG215" s="373"/>
      <c r="SBH215" s="374"/>
      <c r="SBI215" s="374"/>
      <c r="SBJ215" s="374"/>
      <c r="SBK215" s="374"/>
      <c r="SBL215" s="374"/>
      <c r="SBM215" s="374"/>
      <c r="SBN215" s="374"/>
      <c r="SBO215" s="374"/>
      <c r="SBP215" s="373"/>
      <c r="SBQ215" s="371"/>
      <c r="SBR215" s="371"/>
      <c r="SBS215" s="371"/>
      <c r="SBT215" s="372"/>
      <c r="SBU215" s="373"/>
      <c r="SBV215" s="373"/>
      <c r="SBW215" s="373"/>
      <c r="SBX215" s="374"/>
      <c r="SBY215" s="374"/>
      <c r="SBZ215" s="374"/>
      <c r="SCA215" s="374"/>
      <c r="SCB215" s="374"/>
      <c r="SCC215" s="374"/>
      <c r="SCD215" s="374"/>
      <c r="SCE215" s="374"/>
      <c r="SCF215" s="373"/>
      <c r="SCG215" s="371"/>
      <c r="SCH215" s="371"/>
      <c r="SCI215" s="371"/>
      <c r="SCJ215" s="372"/>
      <c r="SCK215" s="373"/>
      <c r="SCL215" s="373"/>
      <c r="SCM215" s="373"/>
      <c r="SCN215" s="374"/>
      <c r="SCO215" s="374"/>
      <c r="SCP215" s="374"/>
      <c r="SCQ215" s="374"/>
      <c r="SCR215" s="374"/>
      <c r="SCS215" s="374"/>
      <c r="SCT215" s="374"/>
      <c r="SCU215" s="374"/>
      <c r="SCV215" s="373"/>
      <c r="SCW215" s="371"/>
      <c r="SCX215" s="371"/>
      <c r="SCY215" s="371"/>
      <c r="SCZ215" s="372"/>
      <c r="SDA215" s="373"/>
      <c r="SDB215" s="373"/>
      <c r="SDC215" s="373"/>
      <c r="SDD215" s="374"/>
      <c r="SDE215" s="374"/>
      <c r="SDF215" s="374"/>
      <c r="SDG215" s="374"/>
      <c r="SDH215" s="374"/>
      <c r="SDI215" s="374"/>
      <c r="SDJ215" s="374"/>
      <c r="SDK215" s="374"/>
      <c r="SDL215" s="373"/>
      <c r="SDM215" s="371"/>
      <c r="SDN215" s="371"/>
      <c r="SDO215" s="371"/>
      <c r="SDP215" s="372"/>
      <c r="SDQ215" s="373"/>
      <c r="SDR215" s="373"/>
      <c r="SDS215" s="373"/>
      <c r="SDT215" s="374"/>
      <c r="SDU215" s="374"/>
      <c r="SDV215" s="374"/>
      <c r="SDW215" s="374"/>
      <c r="SDX215" s="374"/>
      <c r="SDY215" s="374"/>
      <c r="SDZ215" s="374"/>
      <c r="SEA215" s="374"/>
      <c r="SEB215" s="373"/>
      <c r="SEC215" s="371"/>
      <c r="SED215" s="371"/>
      <c r="SEE215" s="371"/>
      <c r="SEF215" s="372"/>
      <c r="SEG215" s="373"/>
      <c r="SEH215" s="373"/>
      <c r="SEI215" s="373"/>
      <c r="SEJ215" s="374"/>
      <c r="SEK215" s="374"/>
      <c r="SEL215" s="374"/>
      <c r="SEM215" s="374"/>
      <c r="SEN215" s="374"/>
      <c r="SEO215" s="374"/>
      <c r="SEP215" s="374"/>
      <c r="SEQ215" s="374"/>
      <c r="SER215" s="373"/>
      <c r="SES215" s="371"/>
      <c r="SET215" s="371"/>
      <c r="SEU215" s="371"/>
      <c r="SEV215" s="372"/>
      <c r="SEW215" s="373"/>
      <c r="SEX215" s="373"/>
      <c r="SEY215" s="373"/>
      <c r="SEZ215" s="374"/>
      <c r="SFA215" s="374"/>
      <c r="SFB215" s="374"/>
      <c r="SFC215" s="374"/>
      <c r="SFD215" s="374"/>
      <c r="SFE215" s="374"/>
      <c r="SFF215" s="374"/>
      <c r="SFG215" s="374"/>
      <c r="SFH215" s="373"/>
      <c r="SFI215" s="371"/>
      <c r="SFJ215" s="371"/>
      <c r="SFK215" s="371"/>
      <c r="SFL215" s="372"/>
      <c r="SFM215" s="373"/>
      <c r="SFN215" s="373"/>
      <c r="SFO215" s="373"/>
      <c r="SFP215" s="374"/>
      <c r="SFQ215" s="374"/>
      <c r="SFR215" s="374"/>
      <c r="SFS215" s="374"/>
      <c r="SFT215" s="374"/>
      <c r="SFU215" s="374"/>
      <c r="SFV215" s="374"/>
      <c r="SFW215" s="374"/>
      <c r="SFX215" s="373"/>
      <c r="SFY215" s="371"/>
      <c r="SFZ215" s="371"/>
      <c r="SGA215" s="371"/>
      <c r="SGB215" s="372"/>
      <c r="SGC215" s="373"/>
      <c r="SGD215" s="373"/>
      <c r="SGE215" s="373"/>
      <c r="SGF215" s="374"/>
      <c r="SGG215" s="374"/>
      <c r="SGH215" s="374"/>
      <c r="SGI215" s="374"/>
      <c r="SGJ215" s="374"/>
      <c r="SGK215" s="374"/>
      <c r="SGL215" s="374"/>
      <c r="SGM215" s="374"/>
      <c r="SGN215" s="373"/>
      <c r="SGO215" s="371"/>
      <c r="SGP215" s="371"/>
      <c r="SGQ215" s="371"/>
      <c r="SGR215" s="372"/>
      <c r="SGS215" s="373"/>
      <c r="SGT215" s="373"/>
      <c r="SGU215" s="373"/>
      <c r="SGV215" s="374"/>
      <c r="SGW215" s="374"/>
      <c r="SGX215" s="374"/>
      <c r="SGY215" s="374"/>
      <c r="SGZ215" s="374"/>
      <c r="SHA215" s="374"/>
      <c r="SHB215" s="374"/>
      <c r="SHC215" s="374"/>
      <c r="SHD215" s="373"/>
      <c r="SHE215" s="371"/>
      <c r="SHF215" s="371"/>
      <c r="SHG215" s="371"/>
      <c r="SHH215" s="372"/>
      <c r="SHI215" s="373"/>
      <c r="SHJ215" s="373"/>
      <c r="SHK215" s="373"/>
      <c r="SHL215" s="374"/>
      <c r="SHM215" s="374"/>
      <c r="SHN215" s="374"/>
      <c r="SHO215" s="374"/>
      <c r="SHP215" s="374"/>
      <c r="SHQ215" s="374"/>
      <c r="SHR215" s="374"/>
      <c r="SHS215" s="374"/>
      <c r="SHT215" s="373"/>
      <c r="SHU215" s="371"/>
      <c r="SHV215" s="371"/>
      <c r="SHW215" s="371"/>
      <c r="SHX215" s="372"/>
      <c r="SHY215" s="373"/>
      <c r="SHZ215" s="373"/>
      <c r="SIA215" s="373"/>
      <c r="SIB215" s="374"/>
      <c r="SIC215" s="374"/>
      <c r="SID215" s="374"/>
      <c r="SIE215" s="374"/>
      <c r="SIF215" s="374"/>
      <c r="SIG215" s="374"/>
      <c r="SIH215" s="374"/>
      <c r="SII215" s="374"/>
      <c r="SIJ215" s="373"/>
      <c r="SIK215" s="371"/>
      <c r="SIL215" s="371"/>
      <c r="SIM215" s="371"/>
      <c r="SIN215" s="372"/>
      <c r="SIO215" s="373"/>
      <c r="SIP215" s="373"/>
      <c r="SIQ215" s="373"/>
      <c r="SIR215" s="374"/>
      <c r="SIS215" s="374"/>
      <c r="SIT215" s="374"/>
      <c r="SIU215" s="374"/>
      <c r="SIV215" s="374"/>
      <c r="SIW215" s="374"/>
      <c r="SIX215" s="374"/>
      <c r="SIY215" s="374"/>
      <c r="SIZ215" s="373"/>
      <c r="SJA215" s="371"/>
      <c r="SJB215" s="371"/>
      <c r="SJC215" s="371"/>
      <c r="SJD215" s="372"/>
      <c r="SJE215" s="373"/>
      <c r="SJF215" s="373"/>
      <c r="SJG215" s="373"/>
      <c r="SJH215" s="374"/>
      <c r="SJI215" s="374"/>
      <c r="SJJ215" s="374"/>
      <c r="SJK215" s="374"/>
      <c r="SJL215" s="374"/>
      <c r="SJM215" s="374"/>
      <c r="SJN215" s="374"/>
      <c r="SJO215" s="374"/>
      <c r="SJP215" s="373"/>
      <c r="SJQ215" s="371"/>
      <c r="SJR215" s="371"/>
      <c r="SJS215" s="371"/>
      <c r="SJT215" s="372"/>
      <c r="SJU215" s="373"/>
      <c r="SJV215" s="373"/>
      <c r="SJW215" s="373"/>
      <c r="SJX215" s="374"/>
      <c r="SJY215" s="374"/>
      <c r="SJZ215" s="374"/>
      <c r="SKA215" s="374"/>
      <c r="SKB215" s="374"/>
      <c r="SKC215" s="374"/>
      <c r="SKD215" s="374"/>
      <c r="SKE215" s="374"/>
      <c r="SKF215" s="373"/>
      <c r="SKG215" s="371"/>
      <c r="SKH215" s="371"/>
      <c r="SKI215" s="371"/>
      <c r="SKJ215" s="372"/>
      <c r="SKK215" s="373"/>
      <c r="SKL215" s="373"/>
      <c r="SKM215" s="373"/>
      <c r="SKN215" s="374"/>
      <c r="SKO215" s="374"/>
      <c r="SKP215" s="374"/>
      <c r="SKQ215" s="374"/>
      <c r="SKR215" s="374"/>
      <c r="SKS215" s="374"/>
      <c r="SKT215" s="374"/>
      <c r="SKU215" s="374"/>
      <c r="SKV215" s="373"/>
      <c r="SKW215" s="371"/>
      <c r="SKX215" s="371"/>
      <c r="SKY215" s="371"/>
      <c r="SKZ215" s="372"/>
      <c r="SLA215" s="373"/>
      <c r="SLB215" s="373"/>
      <c r="SLC215" s="373"/>
      <c r="SLD215" s="374"/>
      <c r="SLE215" s="374"/>
      <c r="SLF215" s="374"/>
      <c r="SLG215" s="374"/>
      <c r="SLH215" s="374"/>
      <c r="SLI215" s="374"/>
      <c r="SLJ215" s="374"/>
      <c r="SLK215" s="374"/>
      <c r="SLL215" s="373"/>
      <c r="SLM215" s="371"/>
      <c r="SLN215" s="371"/>
      <c r="SLO215" s="371"/>
      <c r="SLP215" s="372"/>
      <c r="SLQ215" s="373"/>
      <c r="SLR215" s="373"/>
      <c r="SLS215" s="373"/>
      <c r="SLT215" s="374"/>
      <c r="SLU215" s="374"/>
      <c r="SLV215" s="374"/>
      <c r="SLW215" s="374"/>
      <c r="SLX215" s="374"/>
      <c r="SLY215" s="374"/>
      <c r="SLZ215" s="374"/>
      <c r="SMA215" s="374"/>
      <c r="SMB215" s="373"/>
      <c r="SMC215" s="371"/>
      <c r="SMD215" s="371"/>
      <c r="SME215" s="371"/>
      <c r="SMF215" s="372"/>
      <c r="SMG215" s="373"/>
      <c r="SMH215" s="373"/>
      <c r="SMI215" s="373"/>
      <c r="SMJ215" s="374"/>
      <c r="SMK215" s="374"/>
      <c r="SML215" s="374"/>
      <c r="SMM215" s="374"/>
      <c r="SMN215" s="374"/>
      <c r="SMO215" s="374"/>
      <c r="SMP215" s="374"/>
      <c r="SMQ215" s="374"/>
      <c r="SMR215" s="373"/>
      <c r="SMS215" s="371"/>
      <c r="SMT215" s="371"/>
      <c r="SMU215" s="371"/>
      <c r="SMV215" s="372"/>
      <c r="SMW215" s="373"/>
      <c r="SMX215" s="373"/>
      <c r="SMY215" s="373"/>
      <c r="SMZ215" s="374"/>
      <c r="SNA215" s="374"/>
      <c r="SNB215" s="374"/>
      <c r="SNC215" s="374"/>
      <c r="SND215" s="374"/>
      <c r="SNE215" s="374"/>
      <c r="SNF215" s="374"/>
      <c r="SNG215" s="374"/>
      <c r="SNH215" s="373"/>
      <c r="SNI215" s="371"/>
      <c r="SNJ215" s="371"/>
      <c r="SNK215" s="371"/>
      <c r="SNL215" s="372"/>
      <c r="SNM215" s="373"/>
      <c r="SNN215" s="373"/>
      <c r="SNO215" s="373"/>
      <c r="SNP215" s="374"/>
      <c r="SNQ215" s="374"/>
      <c r="SNR215" s="374"/>
      <c r="SNS215" s="374"/>
      <c r="SNT215" s="374"/>
      <c r="SNU215" s="374"/>
      <c r="SNV215" s="374"/>
      <c r="SNW215" s="374"/>
      <c r="SNX215" s="373"/>
      <c r="SNY215" s="371"/>
      <c r="SNZ215" s="371"/>
      <c r="SOA215" s="371"/>
      <c r="SOB215" s="372"/>
      <c r="SOC215" s="373"/>
      <c r="SOD215" s="373"/>
      <c r="SOE215" s="373"/>
      <c r="SOF215" s="374"/>
      <c r="SOG215" s="374"/>
      <c r="SOH215" s="374"/>
      <c r="SOI215" s="374"/>
      <c r="SOJ215" s="374"/>
      <c r="SOK215" s="374"/>
      <c r="SOL215" s="374"/>
      <c r="SOM215" s="374"/>
      <c r="SON215" s="373"/>
      <c r="SOO215" s="371"/>
      <c r="SOP215" s="371"/>
      <c r="SOQ215" s="371"/>
      <c r="SOR215" s="372"/>
      <c r="SOS215" s="373"/>
      <c r="SOT215" s="373"/>
      <c r="SOU215" s="373"/>
      <c r="SOV215" s="374"/>
      <c r="SOW215" s="374"/>
      <c r="SOX215" s="374"/>
      <c r="SOY215" s="374"/>
      <c r="SOZ215" s="374"/>
      <c r="SPA215" s="374"/>
      <c r="SPB215" s="374"/>
      <c r="SPC215" s="374"/>
      <c r="SPD215" s="373"/>
      <c r="SPE215" s="371"/>
      <c r="SPF215" s="371"/>
      <c r="SPG215" s="371"/>
      <c r="SPH215" s="372"/>
      <c r="SPI215" s="373"/>
      <c r="SPJ215" s="373"/>
      <c r="SPK215" s="373"/>
      <c r="SPL215" s="374"/>
      <c r="SPM215" s="374"/>
      <c r="SPN215" s="374"/>
      <c r="SPO215" s="374"/>
      <c r="SPP215" s="374"/>
      <c r="SPQ215" s="374"/>
      <c r="SPR215" s="374"/>
      <c r="SPS215" s="374"/>
      <c r="SPT215" s="373"/>
      <c r="SPU215" s="371"/>
      <c r="SPV215" s="371"/>
      <c r="SPW215" s="371"/>
      <c r="SPX215" s="372"/>
      <c r="SPY215" s="373"/>
      <c r="SPZ215" s="373"/>
      <c r="SQA215" s="373"/>
      <c r="SQB215" s="374"/>
      <c r="SQC215" s="374"/>
      <c r="SQD215" s="374"/>
      <c r="SQE215" s="374"/>
      <c r="SQF215" s="374"/>
      <c r="SQG215" s="374"/>
      <c r="SQH215" s="374"/>
      <c r="SQI215" s="374"/>
      <c r="SQJ215" s="373"/>
      <c r="SQK215" s="371"/>
      <c r="SQL215" s="371"/>
      <c r="SQM215" s="371"/>
      <c r="SQN215" s="372"/>
      <c r="SQO215" s="373"/>
      <c r="SQP215" s="373"/>
      <c r="SQQ215" s="373"/>
      <c r="SQR215" s="374"/>
      <c r="SQS215" s="374"/>
      <c r="SQT215" s="374"/>
      <c r="SQU215" s="374"/>
      <c r="SQV215" s="374"/>
      <c r="SQW215" s="374"/>
      <c r="SQX215" s="374"/>
      <c r="SQY215" s="374"/>
      <c r="SQZ215" s="373"/>
      <c r="SRA215" s="371"/>
      <c r="SRB215" s="371"/>
      <c r="SRC215" s="371"/>
      <c r="SRD215" s="372"/>
      <c r="SRE215" s="373"/>
      <c r="SRF215" s="373"/>
      <c r="SRG215" s="373"/>
      <c r="SRH215" s="374"/>
      <c r="SRI215" s="374"/>
      <c r="SRJ215" s="374"/>
      <c r="SRK215" s="374"/>
      <c r="SRL215" s="374"/>
      <c r="SRM215" s="374"/>
      <c r="SRN215" s="374"/>
      <c r="SRO215" s="374"/>
      <c r="SRP215" s="373"/>
      <c r="SRQ215" s="371"/>
      <c r="SRR215" s="371"/>
      <c r="SRS215" s="371"/>
      <c r="SRT215" s="372"/>
      <c r="SRU215" s="373"/>
      <c r="SRV215" s="373"/>
      <c r="SRW215" s="373"/>
      <c r="SRX215" s="374"/>
      <c r="SRY215" s="374"/>
      <c r="SRZ215" s="374"/>
      <c r="SSA215" s="374"/>
      <c r="SSB215" s="374"/>
      <c r="SSC215" s="374"/>
      <c r="SSD215" s="374"/>
      <c r="SSE215" s="374"/>
      <c r="SSF215" s="373"/>
      <c r="SSG215" s="371"/>
      <c r="SSH215" s="371"/>
      <c r="SSI215" s="371"/>
      <c r="SSJ215" s="372"/>
      <c r="SSK215" s="373"/>
      <c r="SSL215" s="373"/>
      <c r="SSM215" s="373"/>
      <c r="SSN215" s="374"/>
      <c r="SSO215" s="374"/>
      <c r="SSP215" s="374"/>
      <c r="SSQ215" s="374"/>
      <c r="SSR215" s="374"/>
      <c r="SSS215" s="374"/>
      <c r="SST215" s="374"/>
      <c r="SSU215" s="374"/>
      <c r="SSV215" s="373"/>
      <c r="SSW215" s="371"/>
      <c r="SSX215" s="371"/>
      <c r="SSY215" s="371"/>
      <c r="SSZ215" s="372"/>
      <c r="STA215" s="373"/>
      <c r="STB215" s="373"/>
      <c r="STC215" s="373"/>
      <c r="STD215" s="374"/>
      <c r="STE215" s="374"/>
      <c r="STF215" s="374"/>
      <c r="STG215" s="374"/>
      <c r="STH215" s="374"/>
      <c r="STI215" s="374"/>
      <c r="STJ215" s="374"/>
      <c r="STK215" s="374"/>
      <c r="STL215" s="373"/>
      <c r="STM215" s="371"/>
      <c r="STN215" s="371"/>
      <c r="STO215" s="371"/>
      <c r="STP215" s="372"/>
      <c r="STQ215" s="373"/>
      <c r="STR215" s="373"/>
      <c r="STS215" s="373"/>
      <c r="STT215" s="374"/>
      <c r="STU215" s="374"/>
      <c r="STV215" s="374"/>
      <c r="STW215" s="374"/>
      <c r="STX215" s="374"/>
      <c r="STY215" s="374"/>
      <c r="STZ215" s="374"/>
      <c r="SUA215" s="374"/>
      <c r="SUB215" s="373"/>
      <c r="SUC215" s="371"/>
      <c r="SUD215" s="371"/>
      <c r="SUE215" s="371"/>
      <c r="SUF215" s="372"/>
      <c r="SUG215" s="373"/>
      <c r="SUH215" s="373"/>
      <c r="SUI215" s="373"/>
      <c r="SUJ215" s="374"/>
      <c r="SUK215" s="374"/>
      <c r="SUL215" s="374"/>
      <c r="SUM215" s="374"/>
      <c r="SUN215" s="374"/>
      <c r="SUO215" s="374"/>
      <c r="SUP215" s="374"/>
      <c r="SUQ215" s="374"/>
      <c r="SUR215" s="373"/>
      <c r="SUS215" s="371"/>
      <c r="SUT215" s="371"/>
      <c r="SUU215" s="371"/>
      <c r="SUV215" s="372"/>
      <c r="SUW215" s="373"/>
      <c r="SUX215" s="373"/>
      <c r="SUY215" s="373"/>
      <c r="SUZ215" s="374"/>
      <c r="SVA215" s="374"/>
      <c r="SVB215" s="374"/>
      <c r="SVC215" s="374"/>
      <c r="SVD215" s="374"/>
      <c r="SVE215" s="374"/>
      <c r="SVF215" s="374"/>
      <c r="SVG215" s="374"/>
      <c r="SVH215" s="373"/>
      <c r="SVI215" s="371"/>
      <c r="SVJ215" s="371"/>
      <c r="SVK215" s="371"/>
      <c r="SVL215" s="372"/>
      <c r="SVM215" s="373"/>
      <c r="SVN215" s="373"/>
      <c r="SVO215" s="373"/>
      <c r="SVP215" s="374"/>
      <c r="SVQ215" s="374"/>
      <c r="SVR215" s="374"/>
      <c r="SVS215" s="374"/>
      <c r="SVT215" s="374"/>
      <c r="SVU215" s="374"/>
      <c r="SVV215" s="374"/>
      <c r="SVW215" s="374"/>
      <c r="SVX215" s="373"/>
      <c r="SVY215" s="371"/>
      <c r="SVZ215" s="371"/>
      <c r="SWA215" s="371"/>
      <c r="SWB215" s="372"/>
      <c r="SWC215" s="373"/>
      <c r="SWD215" s="373"/>
      <c r="SWE215" s="373"/>
      <c r="SWF215" s="374"/>
      <c r="SWG215" s="374"/>
      <c r="SWH215" s="374"/>
      <c r="SWI215" s="374"/>
      <c r="SWJ215" s="374"/>
      <c r="SWK215" s="374"/>
      <c r="SWL215" s="374"/>
      <c r="SWM215" s="374"/>
      <c r="SWN215" s="373"/>
      <c r="SWO215" s="371"/>
      <c r="SWP215" s="371"/>
      <c r="SWQ215" s="371"/>
      <c r="SWR215" s="372"/>
      <c r="SWS215" s="373"/>
      <c r="SWT215" s="373"/>
      <c r="SWU215" s="373"/>
      <c r="SWV215" s="374"/>
      <c r="SWW215" s="374"/>
      <c r="SWX215" s="374"/>
      <c r="SWY215" s="374"/>
      <c r="SWZ215" s="374"/>
      <c r="SXA215" s="374"/>
      <c r="SXB215" s="374"/>
      <c r="SXC215" s="374"/>
      <c r="SXD215" s="373"/>
      <c r="SXE215" s="371"/>
      <c r="SXF215" s="371"/>
      <c r="SXG215" s="371"/>
      <c r="SXH215" s="372"/>
      <c r="SXI215" s="373"/>
      <c r="SXJ215" s="373"/>
      <c r="SXK215" s="373"/>
      <c r="SXL215" s="374"/>
      <c r="SXM215" s="374"/>
      <c r="SXN215" s="374"/>
      <c r="SXO215" s="374"/>
      <c r="SXP215" s="374"/>
      <c r="SXQ215" s="374"/>
      <c r="SXR215" s="374"/>
      <c r="SXS215" s="374"/>
      <c r="SXT215" s="373"/>
      <c r="SXU215" s="371"/>
      <c r="SXV215" s="371"/>
      <c r="SXW215" s="371"/>
      <c r="SXX215" s="372"/>
      <c r="SXY215" s="373"/>
      <c r="SXZ215" s="373"/>
      <c r="SYA215" s="373"/>
      <c r="SYB215" s="374"/>
      <c r="SYC215" s="374"/>
      <c r="SYD215" s="374"/>
      <c r="SYE215" s="374"/>
      <c r="SYF215" s="374"/>
      <c r="SYG215" s="374"/>
      <c r="SYH215" s="374"/>
      <c r="SYI215" s="374"/>
      <c r="SYJ215" s="373"/>
      <c r="SYK215" s="371"/>
      <c r="SYL215" s="371"/>
      <c r="SYM215" s="371"/>
      <c r="SYN215" s="372"/>
      <c r="SYO215" s="373"/>
      <c r="SYP215" s="373"/>
      <c r="SYQ215" s="373"/>
      <c r="SYR215" s="374"/>
      <c r="SYS215" s="374"/>
      <c r="SYT215" s="374"/>
      <c r="SYU215" s="374"/>
      <c r="SYV215" s="374"/>
      <c r="SYW215" s="374"/>
      <c r="SYX215" s="374"/>
      <c r="SYY215" s="374"/>
      <c r="SYZ215" s="373"/>
      <c r="SZA215" s="371"/>
      <c r="SZB215" s="371"/>
      <c r="SZC215" s="371"/>
      <c r="SZD215" s="372"/>
      <c r="SZE215" s="373"/>
      <c r="SZF215" s="373"/>
      <c r="SZG215" s="373"/>
      <c r="SZH215" s="374"/>
      <c r="SZI215" s="374"/>
      <c r="SZJ215" s="374"/>
      <c r="SZK215" s="374"/>
      <c r="SZL215" s="374"/>
      <c r="SZM215" s="374"/>
      <c r="SZN215" s="374"/>
      <c r="SZO215" s="374"/>
      <c r="SZP215" s="373"/>
      <c r="SZQ215" s="371"/>
      <c r="SZR215" s="371"/>
      <c r="SZS215" s="371"/>
      <c r="SZT215" s="372"/>
      <c r="SZU215" s="373"/>
      <c r="SZV215" s="373"/>
      <c r="SZW215" s="373"/>
      <c r="SZX215" s="374"/>
      <c r="SZY215" s="374"/>
      <c r="SZZ215" s="374"/>
      <c r="TAA215" s="374"/>
      <c r="TAB215" s="374"/>
      <c r="TAC215" s="374"/>
      <c r="TAD215" s="374"/>
      <c r="TAE215" s="374"/>
      <c r="TAF215" s="373"/>
      <c r="TAG215" s="371"/>
      <c r="TAH215" s="371"/>
      <c r="TAI215" s="371"/>
      <c r="TAJ215" s="372"/>
      <c r="TAK215" s="373"/>
      <c r="TAL215" s="373"/>
      <c r="TAM215" s="373"/>
      <c r="TAN215" s="374"/>
      <c r="TAO215" s="374"/>
      <c r="TAP215" s="374"/>
      <c r="TAQ215" s="374"/>
      <c r="TAR215" s="374"/>
      <c r="TAS215" s="374"/>
      <c r="TAT215" s="374"/>
      <c r="TAU215" s="374"/>
      <c r="TAV215" s="373"/>
      <c r="TAW215" s="371"/>
      <c r="TAX215" s="371"/>
      <c r="TAY215" s="371"/>
      <c r="TAZ215" s="372"/>
      <c r="TBA215" s="373"/>
      <c r="TBB215" s="373"/>
      <c r="TBC215" s="373"/>
      <c r="TBD215" s="374"/>
      <c r="TBE215" s="374"/>
      <c r="TBF215" s="374"/>
      <c r="TBG215" s="374"/>
      <c r="TBH215" s="374"/>
      <c r="TBI215" s="374"/>
      <c r="TBJ215" s="374"/>
      <c r="TBK215" s="374"/>
      <c r="TBL215" s="373"/>
      <c r="TBM215" s="371"/>
      <c r="TBN215" s="371"/>
      <c r="TBO215" s="371"/>
      <c r="TBP215" s="372"/>
      <c r="TBQ215" s="373"/>
      <c r="TBR215" s="373"/>
      <c r="TBS215" s="373"/>
      <c r="TBT215" s="374"/>
      <c r="TBU215" s="374"/>
      <c r="TBV215" s="374"/>
      <c r="TBW215" s="374"/>
      <c r="TBX215" s="374"/>
      <c r="TBY215" s="374"/>
      <c r="TBZ215" s="374"/>
      <c r="TCA215" s="374"/>
      <c r="TCB215" s="373"/>
      <c r="TCC215" s="371"/>
      <c r="TCD215" s="371"/>
      <c r="TCE215" s="371"/>
      <c r="TCF215" s="372"/>
      <c r="TCG215" s="373"/>
      <c r="TCH215" s="373"/>
      <c r="TCI215" s="373"/>
      <c r="TCJ215" s="374"/>
      <c r="TCK215" s="374"/>
      <c r="TCL215" s="374"/>
      <c r="TCM215" s="374"/>
      <c r="TCN215" s="374"/>
      <c r="TCO215" s="374"/>
      <c r="TCP215" s="374"/>
      <c r="TCQ215" s="374"/>
      <c r="TCR215" s="373"/>
      <c r="TCS215" s="371"/>
      <c r="TCT215" s="371"/>
      <c r="TCU215" s="371"/>
      <c r="TCV215" s="372"/>
      <c r="TCW215" s="373"/>
      <c r="TCX215" s="373"/>
      <c r="TCY215" s="373"/>
      <c r="TCZ215" s="374"/>
      <c r="TDA215" s="374"/>
      <c r="TDB215" s="374"/>
      <c r="TDC215" s="374"/>
      <c r="TDD215" s="374"/>
      <c r="TDE215" s="374"/>
      <c r="TDF215" s="374"/>
      <c r="TDG215" s="374"/>
      <c r="TDH215" s="373"/>
      <c r="TDI215" s="371"/>
      <c r="TDJ215" s="371"/>
      <c r="TDK215" s="371"/>
      <c r="TDL215" s="372"/>
      <c r="TDM215" s="373"/>
      <c r="TDN215" s="373"/>
      <c r="TDO215" s="373"/>
      <c r="TDP215" s="374"/>
      <c r="TDQ215" s="374"/>
      <c r="TDR215" s="374"/>
      <c r="TDS215" s="374"/>
      <c r="TDT215" s="374"/>
      <c r="TDU215" s="374"/>
      <c r="TDV215" s="374"/>
      <c r="TDW215" s="374"/>
      <c r="TDX215" s="373"/>
      <c r="TDY215" s="371"/>
      <c r="TDZ215" s="371"/>
      <c r="TEA215" s="371"/>
      <c r="TEB215" s="372"/>
      <c r="TEC215" s="373"/>
      <c r="TED215" s="373"/>
      <c r="TEE215" s="373"/>
      <c r="TEF215" s="374"/>
      <c r="TEG215" s="374"/>
      <c r="TEH215" s="374"/>
      <c r="TEI215" s="374"/>
      <c r="TEJ215" s="374"/>
      <c r="TEK215" s="374"/>
      <c r="TEL215" s="374"/>
      <c r="TEM215" s="374"/>
      <c r="TEN215" s="373"/>
      <c r="TEO215" s="371"/>
      <c r="TEP215" s="371"/>
      <c r="TEQ215" s="371"/>
      <c r="TER215" s="372"/>
      <c r="TES215" s="373"/>
      <c r="TET215" s="373"/>
      <c r="TEU215" s="373"/>
      <c r="TEV215" s="374"/>
      <c r="TEW215" s="374"/>
      <c r="TEX215" s="374"/>
      <c r="TEY215" s="374"/>
      <c r="TEZ215" s="374"/>
      <c r="TFA215" s="374"/>
      <c r="TFB215" s="374"/>
      <c r="TFC215" s="374"/>
      <c r="TFD215" s="373"/>
      <c r="TFE215" s="371"/>
      <c r="TFF215" s="371"/>
      <c r="TFG215" s="371"/>
      <c r="TFH215" s="372"/>
      <c r="TFI215" s="373"/>
      <c r="TFJ215" s="373"/>
      <c r="TFK215" s="373"/>
      <c r="TFL215" s="374"/>
      <c r="TFM215" s="374"/>
      <c r="TFN215" s="374"/>
      <c r="TFO215" s="374"/>
      <c r="TFP215" s="374"/>
      <c r="TFQ215" s="374"/>
      <c r="TFR215" s="374"/>
      <c r="TFS215" s="374"/>
      <c r="TFT215" s="373"/>
      <c r="TFU215" s="371"/>
      <c r="TFV215" s="371"/>
      <c r="TFW215" s="371"/>
      <c r="TFX215" s="372"/>
      <c r="TFY215" s="373"/>
      <c r="TFZ215" s="373"/>
      <c r="TGA215" s="373"/>
      <c r="TGB215" s="374"/>
      <c r="TGC215" s="374"/>
      <c r="TGD215" s="374"/>
      <c r="TGE215" s="374"/>
      <c r="TGF215" s="374"/>
      <c r="TGG215" s="374"/>
      <c r="TGH215" s="374"/>
      <c r="TGI215" s="374"/>
      <c r="TGJ215" s="373"/>
      <c r="TGK215" s="371"/>
      <c r="TGL215" s="371"/>
      <c r="TGM215" s="371"/>
      <c r="TGN215" s="372"/>
      <c r="TGO215" s="373"/>
      <c r="TGP215" s="373"/>
      <c r="TGQ215" s="373"/>
      <c r="TGR215" s="374"/>
      <c r="TGS215" s="374"/>
      <c r="TGT215" s="374"/>
      <c r="TGU215" s="374"/>
      <c r="TGV215" s="374"/>
      <c r="TGW215" s="374"/>
      <c r="TGX215" s="374"/>
      <c r="TGY215" s="374"/>
      <c r="TGZ215" s="373"/>
      <c r="THA215" s="371"/>
      <c r="THB215" s="371"/>
      <c r="THC215" s="371"/>
      <c r="THD215" s="372"/>
      <c r="THE215" s="373"/>
      <c r="THF215" s="373"/>
      <c r="THG215" s="373"/>
      <c r="THH215" s="374"/>
      <c r="THI215" s="374"/>
      <c r="THJ215" s="374"/>
      <c r="THK215" s="374"/>
      <c r="THL215" s="374"/>
      <c r="THM215" s="374"/>
      <c r="THN215" s="374"/>
      <c r="THO215" s="374"/>
      <c r="THP215" s="373"/>
      <c r="THQ215" s="371"/>
      <c r="THR215" s="371"/>
      <c r="THS215" s="371"/>
      <c r="THT215" s="372"/>
      <c r="THU215" s="373"/>
      <c r="THV215" s="373"/>
      <c r="THW215" s="373"/>
      <c r="THX215" s="374"/>
      <c r="THY215" s="374"/>
      <c r="THZ215" s="374"/>
      <c r="TIA215" s="374"/>
      <c r="TIB215" s="374"/>
      <c r="TIC215" s="374"/>
      <c r="TID215" s="374"/>
      <c r="TIE215" s="374"/>
      <c r="TIF215" s="373"/>
      <c r="TIG215" s="371"/>
      <c r="TIH215" s="371"/>
      <c r="TII215" s="371"/>
      <c r="TIJ215" s="372"/>
      <c r="TIK215" s="373"/>
      <c r="TIL215" s="373"/>
      <c r="TIM215" s="373"/>
      <c r="TIN215" s="374"/>
      <c r="TIO215" s="374"/>
      <c r="TIP215" s="374"/>
      <c r="TIQ215" s="374"/>
      <c r="TIR215" s="374"/>
      <c r="TIS215" s="374"/>
      <c r="TIT215" s="374"/>
      <c r="TIU215" s="374"/>
      <c r="TIV215" s="373"/>
      <c r="TIW215" s="371"/>
      <c r="TIX215" s="371"/>
      <c r="TIY215" s="371"/>
      <c r="TIZ215" s="372"/>
      <c r="TJA215" s="373"/>
      <c r="TJB215" s="373"/>
      <c r="TJC215" s="373"/>
      <c r="TJD215" s="374"/>
      <c r="TJE215" s="374"/>
      <c r="TJF215" s="374"/>
      <c r="TJG215" s="374"/>
      <c r="TJH215" s="374"/>
      <c r="TJI215" s="374"/>
      <c r="TJJ215" s="374"/>
      <c r="TJK215" s="374"/>
      <c r="TJL215" s="373"/>
      <c r="TJM215" s="371"/>
      <c r="TJN215" s="371"/>
      <c r="TJO215" s="371"/>
      <c r="TJP215" s="372"/>
      <c r="TJQ215" s="373"/>
      <c r="TJR215" s="373"/>
      <c r="TJS215" s="373"/>
      <c r="TJT215" s="374"/>
      <c r="TJU215" s="374"/>
      <c r="TJV215" s="374"/>
      <c r="TJW215" s="374"/>
      <c r="TJX215" s="374"/>
      <c r="TJY215" s="374"/>
      <c r="TJZ215" s="374"/>
      <c r="TKA215" s="374"/>
      <c r="TKB215" s="373"/>
      <c r="TKC215" s="371"/>
      <c r="TKD215" s="371"/>
      <c r="TKE215" s="371"/>
      <c r="TKF215" s="372"/>
      <c r="TKG215" s="373"/>
      <c r="TKH215" s="373"/>
      <c r="TKI215" s="373"/>
      <c r="TKJ215" s="374"/>
      <c r="TKK215" s="374"/>
      <c r="TKL215" s="374"/>
      <c r="TKM215" s="374"/>
      <c r="TKN215" s="374"/>
      <c r="TKO215" s="374"/>
      <c r="TKP215" s="374"/>
      <c r="TKQ215" s="374"/>
      <c r="TKR215" s="373"/>
      <c r="TKS215" s="371"/>
      <c r="TKT215" s="371"/>
      <c r="TKU215" s="371"/>
      <c r="TKV215" s="372"/>
      <c r="TKW215" s="373"/>
      <c r="TKX215" s="373"/>
      <c r="TKY215" s="373"/>
      <c r="TKZ215" s="374"/>
      <c r="TLA215" s="374"/>
      <c r="TLB215" s="374"/>
      <c r="TLC215" s="374"/>
      <c r="TLD215" s="374"/>
      <c r="TLE215" s="374"/>
      <c r="TLF215" s="374"/>
      <c r="TLG215" s="374"/>
      <c r="TLH215" s="373"/>
      <c r="TLI215" s="371"/>
      <c r="TLJ215" s="371"/>
      <c r="TLK215" s="371"/>
      <c r="TLL215" s="372"/>
      <c r="TLM215" s="373"/>
      <c r="TLN215" s="373"/>
      <c r="TLO215" s="373"/>
      <c r="TLP215" s="374"/>
      <c r="TLQ215" s="374"/>
      <c r="TLR215" s="374"/>
      <c r="TLS215" s="374"/>
      <c r="TLT215" s="374"/>
      <c r="TLU215" s="374"/>
      <c r="TLV215" s="374"/>
      <c r="TLW215" s="374"/>
      <c r="TLX215" s="373"/>
      <c r="TLY215" s="371"/>
      <c r="TLZ215" s="371"/>
      <c r="TMA215" s="371"/>
      <c r="TMB215" s="372"/>
      <c r="TMC215" s="373"/>
      <c r="TMD215" s="373"/>
      <c r="TME215" s="373"/>
      <c r="TMF215" s="374"/>
      <c r="TMG215" s="374"/>
      <c r="TMH215" s="374"/>
      <c r="TMI215" s="374"/>
      <c r="TMJ215" s="374"/>
      <c r="TMK215" s="374"/>
      <c r="TML215" s="374"/>
      <c r="TMM215" s="374"/>
      <c r="TMN215" s="373"/>
      <c r="TMO215" s="371"/>
      <c r="TMP215" s="371"/>
      <c r="TMQ215" s="371"/>
      <c r="TMR215" s="372"/>
      <c r="TMS215" s="373"/>
      <c r="TMT215" s="373"/>
      <c r="TMU215" s="373"/>
      <c r="TMV215" s="374"/>
      <c r="TMW215" s="374"/>
      <c r="TMX215" s="374"/>
      <c r="TMY215" s="374"/>
      <c r="TMZ215" s="374"/>
      <c r="TNA215" s="374"/>
      <c r="TNB215" s="374"/>
      <c r="TNC215" s="374"/>
      <c r="TND215" s="373"/>
      <c r="TNE215" s="371"/>
      <c r="TNF215" s="371"/>
      <c r="TNG215" s="371"/>
      <c r="TNH215" s="372"/>
      <c r="TNI215" s="373"/>
      <c r="TNJ215" s="373"/>
      <c r="TNK215" s="373"/>
      <c r="TNL215" s="374"/>
      <c r="TNM215" s="374"/>
      <c r="TNN215" s="374"/>
      <c r="TNO215" s="374"/>
      <c r="TNP215" s="374"/>
      <c r="TNQ215" s="374"/>
      <c r="TNR215" s="374"/>
      <c r="TNS215" s="374"/>
      <c r="TNT215" s="373"/>
      <c r="TNU215" s="371"/>
      <c r="TNV215" s="371"/>
      <c r="TNW215" s="371"/>
      <c r="TNX215" s="372"/>
      <c r="TNY215" s="373"/>
      <c r="TNZ215" s="373"/>
      <c r="TOA215" s="373"/>
      <c r="TOB215" s="374"/>
      <c r="TOC215" s="374"/>
      <c r="TOD215" s="374"/>
      <c r="TOE215" s="374"/>
      <c r="TOF215" s="374"/>
      <c r="TOG215" s="374"/>
      <c r="TOH215" s="374"/>
      <c r="TOI215" s="374"/>
      <c r="TOJ215" s="373"/>
      <c r="TOK215" s="371"/>
      <c r="TOL215" s="371"/>
      <c r="TOM215" s="371"/>
      <c r="TON215" s="372"/>
      <c r="TOO215" s="373"/>
      <c r="TOP215" s="373"/>
      <c r="TOQ215" s="373"/>
      <c r="TOR215" s="374"/>
      <c r="TOS215" s="374"/>
      <c r="TOT215" s="374"/>
      <c r="TOU215" s="374"/>
      <c r="TOV215" s="374"/>
      <c r="TOW215" s="374"/>
      <c r="TOX215" s="374"/>
      <c r="TOY215" s="374"/>
      <c r="TOZ215" s="373"/>
      <c r="TPA215" s="371"/>
      <c r="TPB215" s="371"/>
      <c r="TPC215" s="371"/>
      <c r="TPD215" s="372"/>
      <c r="TPE215" s="373"/>
      <c r="TPF215" s="373"/>
      <c r="TPG215" s="373"/>
      <c r="TPH215" s="374"/>
      <c r="TPI215" s="374"/>
      <c r="TPJ215" s="374"/>
      <c r="TPK215" s="374"/>
      <c r="TPL215" s="374"/>
      <c r="TPM215" s="374"/>
      <c r="TPN215" s="374"/>
      <c r="TPO215" s="374"/>
      <c r="TPP215" s="373"/>
      <c r="TPQ215" s="371"/>
      <c r="TPR215" s="371"/>
      <c r="TPS215" s="371"/>
      <c r="TPT215" s="372"/>
      <c r="TPU215" s="373"/>
      <c r="TPV215" s="373"/>
      <c r="TPW215" s="373"/>
      <c r="TPX215" s="374"/>
      <c r="TPY215" s="374"/>
      <c r="TPZ215" s="374"/>
      <c r="TQA215" s="374"/>
      <c r="TQB215" s="374"/>
      <c r="TQC215" s="374"/>
      <c r="TQD215" s="374"/>
      <c r="TQE215" s="374"/>
      <c r="TQF215" s="373"/>
      <c r="TQG215" s="371"/>
      <c r="TQH215" s="371"/>
      <c r="TQI215" s="371"/>
      <c r="TQJ215" s="372"/>
      <c r="TQK215" s="373"/>
      <c r="TQL215" s="373"/>
      <c r="TQM215" s="373"/>
      <c r="TQN215" s="374"/>
      <c r="TQO215" s="374"/>
      <c r="TQP215" s="374"/>
      <c r="TQQ215" s="374"/>
      <c r="TQR215" s="374"/>
      <c r="TQS215" s="374"/>
      <c r="TQT215" s="374"/>
      <c r="TQU215" s="374"/>
      <c r="TQV215" s="373"/>
      <c r="TQW215" s="371"/>
      <c r="TQX215" s="371"/>
      <c r="TQY215" s="371"/>
      <c r="TQZ215" s="372"/>
      <c r="TRA215" s="373"/>
      <c r="TRB215" s="373"/>
      <c r="TRC215" s="373"/>
      <c r="TRD215" s="374"/>
      <c r="TRE215" s="374"/>
      <c r="TRF215" s="374"/>
      <c r="TRG215" s="374"/>
      <c r="TRH215" s="374"/>
      <c r="TRI215" s="374"/>
      <c r="TRJ215" s="374"/>
      <c r="TRK215" s="374"/>
      <c r="TRL215" s="373"/>
      <c r="TRM215" s="371"/>
      <c r="TRN215" s="371"/>
      <c r="TRO215" s="371"/>
      <c r="TRP215" s="372"/>
      <c r="TRQ215" s="373"/>
      <c r="TRR215" s="373"/>
      <c r="TRS215" s="373"/>
      <c r="TRT215" s="374"/>
      <c r="TRU215" s="374"/>
      <c r="TRV215" s="374"/>
      <c r="TRW215" s="374"/>
      <c r="TRX215" s="374"/>
      <c r="TRY215" s="374"/>
      <c r="TRZ215" s="374"/>
      <c r="TSA215" s="374"/>
      <c r="TSB215" s="373"/>
      <c r="TSC215" s="371"/>
      <c r="TSD215" s="371"/>
      <c r="TSE215" s="371"/>
      <c r="TSF215" s="372"/>
      <c r="TSG215" s="373"/>
      <c r="TSH215" s="373"/>
      <c r="TSI215" s="373"/>
      <c r="TSJ215" s="374"/>
      <c r="TSK215" s="374"/>
      <c r="TSL215" s="374"/>
      <c r="TSM215" s="374"/>
      <c r="TSN215" s="374"/>
      <c r="TSO215" s="374"/>
      <c r="TSP215" s="374"/>
      <c r="TSQ215" s="374"/>
      <c r="TSR215" s="373"/>
      <c r="TSS215" s="371"/>
      <c r="TST215" s="371"/>
      <c r="TSU215" s="371"/>
      <c r="TSV215" s="372"/>
      <c r="TSW215" s="373"/>
      <c r="TSX215" s="373"/>
      <c r="TSY215" s="373"/>
      <c r="TSZ215" s="374"/>
      <c r="TTA215" s="374"/>
      <c r="TTB215" s="374"/>
      <c r="TTC215" s="374"/>
      <c r="TTD215" s="374"/>
      <c r="TTE215" s="374"/>
      <c r="TTF215" s="374"/>
      <c r="TTG215" s="374"/>
      <c r="TTH215" s="373"/>
      <c r="TTI215" s="371"/>
      <c r="TTJ215" s="371"/>
      <c r="TTK215" s="371"/>
      <c r="TTL215" s="372"/>
      <c r="TTM215" s="373"/>
      <c r="TTN215" s="373"/>
      <c r="TTO215" s="373"/>
      <c r="TTP215" s="374"/>
      <c r="TTQ215" s="374"/>
      <c r="TTR215" s="374"/>
      <c r="TTS215" s="374"/>
      <c r="TTT215" s="374"/>
      <c r="TTU215" s="374"/>
      <c r="TTV215" s="374"/>
      <c r="TTW215" s="374"/>
      <c r="TTX215" s="373"/>
      <c r="TTY215" s="371"/>
      <c r="TTZ215" s="371"/>
      <c r="TUA215" s="371"/>
      <c r="TUB215" s="372"/>
      <c r="TUC215" s="373"/>
      <c r="TUD215" s="373"/>
      <c r="TUE215" s="373"/>
      <c r="TUF215" s="374"/>
      <c r="TUG215" s="374"/>
      <c r="TUH215" s="374"/>
      <c r="TUI215" s="374"/>
      <c r="TUJ215" s="374"/>
      <c r="TUK215" s="374"/>
      <c r="TUL215" s="374"/>
      <c r="TUM215" s="374"/>
      <c r="TUN215" s="373"/>
      <c r="TUO215" s="371"/>
      <c r="TUP215" s="371"/>
      <c r="TUQ215" s="371"/>
      <c r="TUR215" s="372"/>
      <c r="TUS215" s="373"/>
      <c r="TUT215" s="373"/>
      <c r="TUU215" s="373"/>
      <c r="TUV215" s="374"/>
      <c r="TUW215" s="374"/>
      <c r="TUX215" s="374"/>
      <c r="TUY215" s="374"/>
      <c r="TUZ215" s="374"/>
      <c r="TVA215" s="374"/>
      <c r="TVB215" s="374"/>
      <c r="TVC215" s="374"/>
      <c r="TVD215" s="373"/>
      <c r="TVE215" s="371"/>
      <c r="TVF215" s="371"/>
      <c r="TVG215" s="371"/>
      <c r="TVH215" s="372"/>
      <c r="TVI215" s="373"/>
      <c r="TVJ215" s="373"/>
      <c r="TVK215" s="373"/>
      <c r="TVL215" s="374"/>
      <c r="TVM215" s="374"/>
      <c r="TVN215" s="374"/>
      <c r="TVO215" s="374"/>
      <c r="TVP215" s="374"/>
      <c r="TVQ215" s="374"/>
      <c r="TVR215" s="374"/>
      <c r="TVS215" s="374"/>
      <c r="TVT215" s="373"/>
      <c r="TVU215" s="371"/>
      <c r="TVV215" s="371"/>
      <c r="TVW215" s="371"/>
      <c r="TVX215" s="372"/>
      <c r="TVY215" s="373"/>
      <c r="TVZ215" s="373"/>
      <c r="TWA215" s="373"/>
      <c r="TWB215" s="374"/>
      <c r="TWC215" s="374"/>
      <c r="TWD215" s="374"/>
      <c r="TWE215" s="374"/>
      <c r="TWF215" s="374"/>
      <c r="TWG215" s="374"/>
      <c r="TWH215" s="374"/>
      <c r="TWI215" s="374"/>
      <c r="TWJ215" s="373"/>
      <c r="TWK215" s="371"/>
      <c r="TWL215" s="371"/>
      <c r="TWM215" s="371"/>
      <c r="TWN215" s="372"/>
      <c r="TWO215" s="373"/>
      <c r="TWP215" s="373"/>
      <c r="TWQ215" s="373"/>
      <c r="TWR215" s="374"/>
      <c r="TWS215" s="374"/>
      <c r="TWT215" s="374"/>
      <c r="TWU215" s="374"/>
      <c r="TWV215" s="374"/>
      <c r="TWW215" s="374"/>
      <c r="TWX215" s="374"/>
      <c r="TWY215" s="374"/>
      <c r="TWZ215" s="373"/>
      <c r="TXA215" s="371"/>
      <c r="TXB215" s="371"/>
      <c r="TXC215" s="371"/>
      <c r="TXD215" s="372"/>
      <c r="TXE215" s="373"/>
      <c r="TXF215" s="373"/>
      <c r="TXG215" s="373"/>
      <c r="TXH215" s="374"/>
      <c r="TXI215" s="374"/>
      <c r="TXJ215" s="374"/>
      <c r="TXK215" s="374"/>
      <c r="TXL215" s="374"/>
      <c r="TXM215" s="374"/>
      <c r="TXN215" s="374"/>
      <c r="TXO215" s="374"/>
      <c r="TXP215" s="373"/>
      <c r="TXQ215" s="371"/>
      <c r="TXR215" s="371"/>
      <c r="TXS215" s="371"/>
      <c r="TXT215" s="372"/>
      <c r="TXU215" s="373"/>
      <c r="TXV215" s="373"/>
      <c r="TXW215" s="373"/>
      <c r="TXX215" s="374"/>
      <c r="TXY215" s="374"/>
      <c r="TXZ215" s="374"/>
      <c r="TYA215" s="374"/>
      <c r="TYB215" s="374"/>
      <c r="TYC215" s="374"/>
      <c r="TYD215" s="374"/>
      <c r="TYE215" s="374"/>
      <c r="TYF215" s="373"/>
      <c r="TYG215" s="371"/>
      <c r="TYH215" s="371"/>
      <c r="TYI215" s="371"/>
      <c r="TYJ215" s="372"/>
      <c r="TYK215" s="373"/>
      <c r="TYL215" s="373"/>
      <c r="TYM215" s="373"/>
      <c r="TYN215" s="374"/>
      <c r="TYO215" s="374"/>
      <c r="TYP215" s="374"/>
      <c r="TYQ215" s="374"/>
      <c r="TYR215" s="374"/>
      <c r="TYS215" s="374"/>
      <c r="TYT215" s="374"/>
      <c r="TYU215" s="374"/>
      <c r="TYV215" s="373"/>
      <c r="TYW215" s="371"/>
      <c r="TYX215" s="371"/>
      <c r="TYY215" s="371"/>
      <c r="TYZ215" s="372"/>
      <c r="TZA215" s="373"/>
      <c r="TZB215" s="373"/>
      <c r="TZC215" s="373"/>
      <c r="TZD215" s="374"/>
      <c r="TZE215" s="374"/>
      <c r="TZF215" s="374"/>
      <c r="TZG215" s="374"/>
      <c r="TZH215" s="374"/>
      <c r="TZI215" s="374"/>
      <c r="TZJ215" s="374"/>
      <c r="TZK215" s="374"/>
      <c r="TZL215" s="373"/>
      <c r="TZM215" s="371"/>
      <c r="TZN215" s="371"/>
      <c r="TZO215" s="371"/>
      <c r="TZP215" s="372"/>
      <c r="TZQ215" s="373"/>
      <c r="TZR215" s="373"/>
      <c r="TZS215" s="373"/>
      <c r="TZT215" s="374"/>
      <c r="TZU215" s="374"/>
      <c r="TZV215" s="374"/>
      <c r="TZW215" s="374"/>
      <c r="TZX215" s="374"/>
      <c r="TZY215" s="374"/>
      <c r="TZZ215" s="374"/>
      <c r="UAA215" s="374"/>
      <c r="UAB215" s="373"/>
      <c r="UAC215" s="371"/>
      <c r="UAD215" s="371"/>
      <c r="UAE215" s="371"/>
      <c r="UAF215" s="372"/>
      <c r="UAG215" s="373"/>
      <c r="UAH215" s="373"/>
      <c r="UAI215" s="373"/>
      <c r="UAJ215" s="374"/>
      <c r="UAK215" s="374"/>
      <c r="UAL215" s="374"/>
      <c r="UAM215" s="374"/>
      <c r="UAN215" s="374"/>
      <c r="UAO215" s="374"/>
      <c r="UAP215" s="374"/>
      <c r="UAQ215" s="374"/>
      <c r="UAR215" s="373"/>
      <c r="UAS215" s="371"/>
      <c r="UAT215" s="371"/>
      <c r="UAU215" s="371"/>
      <c r="UAV215" s="372"/>
      <c r="UAW215" s="373"/>
      <c r="UAX215" s="373"/>
      <c r="UAY215" s="373"/>
      <c r="UAZ215" s="374"/>
      <c r="UBA215" s="374"/>
      <c r="UBB215" s="374"/>
      <c r="UBC215" s="374"/>
      <c r="UBD215" s="374"/>
      <c r="UBE215" s="374"/>
      <c r="UBF215" s="374"/>
      <c r="UBG215" s="374"/>
      <c r="UBH215" s="373"/>
      <c r="UBI215" s="371"/>
      <c r="UBJ215" s="371"/>
      <c r="UBK215" s="371"/>
      <c r="UBL215" s="372"/>
      <c r="UBM215" s="373"/>
      <c r="UBN215" s="373"/>
      <c r="UBO215" s="373"/>
      <c r="UBP215" s="374"/>
      <c r="UBQ215" s="374"/>
      <c r="UBR215" s="374"/>
      <c r="UBS215" s="374"/>
      <c r="UBT215" s="374"/>
      <c r="UBU215" s="374"/>
      <c r="UBV215" s="374"/>
      <c r="UBW215" s="374"/>
      <c r="UBX215" s="373"/>
      <c r="UBY215" s="371"/>
      <c r="UBZ215" s="371"/>
      <c r="UCA215" s="371"/>
      <c r="UCB215" s="372"/>
      <c r="UCC215" s="373"/>
      <c r="UCD215" s="373"/>
      <c r="UCE215" s="373"/>
      <c r="UCF215" s="374"/>
      <c r="UCG215" s="374"/>
      <c r="UCH215" s="374"/>
      <c r="UCI215" s="374"/>
      <c r="UCJ215" s="374"/>
      <c r="UCK215" s="374"/>
      <c r="UCL215" s="374"/>
      <c r="UCM215" s="374"/>
      <c r="UCN215" s="373"/>
      <c r="UCO215" s="371"/>
      <c r="UCP215" s="371"/>
      <c r="UCQ215" s="371"/>
      <c r="UCR215" s="372"/>
      <c r="UCS215" s="373"/>
      <c r="UCT215" s="373"/>
      <c r="UCU215" s="373"/>
      <c r="UCV215" s="374"/>
      <c r="UCW215" s="374"/>
      <c r="UCX215" s="374"/>
      <c r="UCY215" s="374"/>
      <c r="UCZ215" s="374"/>
      <c r="UDA215" s="374"/>
      <c r="UDB215" s="374"/>
      <c r="UDC215" s="374"/>
      <c r="UDD215" s="373"/>
      <c r="UDE215" s="371"/>
      <c r="UDF215" s="371"/>
      <c r="UDG215" s="371"/>
      <c r="UDH215" s="372"/>
      <c r="UDI215" s="373"/>
      <c r="UDJ215" s="373"/>
      <c r="UDK215" s="373"/>
      <c r="UDL215" s="374"/>
      <c r="UDM215" s="374"/>
      <c r="UDN215" s="374"/>
      <c r="UDO215" s="374"/>
      <c r="UDP215" s="374"/>
      <c r="UDQ215" s="374"/>
      <c r="UDR215" s="374"/>
      <c r="UDS215" s="374"/>
      <c r="UDT215" s="373"/>
      <c r="UDU215" s="371"/>
      <c r="UDV215" s="371"/>
      <c r="UDW215" s="371"/>
      <c r="UDX215" s="372"/>
      <c r="UDY215" s="373"/>
      <c r="UDZ215" s="373"/>
      <c r="UEA215" s="373"/>
      <c r="UEB215" s="374"/>
      <c r="UEC215" s="374"/>
      <c r="UED215" s="374"/>
      <c r="UEE215" s="374"/>
      <c r="UEF215" s="374"/>
      <c r="UEG215" s="374"/>
      <c r="UEH215" s="374"/>
      <c r="UEI215" s="374"/>
      <c r="UEJ215" s="373"/>
      <c r="UEK215" s="371"/>
      <c r="UEL215" s="371"/>
      <c r="UEM215" s="371"/>
      <c r="UEN215" s="372"/>
      <c r="UEO215" s="373"/>
      <c r="UEP215" s="373"/>
      <c r="UEQ215" s="373"/>
      <c r="UER215" s="374"/>
      <c r="UES215" s="374"/>
      <c r="UET215" s="374"/>
      <c r="UEU215" s="374"/>
      <c r="UEV215" s="374"/>
      <c r="UEW215" s="374"/>
      <c r="UEX215" s="374"/>
      <c r="UEY215" s="374"/>
      <c r="UEZ215" s="373"/>
      <c r="UFA215" s="371"/>
      <c r="UFB215" s="371"/>
      <c r="UFC215" s="371"/>
      <c r="UFD215" s="372"/>
      <c r="UFE215" s="373"/>
      <c r="UFF215" s="373"/>
      <c r="UFG215" s="373"/>
      <c r="UFH215" s="374"/>
      <c r="UFI215" s="374"/>
      <c r="UFJ215" s="374"/>
      <c r="UFK215" s="374"/>
      <c r="UFL215" s="374"/>
      <c r="UFM215" s="374"/>
      <c r="UFN215" s="374"/>
      <c r="UFO215" s="374"/>
      <c r="UFP215" s="373"/>
      <c r="UFQ215" s="371"/>
      <c r="UFR215" s="371"/>
      <c r="UFS215" s="371"/>
      <c r="UFT215" s="372"/>
      <c r="UFU215" s="373"/>
      <c r="UFV215" s="373"/>
      <c r="UFW215" s="373"/>
      <c r="UFX215" s="374"/>
      <c r="UFY215" s="374"/>
      <c r="UFZ215" s="374"/>
      <c r="UGA215" s="374"/>
      <c r="UGB215" s="374"/>
      <c r="UGC215" s="374"/>
      <c r="UGD215" s="374"/>
      <c r="UGE215" s="374"/>
      <c r="UGF215" s="373"/>
      <c r="UGG215" s="371"/>
      <c r="UGH215" s="371"/>
      <c r="UGI215" s="371"/>
      <c r="UGJ215" s="372"/>
      <c r="UGK215" s="373"/>
      <c r="UGL215" s="373"/>
      <c r="UGM215" s="373"/>
      <c r="UGN215" s="374"/>
      <c r="UGO215" s="374"/>
      <c r="UGP215" s="374"/>
      <c r="UGQ215" s="374"/>
      <c r="UGR215" s="374"/>
      <c r="UGS215" s="374"/>
      <c r="UGT215" s="374"/>
      <c r="UGU215" s="374"/>
      <c r="UGV215" s="373"/>
      <c r="UGW215" s="371"/>
      <c r="UGX215" s="371"/>
      <c r="UGY215" s="371"/>
      <c r="UGZ215" s="372"/>
      <c r="UHA215" s="373"/>
      <c r="UHB215" s="373"/>
      <c r="UHC215" s="373"/>
      <c r="UHD215" s="374"/>
      <c r="UHE215" s="374"/>
      <c r="UHF215" s="374"/>
      <c r="UHG215" s="374"/>
      <c r="UHH215" s="374"/>
      <c r="UHI215" s="374"/>
      <c r="UHJ215" s="374"/>
      <c r="UHK215" s="374"/>
      <c r="UHL215" s="373"/>
      <c r="UHM215" s="371"/>
      <c r="UHN215" s="371"/>
      <c r="UHO215" s="371"/>
      <c r="UHP215" s="372"/>
      <c r="UHQ215" s="373"/>
      <c r="UHR215" s="373"/>
      <c r="UHS215" s="373"/>
      <c r="UHT215" s="374"/>
      <c r="UHU215" s="374"/>
      <c r="UHV215" s="374"/>
      <c r="UHW215" s="374"/>
      <c r="UHX215" s="374"/>
      <c r="UHY215" s="374"/>
      <c r="UHZ215" s="374"/>
      <c r="UIA215" s="374"/>
      <c r="UIB215" s="373"/>
      <c r="UIC215" s="371"/>
      <c r="UID215" s="371"/>
      <c r="UIE215" s="371"/>
      <c r="UIF215" s="372"/>
      <c r="UIG215" s="373"/>
      <c r="UIH215" s="373"/>
      <c r="UII215" s="373"/>
      <c r="UIJ215" s="374"/>
      <c r="UIK215" s="374"/>
      <c r="UIL215" s="374"/>
      <c r="UIM215" s="374"/>
      <c r="UIN215" s="374"/>
      <c r="UIO215" s="374"/>
      <c r="UIP215" s="374"/>
      <c r="UIQ215" s="374"/>
      <c r="UIR215" s="373"/>
      <c r="UIS215" s="371"/>
      <c r="UIT215" s="371"/>
      <c r="UIU215" s="371"/>
      <c r="UIV215" s="372"/>
      <c r="UIW215" s="373"/>
      <c r="UIX215" s="373"/>
      <c r="UIY215" s="373"/>
      <c r="UIZ215" s="374"/>
      <c r="UJA215" s="374"/>
      <c r="UJB215" s="374"/>
      <c r="UJC215" s="374"/>
      <c r="UJD215" s="374"/>
      <c r="UJE215" s="374"/>
      <c r="UJF215" s="374"/>
      <c r="UJG215" s="374"/>
      <c r="UJH215" s="373"/>
      <c r="UJI215" s="371"/>
      <c r="UJJ215" s="371"/>
      <c r="UJK215" s="371"/>
      <c r="UJL215" s="372"/>
      <c r="UJM215" s="373"/>
      <c r="UJN215" s="373"/>
      <c r="UJO215" s="373"/>
      <c r="UJP215" s="374"/>
      <c r="UJQ215" s="374"/>
      <c r="UJR215" s="374"/>
      <c r="UJS215" s="374"/>
      <c r="UJT215" s="374"/>
      <c r="UJU215" s="374"/>
      <c r="UJV215" s="374"/>
      <c r="UJW215" s="374"/>
      <c r="UJX215" s="373"/>
      <c r="UJY215" s="371"/>
      <c r="UJZ215" s="371"/>
      <c r="UKA215" s="371"/>
      <c r="UKB215" s="372"/>
      <c r="UKC215" s="373"/>
      <c r="UKD215" s="373"/>
      <c r="UKE215" s="373"/>
      <c r="UKF215" s="374"/>
      <c r="UKG215" s="374"/>
      <c r="UKH215" s="374"/>
      <c r="UKI215" s="374"/>
      <c r="UKJ215" s="374"/>
      <c r="UKK215" s="374"/>
      <c r="UKL215" s="374"/>
      <c r="UKM215" s="374"/>
      <c r="UKN215" s="373"/>
      <c r="UKO215" s="371"/>
      <c r="UKP215" s="371"/>
      <c r="UKQ215" s="371"/>
      <c r="UKR215" s="372"/>
      <c r="UKS215" s="373"/>
      <c r="UKT215" s="373"/>
      <c r="UKU215" s="373"/>
      <c r="UKV215" s="374"/>
      <c r="UKW215" s="374"/>
      <c r="UKX215" s="374"/>
      <c r="UKY215" s="374"/>
      <c r="UKZ215" s="374"/>
      <c r="ULA215" s="374"/>
      <c r="ULB215" s="374"/>
      <c r="ULC215" s="374"/>
      <c r="ULD215" s="373"/>
      <c r="ULE215" s="371"/>
      <c r="ULF215" s="371"/>
      <c r="ULG215" s="371"/>
      <c r="ULH215" s="372"/>
      <c r="ULI215" s="373"/>
      <c r="ULJ215" s="373"/>
      <c r="ULK215" s="373"/>
      <c r="ULL215" s="374"/>
      <c r="ULM215" s="374"/>
      <c r="ULN215" s="374"/>
      <c r="ULO215" s="374"/>
      <c r="ULP215" s="374"/>
      <c r="ULQ215" s="374"/>
      <c r="ULR215" s="374"/>
      <c r="ULS215" s="374"/>
      <c r="ULT215" s="373"/>
      <c r="ULU215" s="371"/>
      <c r="ULV215" s="371"/>
      <c r="ULW215" s="371"/>
      <c r="ULX215" s="372"/>
      <c r="ULY215" s="373"/>
      <c r="ULZ215" s="373"/>
      <c r="UMA215" s="373"/>
      <c r="UMB215" s="374"/>
      <c r="UMC215" s="374"/>
      <c r="UMD215" s="374"/>
      <c r="UME215" s="374"/>
      <c r="UMF215" s="374"/>
      <c r="UMG215" s="374"/>
      <c r="UMH215" s="374"/>
      <c r="UMI215" s="374"/>
      <c r="UMJ215" s="373"/>
      <c r="UMK215" s="371"/>
      <c r="UML215" s="371"/>
      <c r="UMM215" s="371"/>
      <c r="UMN215" s="372"/>
      <c r="UMO215" s="373"/>
      <c r="UMP215" s="373"/>
      <c r="UMQ215" s="373"/>
      <c r="UMR215" s="374"/>
      <c r="UMS215" s="374"/>
      <c r="UMT215" s="374"/>
      <c r="UMU215" s="374"/>
      <c r="UMV215" s="374"/>
      <c r="UMW215" s="374"/>
      <c r="UMX215" s="374"/>
      <c r="UMY215" s="374"/>
      <c r="UMZ215" s="373"/>
      <c r="UNA215" s="371"/>
      <c r="UNB215" s="371"/>
      <c r="UNC215" s="371"/>
      <c r="UND215" s="372"/>
      <c r="UNE215" s="373"/>
      <c r="UNF215" s="373"/>
      <c r="UNG215" s="373"/>
      <c r="UNH215" s="374"/>
      <c r="UNI215" s="374"/>
      <c r="UNJ215" s="374"/>
      <c r="UNK215" s="374"/>
      <c r="UNL215" s="374"/>
      <c r="UNM215" s="374"/>
      <c r="UNN215" s="374"/>
      <c r="UNO215" s="374"/>
      <c r="UNP215" s="373"/>
      <c r="UNQ215" s="371"/>
      <c r="UNR215" s="371"/>
      <c r="UNS215" s="371"/>
      <c r="UNT215" s="372"/>
      <c r="UNU215" s="373"/>
      <c r="UNV215" s="373"/>
      <c r="UNW215" s="373"/>
      <c r="UNX215" s="374"/>
      <c r="UNY215" s="374"/>
      <c r="UNZ215" s="374"/>
      <c r="UOA215" s="374"/>
      <c r="UOB215" s="374"/>
      <c r="UOC215" s="374"/>
      <c r="UOD215" s="374"/>
      <c r="UOE215" s="374"/>
      <c r="UOF215" s="373"/>
      <c r="UOG215" s="371"/>
      <c r="UOH215" s="371"/>
      <c r="UOI215" s="371"/>
      <c r="UOJ215" s="372"/>
      <c r="UOK215" s="373"/>
      <c r="UOL215" s="373"/>
      <c r="UOM215" s="373"/>
      <c r="UON215" s="374"/>
      <c r="UOO215" s="374"/>
      <c r="UOP215" s="374"/>
      <c r="UOQ215" s="374"/>
      <c r="UOR215" s="374"/>
      <c r="UOS215" s="374"/>
      <c r="UOT215" s="374"/>
      <c r="UOU215" s="374"/>
      <c r="UOV215" s="373"/>
      <c r="UOW215" s="371"/>
      <c r="UOX215" s="371"/>
      <c r="UOY215" s="371"/>
      <c r="UOZ215" s="372"/>
      <c r="UPA215" s="373"/>
      <c r="UPB215" s="373"/>
      <c r="UPC215" s="373"/>
      <c r="UPD215" s="374"/>
      <c r="UPE215" s="374"/>
      <c r="UPF215" s="374"/>
      <c r="UPG215" s="374"/>
      <c r="UPH215" s="374"/>
      <c r="UPI215" s="374"/>
      <c r="UPJ215" s="374"/>
      <c r="UPK215" s="374"/>
      <c r="UPL215" s="373"/>
      <c r="UPM215" s="371"/>
      <c r="UPN215" s="371"/>
      <c r="UPO215" s="371"/>
      <c r="UPP215" s="372"/>
      <c r="UPQ215" s="373"/>
      <c r="UPR215" s="373"/>
      <c r="UPS215" s="373"/>
      <c r="UPT215" s="374"/>
      <c r="UPU215" s="374"/>
      <c r="UPV215" s="374"/>
      <c r="UPW215" s="374"/>
      <c r="UPX215" s="374"/>
      <c r="UPY215" s="374"/>
      <c r="UPZ215" s="374"/>
      <c r="UQA215" s="374"/>
      <c r="UQB215" s="373"/>
      <c r="UQC215" s="371"/>
      <c r="UQD215" s="371"/>
      <c r="UQE215" s="371"/>
      <c r="UQF215" s="372"/>
      <c r="UQG215" s="373"/>
      <c r="UQH215" s="373"/>
      <c r="UQI215" s="373"/>
      <c r="UQJ215" s="374"/>
      <c r="UQK215" s="374"/>
      <c r="UQL215" s="374"/>
      <c r="UQM215" s="374"/>
      <c r="UQN215" s="374"/>
      <c r="UQO215" s="374"/>
      <c r="UQP215" s="374"/>
      <c r="UQQ215" s="374"/>
      <c r="UQR215" s="373"/>
      <c r="UQS215" s="371"/>
      <c r="UQT215" s="371"/>
      <c r="UQU215" s="371"/>
      <c r="UQV215" s="372"/>
      <c r="UQW215" s="373"/>
      <c r="UQX215" s="373"/>
      <c r="UQY215" s="373"/>
      <c r="UQZ215" s="374"/>
      <c r="URA215" s="374"/>
      <c r="URB215" s="374"/>
      <c r="URC215" s="374"/>
      <c r="URD215" s="374"/>
      <c r="URE215" s="374"/>
      <c r="URF215" s="374"/>
      <c r="URG215" s="374"/>
      <c r="URH215" s="373"/>
      <c r="URI215" s="371"/>
      <c r="URJ215" s="371"/>
      <c r="URK215" s="371"/>
      <c r="URL215" s="372"/>
      <c r="URM215" s="373"/>
      <c r="URN215" s="373"/>
      <c r="URO215" s="373"/>
      <c r="URP215" s="374"/>
      <c r="URQ215" s="374"/>
      <c r="URR215" s="374"/>
      <c r="URS215" s="374"/>
      <c r="URT215" s="374"/>
      <c r="URU215" s="374"/>
      <c r="URV215" s="374"/>
      <c r="URW215" s="374"/>
      <c r="URX215" s="373"/>
      <c r="URY215" s="371"/>
      <c r="URZ215" s="371"/>
      <c r="USA215" s="371"/>
      <c r="USB215" s="372"/>
      <c r="USC215" s="373"/>
      <c r="USD215" s="373"/>
      <c r="USE215" s="373"/>
      <c r="USF215" s="374"/>
      <c r="USG215" s="374"/>
      <c r="USH215" s="374"/>
      <c r="USI215" s="374"/>
      <c r="USJ215" s="374"/>
      <c r="USK215" s="374"/>
      <c r="USL215" s="374"/>
      <c r="USM215" s="374"/>
      <c r="USN215" s="373"/>
      <c r="USO215" s="371"/>
      <c r="USP215" s="371"/>
      <c r="USQ215" s="371"/>
      <c r="USR215" s="372"/>
      <c r="USS215" s="373"/>
      <c r="UST215" s="373"/>
      <c r="USU215" s="373"/>
      <c r="USV215" s="374"/>
      <c r="USW215" s="374"/>
      <c r="USX215" s="374"/>
      <c r="USY215" s="374"/>
      <c r="USZ215" s="374"/>
      <c r="UTA215" s="374"/>
      <c r="UTB215" s="374"/>
      <c r="UTC215" s="374"/>
      <c r="UTD215" s="373"/>
      <c r="UTE215" s="371"/>
      <c r="UTF215" s="371"/>
      <c r="UTG215" s="371"/>
      <c r="UTH215" s="372"/>
      <c r="UTI215" s="373"/>
      <c r="UTJ215" s="373"/>
      <c r="UTK215" s="373"/>
      <c r="UTL215" s="374"/>
      <c r="UTM215" s="374"/>
      <c r="UTN215" s="374"/>
      <c r="UTO215" s="374"/>
      <c r="UTP215" s="374"/>
      <c r="UTQ215" s="374"/>
      <c r="UTR215" s="374"/>
      <c r="UTS215" s="374"/>
      <c r="UTT215" s="373"/>
      <c r="UTU215" s="371"/>
      <c r="UTV215" s="371"/>
      <c r="UTW215" s="371"/>
      <c r="UTX215" s="372"/>
      <c r="UTY215" s="373"/>
      <c r="UTZ215" s="373"/>
      <c r="UUA215" s="373"/>
      <c r="UUB215" s="374"/>
      <c r="UUC215" s="374"/>
      <c r="UUD215" s="374"/>
      <c r="UUE215" s="374"/>
      <c r="UUF215" s="374"/>
      <c r="UUG215" s="374"/>
      <c r="UUH215" s="374"/>
      <c r="UUI215" s="374"/>
      <c r="UUJ215" s="373"/>
      <c r="UUK215" s="371"/>
      <c r="UUL215" s="371"/>
      <c r="UUM215" s="371"/>
      <c r="UUN215" s="372"/>
      <c r="UUO215" s="373"/>
      <c r="UUP215" s="373"/>
      <c r="UUQ215" s="373"/>
      <c r="UUR215" s="374"/>
      <c r="UUS215" s="374"/>
      <c r="UUT215" s="374"/>
      <c r="UUU215" s="374"/>
      <c r="UUV215" s="374"/>
      <c r="UUW215" s="374"/>
      <c r="UUX215" s="374"/>
      <c r="UUY215" s="374"/>
      <c r="UUZ215" s="373"/>
      <c r="UVA215" s="371"/>
      <c r="UVB215" s="371"/>
      <c r="UVC215" s="371"/>
      <c r="UVD215" s="372"/>
      <c r="UVE215" s="373"/>
      <c r="UVF215" s="373"/>
      <c r="UVG215" s="373"/>
      <c r="UVH215" s="374"/>
      <c r="UVI215" s="374"/>
      <c r="UVJ215" s="374"/>
      <c r="UVK215" s="374"/>
      <c r="UVL215" s="374"/>
      <c r="UVM215" s="374"/>
      <c r="UVN215" s="374"/>
      <c r="UVO215" s="374"/>
      <c r="UVP215" s="373"/>
      <c r="UVQ215" s="371"/>
      <c r="UVR215" s="371"/>
      <c r="UVS215" s="371"/>
      <c r="UVT215" s="372"/>
      <c r="UVU215" s="373"/>
      <c r="UVV215" s="373"/>
      <c r="UVW215" s="373"/>
      <c r="UVX215" s="374"/>
      <c r="UVY215" s="374"/>
      <c r="UVZ215" s="374"/>
      <c r="UWA215" s="374"/>
      <c r="UWB215" s="374"/>
      <c r="UWC215" s="374"/>
      <c r="UWD215" s="374"/>
      <c r="UWE215" s="374"/>
      <c r="UWF215" s="373"/>
      <c r="UWG215" s="371"/>
      <c r="UWH215" s="371"/>
      <c r="UWI215" s="371"/>
      <c r="UWJ215" s="372"/>
      <c r="UWK215" s="373"/>
      <c r="UWL215" s="373"/>
      <c r="UWM215" s="373"/>
      <c r="UWN215" s="374"/>
      <c r="UWO215" s="374"/>
      <c r="UWP215" s="374"/>
      <c r="UWQ215" s="374"/>
      <c r="UWR215" s="374"/>
      <c r="UWS215" s="374"/>
      <c r="UWT215" s="374"/>
      <c r="UWU215" s="374"/>
      <c r="UWV215" s="373"/>
      <c r="UWW215" s="371"/>
      <c r="UWX215" s="371"/>
      <c r="UWY215" s="371"/>
      <c r="UWZ215" s="372"/>
      <c r="UXA215" s="373"/>
      <c r="UXB215" s="373"/>
      <c r="UXC215" s="373"/>
      <c r="UXD215" s="374"/>
      <c r="UXE215" s="374"/>
      <c r="UXF215" s="374"/>
      <c r="UXG215" s="374"/>
      <c r="UXH215" s="374"/>
      <c r="UXI215" s="374"/>
      <c r="UXJ215" s="374"/>
      <c r="UXK215" s="374"/>
      <c r="UXL215" s="373"/>
      <c r="UXM215" s="371"/>
      <c r="UXN215" s="371"/>
      <c r="UXO215" s="371"/>
      <c r="UXP215" s="372"/>
      <c r="UXQ215" s="373"/>
      <c r="UXR215" s="373"/>
      <c r="UXS215" s="373"/>
      <c r="UXT215" s="374"/>
      <c r="UXU215" s="374"/>
      <c r="UXV215" s="374"/>
      <c r="UXW215" s="374"/>
      <c r="UXX215" s="374"/>
      <c r="UXY215" s="374"/>
      <c r="UXZ215" s="374"/>
      <c r="UYA215" s="374"/>
      <c r="UYB215" s="373"/>
      <c r="UYC215" s="371"/>
      <c r="UYD215" s="371"/>
      <c r="UYE215" s="371"/>
      <c r="UYF215" s="372"/>
      <c r="UYG215" s="373"/>
      <c r="UYH215" s="373"/>
      <c r="UYI215" s="373"/>
      <c r="UYJ215" s="374"/>
      <c r="UYK215" s="374"/>
      <c r="UYL215" s="374"/>
      <c r="UYM215" s="374"/>
      <c r="UYN215" s="374"/>
      <c r="UYO215" s="374"/>
      <c r="UYP215" s="374"/>
      <c r="UYQ215" s="374"/>
      <c r="UYR215" s="373"/>
      <c r="UYS215" s="371"/>
      <c r="UYT215" s="371"/>
      <c r="UYU215" s="371"/>
      <c r="UYV215" s="372"/>
      <c r="UYW215" s="373"/>
      <c r="UYX215" s="373"/>
      <c r="UYY215" s="373"/>
      <c r="UYZ215" s="374"/>
      <c r="UZA215" s="374"/>
      <c r="UZB215" s="374"/>
      <c r="UZC215" s="374"/>
      <c r="UZD215" s="374"/>
      <c r="UZE215" s="374"/>
      <c r="UZF215" s="374"/>
      <c r="UZG215" s="374"/>
      <c r="UZH215" s="373"/>
      <c r="UZI215" s="371"/>
      <c r="UZJ215" s="371"/>
      <c r="UZK215" s="371"/>
      <c r="UZL215" s="372"/>
      <c r="UZM215" s="373"/>
      <c r="UZN215" s="373"/>
      <c r="UZO215" s="373"/>
      <c r="UZP215" s="374"/>
      <c r="UZQ215" s="374"/>
      <c r="UZR215" s="374"/>
      <c r="UZS215" s="374"/>
      <c r="UZT215" s="374"/>
      <c r="UZU215" s="374"/>
      <c r="UZV215" s="374"/>
      <c r="UZW215" s="374"/>
      <c r="UZX215" s="373"/>
      <c r="UZY215" s="371"/>
      <c r="UZZ215" s="371"/>
      <c r="VAA215" s="371"/>
      <c r="VAB215" s="372"/>
      <c r="VAC215" s="373"/>
      <c r="VAD215" s="373"/>
      <c r="VAE215" s="373"/>
      <c r="VAF215" s="374"/>
      <c r="VAG215" s="374"/>
      <c r="VAH215" s="374"/>
      <c r="VAI215" s="374"/>
      <c r="VAJ215" s="374"/>
      <c r="VAK215" s="374"/>
      <c r="VAL215" s="374"/>
      <c r="VAM215" s="374"/>
      <c r="VAN215" s="373"/>
      <c r="VAO215" s="371"/>
      <c r="VAP215" s="371"/>
      <c r="VAQ215" s="371"/>
      <c r="VAR215" s="372"/>
      <c r="VAS215" s="373"/>
      <c r="VAT215" s="373"/>
      <c r="VAU215" s="373"/>
      <c r="VAV215" s="374"/>
      <c r="VAW215" s="374"/>
      <c r="VAX215" s="374"/>
      <c r="VAY215" s="374"/>
      <c r="VAZ215" s="374"/>
      <c r="VBA215" s="374"/>
      <c r="VBB215" s="374"/>
      <c r="VBC215" s="374"/>
      <c r="VBD215" s="373"/>
      <c r="VBE215" s="371"/>
      <c r="VBF215" s="371"/>
      <c r="VBG215" s="371"/>
      <c r="VBH215" s="372"/>
      <c r="VBI215" s="373"/>
      <c r="VBJ215" s="373"/>
      <c r="VBK215" s="373"/>
      <c r="VBL215" s="374"/>
      <c r="VBM215" s="374"/>
      <c r="VBN215" s="374"/>
      <c r="VBO215" s="374"/>
      <c r="VBP215" s="374"/>
      <c r="VBQ215" s="374"/>
      <c r="VBR215" s="374"/>
      <c r="VBS215" s="374"/>
      <c r="VBT215" s="373"/>
      <c r="VBU215" s="371"/>
      <c r="VBV215" s="371"/>
      <c r="VBW215" s="371"/>
      <c r="VBX215" s="372"/>
      <c r="VBY215" s="373"/>
      <c r="VBZ215" s="373"/>
      <c r="VCA215" s="373"/>
      <c r="VCB215" s="374"/>
      <c r="VCC215" s="374"/>
      <c r="VCD215" s="374"/>
      <c r="VCE215" s="374"/>
      <c r="VCF215" s="374"/>
      <c r="VCG215" s="374"/>
      <c r="VCH215" s="374"/>
      <c r="VCI215" s="374"/>
      <c r="VCJ215" s="373"/>
      <c r="VCK215" s="371"/>
      <c r="VCL215" s="371"/>
      <c r="VCM215" s="371"/>
      <c r="VCN215" s="372"/>
      <c r="VCO215" s="373"/>
      <c r="VCP215" s="373"/>
      <c r="VCQ215" s="373"/>
      <c r="VCR215" s="374"/>
      <c r="VCS215" s="374"/>
      <c r="VCT215" s="374"/>
      <c r="VCU215" s="374"/>
      <c r="VCV215" s="374"/>
      <c r="VCW215" s="374"/>
      <c r="VCX215" s="374"/>
      <c r="VCY215" s="374"/>
      <c r="VCZ215" s="373"/>
      <c r="VDA215" s="371"/>
      <c r="VDB215" s="371"/>
      <c r="VDC215" s="371"/>
      <c r="VDD215" s="372"/>
      <c r="VDE215" s="373"/>
      <c r="VDF215" s="373"/>
      <c r="VDG215" s="373"/>
      <c r="VDH215" s="374"/>
      <c r="VDI215" s="374"/>
      <c r="VDJ215" s="374"/>
      <c r="VDK215" s="374"/>
      <c r="VDL215" s="374"/>
      <c r="VDM215" s="374"/>
      <c r="VDN215" s="374"/>
      <c r="VDO215" s="374"/>
      <c r="VDP215" s="373"/>
      <c r="VDQ215" s="371"/>
      <c r="VDR215" s="371"/>
      <c r="VDS215" s="371"/>
      <c r="VDT215" s="372"/>
      <c r="VDU215" s="373"/>
      <c r="VDV215" s="373"/>
      <c r="VDW215" s="373"/>
      <c r="VDX215" s="374"/>
      <c r="VDY215" s="374"/>
      <c r="VDZ215" s="374"/>
      <c r="VEA215" s="374"/>
      <c r="VEB215" s="374"/>
      <c r="VEC215" s="374"/>
      <c r="VED215" s="374"/>
      <c r="VEE215" s="374"/>
      <c r="VEF215" s="373"/>
      <c r="VEG215" s="371"/>
      <c r="VEH215" s="371"/>
      <c r="VEI215" s="371"/>
      <c r="VEJ215" s="372"/>
      <c r="VEK215" s="373"/>
      <c r="VEL215" s="373"/>
      <c r="VEM215" s="373"/>
      <c r="VEN215" s="374"/>
      <c r="VEO215" s="374"/>
      <c r="VEP215" s="374"/>
      <c r="VEQ215" s="374"/>
      <c r="VER215" s="374"/>
      <c r="VES215" s="374"/>
      <c r="VET215" s="374"/>
      <c r="VEU215" s="374"/>
      <c r="VEV215" s="373"/>
      <c r="VEW215" s="371"/>
      <c r="VEX215" s="371"/>
      <c r="VEY215" s="371"/>
      <c r="VEZ215" s="372"/>
      <c r="VFA215" s="373"/>
      <c r="VFB215" s="373"/>
      <c r="VFC215" s="373"/>
      <c r="VFD215" s="374"/>
      <c r="VFE215" s="374"/>
      <c r="VFF215" s="374"/>
      <c r="VFG215" s="374"/>
      <c r="VFH215" s="374"/>
      <c r="VFI215" s="374"/>
      <c r="VFJ215" s="374"/>
      <c r="VFK215" s="374"/>
      <c r="VFL215" s="373"/>
      <c r="VFM215" s="371"/>
      <c r="VFN215" s="371"/>
      <c r="VFO215" s="371"/>
      <c r="VFP215" s="372"/>
      <c r="VFQ215" s="373"/>
      <c r="VFR215" s="373"/>
      <c r="VFS215" s="373"/>
      <c r="VFT215" s="374"/>
      <c r="VFU215" s="374"/>
      <c r="VFV215" s="374"/>
      <c r="VFW215" s="374"/>
      <c r="VFX215" s="374"/>
      <c r="VFY215" s="374"/>
      <c r="VFZ215" s="374"/>
      <c r="VGA215" s="374"/>
      <c r="VGB215" s="373"/>
      <c r="VGC215" s="371"/>
      <c r="VGD215" s="371"/>
      <c r="VGE215" s="371"/>
      <c r="VGF215" s="372"/>
      <c r="VGG215" s="373"/>
      <c r="VGH215" s="373"/>
      <c r="VGI215" s="373"/>
      <c r="VGJ215" s="374"/>
      <c r="VGK215" s="374"/>
      <c r="VGL215" s="374"/>
      <c r="VGM215" s="374"/>
      <c r="VGN215" s="374"/>
      <c r="VGO215" s="374"/>
      <c r="VGP215" s="374"/>
      <c r="VGQ215" s="374"/>
      <c r="VGR215" s="373"/>
      <c r="VGS215" s="371"/>
      <c r="VGT215" s="371"/>
      <c r="VGU215" s="371"/>
      <c r="VGV215" s="372"/>
      <c r="VGW215" s="373"/>
      <c r="VGX215" s="373"/>
      <c r="VGY215" s="373"/>
      <c r="VGZ215" s="374"/>
      <c r="VHA215" s="374"/>
      <c r="VHB215" s="374"/>
      <c r="VHC215" s="374"/>
      <c r="VHD215" s="374"/>
      <c r="VHE215" s="374"/>
      <c r="VHF215" s="374"/>
      <c r="VHG215" s="374"/>
      <c r="VHH215" s="373"/>
      <c r="VHI215" s="371"/>
      <c r="VHJ215" s="371"/>
      <c r="VHK215" s="371"/>
      <c r="VHL215" s="372"/>
      <c r="VHM215" s="373"/>
      <c r="VHN215" s="373"/>
      <c r="VHO215" s="373"/>
      <c r="VHP215" s="374"/>
      <c r="VHQ215" s="374"/>
      <c r="VHR215" s="374"/>
      <c r="VHS215" s="374"/>
      <c r="VHT215" s="374"/>
      <c r="VHU215" s="374"/>
      <c r="VHV215" s="374"/>
      <c r="VHW215" s="374"/>
      <c r="VHX215" s="373"/>
      <c r="VHY215" s="371"/>
      <c r="VHZ215" s="371"/>
      <c r="VIA215" s="371"/>
      <c r="VIB215" s="372"/>
      <c r="VIC215" s="373"/>
      <c r="VID215" s="373"/>
      <c r="VIE215" s="373"/>
      <c r="VIF215" s="374"/>
      <c r="VIG215" s="374"/>
      <c r="VIH215" s="374"/>
      <c r="VII215" s="374"/>
      <c r="VIJ215" s="374"/>
      <c r="VIK215" s="374"/>
      <c r="VIL215" s="374"/>
      <c r="VIM215" s="374"/>
      <c r="VIN215" s="373"/>
      <c r="VIO215" s="371"/>
      <c r="VIP215" s="371"/>
      <c r="VIQ215" s="371"/>
      <c r="VIR215" s="372"/>
      <c r="VIS215" s="373"/>
      <c r="VIT215" s="373"/>
      <c r="VIU215" s="373"/>
      <c r="VIV215" s="374"/>
      <c r="VIW215" s="374"/>
      <c r="VIX215" s="374"/>
      <c r="VIY215" s="374"/>
      <c r="VIZ215" s="374"/>
      <c r="VJA215" s="374"/>
      <c r="VJB215" s="374"/>
      <c r="VJC215" s="374"/>
      <c r="VJD215" s="373"/>
      <c r="VJE215" s="371"/>
      <c r="VJF215" s="371"/>
      <c r="VJG215" s="371"/>
      <c r="VJH215" s="372"/>
      <c r="VJI215" s="373"/>
      <c r="VJJ215" s="373"/>
      <c r="VJK215" s="373"/>
      <c r="VJL215" s="374"/>
      <c r="VJM215" s="374"/>
      <c r="VJN215" s="374"/>
      <c r="VJO215" s="374"/>
      <c r="VJP215" s="374"/>
      <c r="VJQ215" s="374"/>
      <c r="VJR215" s="374"/>
      <c r="VJS215" s="374"/>
      <c r="VJT215" s="373"/>
      <c r="VJU215" s="371"/>
      <c r="VJV215" s="371"/>
      <c r="VJW215" s="371"/>
      <c r="VJX215" s="372"/>
      <c r="VJY215" s="373"/>
      <c r="VJZ215" s="373"/>
      <c r="VKA215" s="373"/>
      <c r="VKB215" s="374"/>
      <c r="VKC215" s="374"/>
      <c r="VKD215" s="374"/>
      <c r="VKE215" s="374"/>
      <c r="VKF215" s="374"/>
      <c r="VKG215" s="374"/>
      <c r="VKH215" s="374"/>
      <c r="VKI215" s="374"/>
      <c r="VKJ215" s="373"/>
      <c r="VKK215" s="371"/>
      <c r="VKL215" s="371"/>
      <c r="VKM215" s="371"/>
      <c r="VKN215" s="372"/>
      <c r="VKO215" s="373"/>
      <c r="VKP215" s="373"/>
      <c r="VKQ215" s="373"/>
      <c r="VKR215" s="374"/>
      <c r="VKS215" s="374"/>
      <c r="VKT215" s="374"/>
      <c r="VKU215" s="374"/>
      <c r="VKV215" s="374"/>
      <c r="VKW215" s="374"/>
      <c r="VKX215" s="374"/>
      <c r="VKY215" s="374"/>
      <c r="VKZ215" s="373"/>
      <c r="VLA215" s="371"/>
      <c r="VLB215" s="371"/>
      <c r="VLC215" s="371"/>
      <c r="VLD215" s="372"/>
      <c r="VLE215" s="373"/>
      <c r="VLF215" s="373"/>
      <c r="VLG215" s="373"/>
      <c r="VLH215" s="374"/>
      <c r="VLI215" s="374"/>
      <c r="VLJ215" s="374"/>
      <c r="VLK215" s="374"/>
      <c r="VLL215" s="374"/>
      <c r="VLM215" s="374"/>
      <c r="VLN215" s="374"/>
      <c r="VLO215" s="374"/>
      <c r="VLP215" s="373"/>
      <c r="VLQ215" s="371"/>
      <c r="VLR215" s="371"/>
      <c r="VLS215" s="371"/>
      <c r="VLT215" s="372"/>
      <c r="VLU215" s="373"/>
      <c r="VLV215" s="373"/>
      <c r="VLW215" s="373"/>
      <c r="VLX215" s="374"/>
      <c r="VLY215" s="374"/>
      <c r="VLZ215" s="374"/>
      <c r="VMA215" s="374"/>
      <c r="VMB215" s="374"/>
      <c r="VMC215" s="374"/>
      <c r="VMD215" s="374"/>
      <c r="VME215" s="374"/>
      <c r="VMF215" s="373"/>
      <c r="VMG215" s="371"/>
      <c r="VMH215" s="371"/>
      <c r="VMI215" s="371"/>
      <c r="VMJ215" s="372"/>
      <c r="VMK215" s="373"/>
      <c r="VML215" s="373"/>
      <c r="VMM215" s="373"/>
      <c r="VMN215" s="374"/>
      <c r="VMO215" s="374"/>
      <c r="VMP215" s="374"/>
      <c r="VMQ215" s="374"/>
      <c r="VMR215" s="374"/>
      <c r="VMS215" s="374"/>
      <c r="VMT215" s="374"/>
      <c r="VMU215" s="374"/>
      <c r="VMV215" s="373"/>
      <c r="VMW215" s="371"/>
      <c r="VMX215" s="371"/>
      <c r="VMY215" s="371"/>
      <c r="VMZ215" s="372"/>
      <c r="VNA215" s="373"/>
      <c r="VNB215" s="373"/>
      <c r="VNC215" s="373"/>
      <c r="VND215" s="374"/>
      <c r="VNE215" s="374"/>
      <c r="VNF215" s="374"/>
      <c r="VNG215" s="374"/>
      <c r="VNH215" s="374"/>
      <c r="VNI215" s="374"/>
      <c r="VNJ215" s="374"/>
      <c r="VNK215" s="374"/>
      <c r="VNL215" s="373"/>
      <c r="VNM215" s="371"/>
      <c r="VNN215" s="371"/>
      <c r="VNO215" s="371"/>
      <c r="VNP215" s="372"/>
      <c r="VNQ215" s="373"/>
      <c r="VNR215" s="373"/>
      <c r="VNS215" s="373"/>
      <c r="VNT215" s="374"/>
      <c r="VNU215" s="374"/>
      <c r="VNV215" s="374"/>
      <c r="VNW215" s="374"/>
      <c r="VNX215" s="374"/>
      <c r="VNY215" s="374"/>
      <c r="VNZ215" s="374"/>
      <c r="VOA215" s="374"/>
      <c r="VOB215" s="373"/>
      <c r="VOC215" s="371"/>
      <c r="VOD215" s="371"/>
      <c r="VOE215" s="371"/>
      <c r="VOF215" s="372"/>
      <c r="VOG215" s="373"/>
      <c r="VOH215" s="373"/>
      <c r="VOI215" s="373"/>
      <c r="VOJ215" s="374"/>
      <c r="VOK215" s="374"/>
      <c r="VOL215" s="374"/>
      <c r="VOM215" s="374"/>
      <c r="VON215" s="374"/>
      <c r="VOO215" s="374"/>
      <c r="VOP215" s="374"/>
      <c r="VOQ215" s="374"/>
      <c r="VOR215" s="373"/>
      <c r="VOS215" s="371"/>
      <c r="VOT215" s="371"/>
      <c r="VOU215" s="371"/>
      <c r="VOV215" s="372"/>
      <c r="VOW215" s="373"/>
      <c r="VOX215" s="373"/>
      <c r="VOY215" s="373"/>
      <c r="VOZ215" s="374"/>
      <c r="VPA215" s="374"/>
      <c r="VPB215" s="374"/>
      <c r="VPC215" s="374"/>
      <c r="VPD215" s="374"/>
      <c r="VPE215" s="374"/>
      <c r="VPF215" s="374"/>
      <c r="VPG215" s="374"/>
      <c r="VPH215" s="373"/>
      <c r="VPI215" s="371"/>
      <c r="VPJ215" s="371"/>
      <c r="VPK215" s="371"/>
      <c r="VPL215" s="372"/>
      <c r="VPM215" s="373"/>
      <c r="VPN215" s="373"/>
      <c r="VPO215" s="373"/>
      <c r="VPP215" s="374"/>
      <c r="VPQ215" s="374"/>
      <c r="VPR215" s="374"/>
      <c r="VPS215" s="374"/>
      <c r="VPT215" s="374"/>
      <c r="VPU215" s="374"/>
      <c r="VPV215" s="374"/>
      <c r="VPW215" s="374"/>
      <c r="VPX215" s="373"/>
      <c r="VPY215" s="371"/>
      <c r="VPZ215" s="371"/>
      <c r="VQA215" s="371"/>
      <c r="VQB215" s="372"/>
      <c r="VQC215" s="373"/>
      <c r="VQD215" s="373"/>
      <c r="VQE215" s="373"/>
      <c r="VQF215" s="374"/>
      <c r="VQG215" s="374"/>
      <c r="VQH215" s="374"/>
      <c r="VQI215" s="374"/>
      <c r="VQJ215" s="374"/>
      <c r="VQK215" s="374"/>
      <c r="VQL215" s="374"/>
      <c r="VQM215" s="374"/>
      <c r="VQN215" s="373"/>
      <c r="VQO215" s="371"/>
      <c r="VQP215" s="371"/>
      <c r="VQQ215" s="371"/>
      <c r="VQR215" s="372"/>
      <c r="VQS215" s="373"/>
      <c r="VQT215" s="373"/>
      <c r="VQU215" s="373"/>
      <c r="VQV215" s="374"/>
      <c r="VQW215" s="374"/>
      <c r="VQX215" s="374"/>
      <c r="VQY215" s="374"/>
      <c r="VQZ215" s="374"/>
      <c r="VRA215" s="374"/>
      <c r="VRB215" s="374"/>
      <c r="VRC215" s="374"/>
      <c r="VRD215" s="373"/>
      <c r="VRE215" s="371"/>
      <c r="VRF215" s="371"/>
      <c r="VRG215" s="371"/>
      <c r="VRH215" s="372"/>
      <c r="VRI215" s="373"/>
      <c r="VRJ215" s="373"/>
      <c r="VRK215" s="373"/>
      <c r="VRL215" s="374"/>
      <c r="VRM215" s="374"/>
      <c r="VRN215" s="374"/>
      <c r="VRO215" s="374"/>
      <c r="VRP215" s="374"/>
      <c r="VRQ215" s="374"/>
      <c r="VRR215" s="374"/>
      <c r="VRS215" s="374"/>
      <c r="VRT215" s="373"/>
      <c r="VRU215" s="371"/>
      <c r="VRV215" s="371"/>
      <c r="VRW215" s="371"/>
      <c r="VRX215" s="372"/>
      <c r="VRY215" s="373"/>
      <c r="VRZ215" s="373"/>
      <c r="VSA215" s="373"/>
      <c r="VSB215" s="374"/>
      <c r="VSC215" s="374"/>
      <c r="VSD215" s="374"/>
      <c r="VSE215" s="374"/>
      <c r="VSF215" s="374"/>
      <c r="VSG215" s="374"/>
      <c r="VSH215" s="374"/>
      <c r="VSI215" s="374"/>
      <c r="VSJ215" s="373"/>
      <c r="VSK215" s="371"/>
      <c r="VSL215" s="371"/>
      <c r="VSM215" s="371"/>
      <c r="VSN215" s="372"/>
      <c r="VSO215" s="373"/>
      <c r="VSP215" s="373"/>
      <c r="VSQ215" s="373"/>
      <c r="VSR215" s="374"/>
      <c r="VSS215" s="374"/>
      <c r="VST215" s="374"/>
      <c r="VSU215" s="374"/>
      <c r="VSV215" s="374"/>
      <c r="VSW215" s="374"/>
      <c r="VSX215" s="374"/>
      <c r="VSY215" s="374"/>
      <c r="VSZ215" s="373"/>
      <c r="VTA215" s="371"/>
      <c r="VTB215" s="371"/>
      <c r="VTC215" s="371"/>
      <c r="VTD215" s="372"/>
      <c r="VTE215" s="373"/>
      <c r="VTF215" s="373"/>
      <c r="VTG215" s="373"/>
      <c r="VTH215" s="374"/>
      <c r="VTI215" s="374"/>
      <c r="VTJ215" s="374"/>
      <c r="VTK215" s="374"/>
      <c r="VTL215" s="374"/>
      <c r="VTM215" s="374"/>
      <c r="VTN215" s="374"/>
      <c r="VTO215" s="374"/>
      <c r="VTP215" s="373"/>
      <c r="VTQ215" s="371"/>
      <c r="VTR215" s="371"/>
      <c r="VTS215" s="371"/>
      <c r="VTT215" s="372"/>
      <c r="VTU215" s="373"/>
      <c r="VTV215" s="373"/>
      <c r="VTW215" s="373"/>
      <c r="VTX215" s="374"/>
      <c r="VTY215" s="374"/>
      <c r="VTZ215" s="374"/>
      <c r="VUA215" s="374"/>
      <c r="VUB215" s="374"/>
      <c r="VUC215" s="374"/>
      <c r="VUD215" s="374"/>
      <c r="VUE215" s="374"/>
      <c r="VUF215" s="373"/>
      <c r="VUG215" s="371"/>
      <c r="VUH215" s="371"/>
      <c r="VUI215" s="371"/>
      <c r="VUJ215" s="372"/>
      <c r="VUK215" s="373"/>
      <c r="VUL215" s="373"/>
      <c r="VUM215" s="373"/>
      <c r="VUN215" s="374"/>
      <c r="VUO215" s="374"/>
      <c r="VUP215" s="374"/>
      <c r="VUQ215" s="374"/>
      <c r="VUR215" s="374"/>
      <c r="VUS215" s="374"/>
      <c r="VUT215" s="374"/>
      <c r="VUU215" s="374"/>
      <c r="VUV215" s="373"/>
      <c r="VUW215" s="371"/>
      <c r="VUX215" s="371"/>
      <c r="VUY215" s="371"/>
      <c r="VUZ215" s="372"/>
      <c r="VVA215" s="373"/>
      <c r="VVB215" s="373"/>
      <c r="VVC215" s="373"/>
      <c r="VVD215" s="374"/>
      <c r="VVE215" s="374"/>
      <c r="VVF215" s="374"/>
      <c r="VVG215" s="374"/>
      <c r="VVH215" s="374"/>
      <c r="VVI215" s="374"/>
      <c r="VVJ215" s="374"/>
      <c r="VVK215" s="374"/>
      <c r="VVL215" s="373"/>
      <c r="VVM215" s="371"/>
      <c r="VVN215" s="371"/>
      <c r="VVO215" s="371"/>
      <c r="VVP215" s="372"/>
      <c r="VVQ215" s="373"/>
      <c r="VVR215" s="373"/>
      <c r="VVS215" s="373"/>
      <c r="VVT215" s="374"/>
      <c r="VVU215" s="374"/>
      <c r="VVV215" s="374"/>
      <c r="VVW215" s="374"/>
      <c r="VVX215" s="374"/>
      <c r="VVY215" s="374"/>
      <c r="VVZ215" s="374"/>
      <c r="VWA215" s="374"/>
      <c r="VWB215" s="373"/>
      <c r="VWC215" s="371"/>
      <c r="VWD215" s="371"/>
      <c r="VWE215" s="371"/>
      <c r="VWF215" s="372"/>
      <c r="VWG215" s="373"/>
      <c r="VWH215" s="373"/>
      <c r="VWI215" s="373"/>
      <c r="VWJ215" s="374"/>
      <c r="VWK215" s="374"/>
      <c r="VWL215" s="374"/>
      <c r="VWM215" s="374"/>
      <c r="VWN215" s="374"/>
      <c r="VWO215" s="374"/>
      <c r="VWP215" s="374"/>
      <c r="VWQ215" s="374"/>
      <c r="VWR215" s="373"/>
      <c r="VWS215" s="371"/>
      <c r="VWT215" s="371"/>
      <c r="VWU215" s="371"/>
      <c r="VWV215" s="372"/>
      <c r="VWW215" s="373"/>
      <c r="VWX215" s="373"/>
      <c r="VWY215" s="373"/>
      <c r="VWZ215" s="374"/>
      <c r="VXA215" s="374"/>
      <c r="VXB215" s="374"/>
      <c r="VXC215" s="374"/>
      <c r="VXD215" s="374"/>
      <c r="VXE215" s="374"/>
      <c r="VXF215" s="374"/>
      <c r="VXG215" s="374"/>
      <c r="VXH215" s="373"/>
      <c r="VXI215" s="371"/>
      <c r="VXJ215" s="371"/>
      <c r="VXK215" s="371"/>
      <c r="VXL215" s="372"/>
      <c r="VXM215" s="373"/>
      <c r="VXN215" s="373"/>
      <c r="VXO215" s="373"/>
      <c r="VXP215" s="374"/>
      <c r="VXQ215" s="374"/>
      <c r="VXR215" s="374"/>
      <c r="VXS215" s="374"/>
      <c r="VXT215" s="374"/>
      <c r="VXU215" s="374"/>
      <c r="VXV215" s="374"/>
      <c r="VXW215" s="374"/>
      <c r="VXX215" s="373"/>
      <c r="VXY215" s="371"/>
      <c r="VXZ215" s="371"/>
      <c r="VYA215" s="371"/>
      <c r="VYB215" s="372"/>
      <c r="VYC215" s="373"/>
      <c r="VYD215" s="373"/>
      <c r="VYE215" s="373"/>
      <c r="VYF215" s="374"/>
      <c r="VYG215" s="374"/>
      <c r="VYH215" s="374"/>
      <c r="VYI215" s="374"/>
      <c r="VYJ215" s="374"/>
      <c r="VYK215" s="374"/>
      <c r="VYL215" s="374"/>
      <c r="VYM215" s="374"/>
      <c r="VYN215" s="373"/>
      <c r="VYO215" s="371"/>
      <c r="VYP215" s="371"/>
      <c r="VYQ215" s="371"/>
      <c r="VYR215" s="372"/>
      <c r="VYS215" s="373"/>
      <c r="VYT215" s="373"/>
      <c r="VYU215" s="373"/>
      <c r="VYV215" s="374"/>
      <c r="VYW215" s="374"/>
      <c r="VYX215" s="374"/>
      <c r="VYY215" s="374"/>
      <c r="VYZ215" s="374"/>
      <c r="VZA215" s="374"/>
      <c r="VZB215" s="374"/>
      <c r="VZC215" s="374"/>
      <c r="VZD215" s="373"/>
      <c r="VZE215" s="371"/>
      <c r="VZF215" s="371"/>
      <c r="VZG215" s="371"/>
      <c r="VZH215" s="372"/>
      <c r="VZI215" s="373"/>
      <c r="VZJ215" s="373"/>
      <c r="VZK215" s="373"/>
      <c r="VZL215" s="374"/>
      <c r="VZM215" s="374"/>
      <c r="VZN215" s="374"/>
      <c r="VZO215" s="374"/>
      <c r="VZP215" s="374"/>
      <c r="VZQ215" s="374"/>
      <c r="VZR215" s="374"/>
      <c r="VZS215" s="374"/>
      <c r="VZT215" s="373"/>
      <c r="VZU215" s="371"/>
      <c r="VZV215" s="371"/>
      <c r="VZW215" s="371"/>
      <c r="VZX215" s="372"/>
      <c r="VZY215" s="373"/>
      <c r="VZZ215" s="373"/>
      <c r="WAA215" s="373"/>
      <c r="WAB215" s="374"/>
      <c r="WAC215" s="374"/>
      <c r="WAD215" s="374"/>
      <c r="WAE215" s="374"/>
      <c r="WAF215" s="374"/>
      <c r="WAG215" s="374"/>
      <c r="WAH215" s="374"/>
      <c r="WAI215" s="374"/>
      <c r="WAJ215" s="373"/>
      <c r="WAK215" s="371"/>
      <c r="WAL215" s="371"/>
      <c r="WAM215" s="371"/>
      <c r="WAN215" s="372"/>
      <c r="WAO215" s="373"/>
      <c r="WAP215" s="373"/>
      <c r="WAQ215" s="373"/>
      <c r="WAR215" s="374"/>
      <c r="WAS215" s="374"/>
      <c r="WAT215" s="374"/>
      <c r="WAU215" s="374"/>
      <c r="WAV215" s="374"/>
      <c r="WAW215" s="374"/>
      <c r="WAX215" s="374"/>
      <c r="WAY215" s="374"/>
      <c r="WAZ215" s="373"/>
      <c r="WBA215" s="371"/>
      <c r="WBB215" s="371"/>
      <c r="WBC215" s="371"/>
      <c r="WBD215" s="372"/>
      <c r="WBE215" s="373"/>
      <c r="WBF215" s="373"/>
      <c r="WBG215" s="373"/>
      <c r="WBH215" s="374"/>
      <c r="WBI215" s="374"/>
      <c r="WBJ215" s="374"/>
      <c r="WBK215" s="374"/>
      <c r="WBL215" s="374"/>
      <c r="WBM215" s="374"/>
      <c r="WBN215" s="374"/>
      <c r="WBO215" s="374"/>
      <c r="WBP215" s="373"/>
      <c r="WBQ215" s="371"/>
      <c r="WBR215" s="371"/>
      <c r="WBS215" s="371"/>
      <c r="WBT215" s="372"/>
      <c r="WBU215" s="373"/>
      <c r="WBV215" s="373"/>
      <c r="WBW215" s="373"/>
      <c r="WBX215" s="374"/>
      <c r="WBY215" s="374"/>
      <c r="WBZ215" s="374"/>
      <c r="WCA215" s="374"/>
      <c r="WCB215" s="374"/>
      <c r="WCC215" s="374"/>
      <c r="WCD215" s="374"/>
      <c r="WCE215" s="374"/>
      <c r="WCF215" s="373"/>
      <c r="WCG215" s="371"/>
      <c r="WCH215" s="371"/>
      <c r="WCI215" s="371"/>
      <c r="WCJ215" s="372"/>
      <c r="WCK215" s="373"/>
      <c r="WCL215" s="373"/>
      <c r="WCM215" s="373"/>
      <c r="WCN215" s="374"/>
      <c r="WCO215" s="374"/>
      <c r="WCP215" s="374"/>
      <c r="WCQ215" s="374"/>
      <c r="WCR215" s="374"/>
      <c r="WCS215" s="374"/>
      <c r="WCT215" s="374"/>
      <c r="WCU215" s="374"/>
      <c r="WCV215" s="373"/>
      <c r="WCW215" s="371"/>
      <c r="WCX215" s="371"/>
      <c r="WCY215" s="371"/>
      <c r="WCZ215" s="372"/>
      <c r="WDA215" s="373"/>
      <c r="WDB215" s="373"/>
      <c r="WDC215" s="373"/>
      <c r="WDD215" s="374"/>
      <c r="WDE215" s="374"/>
      <c r="WDF215" s="374"/>
      <c r="WDG215" s="374"/>
      <c r="WDH215" s="374"/>
      <c r="WDI215" s="374"/>
      <c r="WDJ215" s="374"/>
      <c r="WDK215" s="374"/>
      <c r="WDL215" s="373"/>
      <c r="WDM215" s="371"/>
      <c r="WDN215" s="371"/>
      <c r="WDO215" s="371"/>
      <c r="WDP215" s="372"/>
      <c r="WDQ215" s="373"/>
      <c r="WDR215" s="373"/>
      <c r="WDS215" s="373"/>
      <c r="WDT215" s="374"/>
      <c r="WDU215" s="374"/>
      <c r="WDV215" s="374"/>
      <c r="WDW215" s="374"/>
      <c r="WDX215" s="374"/>
      <c r="WDY215" s="374"/>
      <c r="WDZ215" s="374"/>
      <c r="WEA215" s="374"/>
      <c r="WEB215" s="373"/>
      <c r="WEC215" s="371"/>
      <c r="WED215" s="371"/>
      <c r="WEE215" s="371"/>
      <c r="WEF215" s="372"/>
      <c r="WEG215" s="373"/>
      <c r="WEH215" s="373"/>
      <c r="WEI215" s="373"/>
      <c r="WEJ215" s="374"/>
      <c r="WEK215" s="374"/>
      <c r="WEL215" s="374"/>
      <c r="WEM215" s="374"/>
      <c r="WEN215" s="374"/>
      <c r="WEO215" s="374"/>
      <c r="WEP215" s="374"/>
      <c r="WEQ215" s="374"/>
      <c r="WER215" s="373"/>
      <c r="WES215" s="371"/>
      <c r="WET215" s="371"/>
      <c r="WEU215" s="371"/>
      <c r="WEV215" s="372"/>
      <c r="WEW215" s="373"/>
      <c r="WEX215" s="373"/>
      <c r="WEY215" s="373"/>
      <c r="WEZ215" s="374"/>
      <c r="WFA215" s="374"/>
      <c r="WFB215" s="374"/>
      <c r="WFC215" s="374"/>
      <c r="WFD215" s="374"/>
      <c r="WFE215" s="374"/>
      <c r="WFF215" s="374"/>
      <c r="WFG215" s="374"/>
      <c r="WFH215" s="373"/>
      <c r="WFI215" s="371"/>
      <c r="WFJ215" s="371"/>
      <c r="WFK215" s="371"/>
      <c r="WFL215" s="372"/>
      <c r="WFM215" s="373"/>
      <c r="WFN215" s="373"/>
      <c r="WFO215" s="373"/>
      <c r="WFP215" s="374"/>
      <c r="WFQ215" s="374"/>
      <c r="WFR215" s="374"/>
      <c r="WFS215" s="374"/>
      <c r="WFT215" s="374"/>
      <c r="WFU215" s="374"/>
      <c r="WFV215" s="374"/>
      <c r="WFW215" s="374"/>
      <c r="WFX215" s="373"/>
      <c r="WFY215" s="371"/>
      <c r="WFZ215" s="371"/>
      <c r="WGA215" s="371"/>
      <c r="WGB215" s="372"/>
      <c r="WGC215" s="373"/>
      <c r="WGD215" s="373"/>
      <c r="WGE215" s="373"/>
      <c r="WGF215" s="374"/>
      <c r="WGG215" s="374"/>
      <c r="WGH215" s="374"/>
      <c r="WGI215" s="374"/>
      <c r="WGJ215" s="374"/>
      <c r="WGK215" s="374"/>
      <c r="WGL215" s="374"/>
      <c r="WGM215" s="374"/>
      <c r="WGN215" s="373"/>
      <c r="WGO215" s="371"/>
      <c r="WGP215" s="371"/>
      <c r="WGQ215" s="371"/>
      <c r="WGR215" s="372"/>
      <c r="WGS215" s="373"/>
      <c r="WGT215" s="373"/>
      <c r="WGU215" s="373"/>
      <c r="WGV215" s="374"/>
      <c r="WGW215" s="374"/>
      <c r="WGX215" s="374"/>
      <c r="WGY215" s="374"/>
      <c r="WGZ215" s="374"/>
      <c r="WHA215" s="374"/>
      <c r="WHB215" s="374"/>
      <c r="WHC215" s="374"/>
      <c r="WHD215" s="373"/>
      <c r="WHE215" s="371"/>
      <c r="WHF215" s="371"/>
      <c r="WHG215" s="371"/>
      <c r="WHH215" s="372"/>
      <c r="WHI215" s="373"/>
      <c r="WHJ215" s="373"/>
      <c r="WHK215" s="373"/>
      <c r="WHL215" s="374"/>
      <c r="WHM215" s="374"/>
      <c r="WHN215" s="374"/>
      <c r="WHO215" s="374"/>
      <c r="WHP215" s="374"/>
      <c r="WHQ215" s="374"/>
      <c r="WHR215" s="374"/>
      <c r="WHS215" s="374"/>
      <c r="WHT215" s="373"/>
      <c r="WHU215" s="371"/>
      <c r="WHV215" s="371"/>
      <c r="WHW215" s="371"/>
      <c r="WHX215" s="372"/>
      <c r="WHY215" s="373"/>
      <c r="WHZ215" s="373"/>
      <c r="WIA215" s="373"/>
      <c r="WIB215" s="374"/>
      <c r="WIC215" s="374"/>
      <c r="WID215" s="374"/>
      <c r="WIE215" s="374"/>
      <c r="WIF215" s="374"/>
      <c r="WIG215" s="374"/>
      <c r="WIH215" s="374"/>
      <c r="WII215" s="374"/>
      <c r="WIJ215" s="373"/>
      <c r="WIK215" s="371"/>
      <c r="WIL215" s="371"/>
      <c r="WIM215" s="371"/>
      <c r="WIN215" s="372"/>
      <c r="WIO215" s="373"/>
      <c r="WIP215" s="373"/>
      <c r="WIQ215" s="373"/>
      <c r="WIR215" s="374"/>
      <c r="WIS215" s="374"/>
      <c r="WIT215" s="374"/>
      <c r="WIU215" s="374"/>
      <c r="WIV215" s="374"/>
      <c r="WIW215" s="374"/>
      <c r="WIX215" s="374"/>
      <c r="WIY215" s="374"/>
      <c r="WIZ215" s="373"/>
      <c r="WJA215" s="371"/>
      <c r="WJB215" s="371"/>
      <c r="WJC215" s="371"/>
      <c r="WJD215" s="372"/>
      <c r="WJE215" s="373"/>
      <c r="WJF215" s="373"/>
      <c r="WJG215" s="373"/>
      <c r="WJH215" s="374"/>
      <c r="WJI215" s="374"/>
      <c r="WJJ215" s="374"/>
      <c r="WJK215" s="374"/>
      <c r="WJL215" s="374"/>
      <c r="WJM215" s="374"/>
      <c r="WJN215" s="374"/>
      <c r="WJO215" s="374"/>
      <c r="WJP215" s="373"/>
      <c r="WJQ215" s="371"/>
      <c r="WJR215" s="371"/>
      <c r="WJS215" s="371"/>
      <c r="WJT215" s="372"/>
      <c r="WJU215" s="373"/>
      <c r="WJV215" s="373"/>
      <c r="WJW215" s="373"/>
      <c r="WJX215" s="374"/>
      <c r="WJY215" s="374"/>
      <c r="WJZ215" s="374"/>
      <c r="WKA215" s="374"/>
      <c r="WKB215" s="374"/>
      <c r="WKC215" s="374"/>
      <c r="WKD215" s="374"/>
      <c r="WKE215" s="374"/>
      <c r="WKF215" s="373"/>
      <c r="WKG215" s="371"/>
      <c r="WKH215" s="371"/>
      <c r="WKI215" s="371"/>
      <c r="WKJ215" s="372"/>
      <c r="WKK215" s="373"/>
      <c r="WKL215" s="373"/>
      <c r="WKM215" s="373"/>
      <c r="WKN215" s="374"/>
      <c r="WKO215" s="374"/>
      <c r="WKP215" s="374"/>
      <c r="WKQ215" s="374"/>
      <c r="WKR215" s="374"/>
      <c r="WKS215" s="374"/>
      <c r="WKT215" s="374"/>
      <c r="WKU215" s="374"/>
      <c r="WKV215" s="373"/>
      <c r="WKW215" s="371"/>
      <c r="WKX215" s="371"/>
      <c r="WKY215" s="371"/>
      <c r="WKZ215" s="372"/>
      <c r="WLA215" s="373"/>
      <c r="WLB215" s="373"/>
      <c r="WLC215" s="373"/>
      <c r="WLD215" s="374"/>
      <c r="WLE215" s="374"/>
      <c r="WLF215" s="374"/>
      <c r="WLG215" s="374"/>
      <c r="WLH215" s="374"/>
      <c r="WLI215" s="374"/>
      <c r="WLJ215" s="374"/>
      <c r="WLK215" s="374"/>
      <c r="WLL215" s="373"/>
      <c r="WLM215" s="371"/>
      <c r="WLN215" s="371"/>
      <c r="WLO215" s="371"/>
      <c r="WLP215" s="372"/>
      <c r="WLQ215" s="373"/>
      <c r="WLR215" s="373"/>
      <c r="WLS215" s="373"/>
      <c r="WLT215" s="374"/>
      <c r="WLU215" s="374"/>
      <c r="WLV215" s="374"/>
      <c r="WLW215" s="374"/>
      <c r="WLX215" s="374"/>
      <c r="WLY215" s="374"/>
      <c r="WLZ215" s="374"/>
      <c r="WMA215" s="374"/>
      <c r="WMB215" s="373"/>
      <c r="WMC215" s="371"/>
      <c r="WMD215" s="371"/>
      <c r="WME215" s="371"/>
      <c r="WMF215" s="372"/>
      <c r="WMG215" s="373"/>
      <c r="WMH215" s="373"/>
      <c r="WMI215" s="373"/>
      <c r="WMJ215" s="374"/>
      <c r="WMK215" s="374"/>
      <c r="WML215" s="374"/>
      <c r="WMM215" s="374"/>
      <c r="WMN215" s="374"/>
      <c r="WMO215" s="374"/>
      <c r="WMP215" s="374"/>
      <c r="WMQ215" s="374"/>
      <c r="WMR215" s="373"/>
      <c r="WMS215" s="371"/>
      <c r="WMT215" s="371"/>
      <c r="WMU215" s="371"/>
      <c r="WMV215" s="372"/>
      <c r="WMW215" s="373"/>
      <c r="WMX215" s="373"/>
      <c r="WMY215" s="373"/>
      <c r="WMZ215" s="374"/>
      <c r="WNA215" s="374"/>
      <c r="WNB215" s="374"/>
      <c r="WNC215" s="374"/>
      <c r="WND215" s="374"/>
      <c r="WNE215" s="374"/>
      <c r="WNF215" s="374"/>
      <c r="WNG215" s="374"/>
      <c r="WNH215" s="373"/>
      <c r="WNI215" s="371"/>
      <c r="WNJ215" s="371"/>
      <c r="WNK215" s="371"/>
      <c r="WNL215" s="372"/>
      <c r="WNM215" s="373"/>
      <c r="WNN215" s="373"/>
      <c r="WNO215" s="373"/>
      <c r="WNP215" s="374"/>
      <c r="WNQ215" s="374"/>
      <c r="WNR215" s="374"/>
      <c r="WNS215" s="374"/>
      <c r="WNT215" s="374"/>
      <c r="WNU215" s="374"/>
      <c r="WNV215" s="374"/>
      <c r="WNW215" s="374"/>
      <c r="WNX215" s="373"/>
      <c r="WNY215" s="371"/>
      <c r="WNZ215" s="371"/>
      <c r="WOA215" s="371"/>
      <c r="WOB215" s="372"/>
      <c r="WOC215" s="373"/>
      <c r="WOD215" s="373"/>
      <c r="WOE215" s="373"/>
      <c r="WOF215" s="374"/>
      <c r="WOG215" s="374"/>
      <c r="WOH215" s="374"/>
      <c r="WOI215" s="374"/>
      <c r="WOJ215" s="374"/>
      <c r="WOK215" s="374"/>
      <c r="WOL215" s="374"/>
      <c r="WOM215" s="374"/>
      <c r="WON215" s="373"/>
      <c r="WOO215" s="371"/>
      <c r="WOP215" s="371"/>
      <c r="WOQ215" s="371"/>
      <c r="WOR215" s="372"/>
      <c r="WOS215" s="373"/>
      <c r="WOT215" s="373"/>
      <c r="WOU215" s="373"/>
      <c r="WOV215" s="374"/>
      <c r="WOW215" s="374"/>
      <c r="WOX215" s="374"/>
      <c r="WOY215" s="374"/>
      <c r="WOZ215" s="374"/>
      <c r="WPA215" s="374"/>
      <c r="WPB215" s="374"/>
      <c r="WPC215" s="374"/>
      <c r="WPD215" s="373"/>
      <c r="WPE215" s="371"/>
      <c r="WPF215" s="371"/>
      <c r="WPG215" s="371"/>
      <c r="WPH215" s="372"/>
      <c r="WPI215" s="373"/>
      <c r="WPJ215" s="373"/>
      <c r="WPK215" s="373"/>
      <c r="WPL215" s="374"/>
      <c r="WPM215" s="374"/>
      <c r="WPN215" s="374"/>
      <c r="WPO215" s="374"/>
      <c r="WPP215" s="374"/>
      <c r="WPQ215" s="374"/>
      <c r="WPR215" s="374"/>
      <c r="WPS215" s="374"/>
      <c r="WPT215" s="373"/>
      <c r="WPU215" s="371"/>
      <c r="WPV215" s="371"/>
      <c r="WPW215" s="371"/>
      <c r="WPX215" s="372"/>
      <c r="WPY215" s="373"/>
      <c r="WPZ215" s="373"/>
      <c r="WQA215" s="373"/>
      <c r="WQB215" s="374"/>
      <c r="WQC215" s="374"/>
      <c r="WQD215" s="374"/>
      <c r="WQE215" s="374"/>
      <c r="WQF215" s="374"/>
      <c r="WQG215" s="374"/>
      <c r="WQH215" s="374"/>
      <c r="WQI215" s="374"/>
      <c r="WQJ215" s="373"/>
      <c r="WQK215" s="371"/>
      <c r="WQL215" s="371"/>
      <c r="WQM215" s="371"/>
      <c r="WQN215" s="372"/>
      <c r="WQO215" s="373"/>
      <c r="WQP215" s="373"/>
      <c r="WQQ215" s="373"/>
      <c r="WQR215" s="374"/>
      <c r="WQS215" s="374"/>
      <c r="WQT215" s="374"/>
      <c r="WQU215" s="374"/>
      <c r="WQV215" s="374"/>
      <c r="WQW215" s="374"/>
      <c r="WQX215" s="374"/>
      <c r="WQY215" s="374"/>
      <c r="WQZ215" s="373"/>
      <c r="WRA215" s="371"/>
      <c r="WRB215" s="371"/>
      <c r="WRC215" s="371"/>
      <c r="WRD215" s="372"/>
      <c r="WRE215" s="373"/>
      <c r="WRF215" s="373"/>
      <c r="WRG215" s="373"/>
      <c r="WRH215" s="374"/>
      <c r="WRI215" s="374"/>
      <c r="WRJ215" s="374"/>
      <c r="WRK215" s="374"/>
      <c r="WRL215" s="374"/>
      <c r="WRM215" s="374"/>
      <c r="WRN215" s="374"/>
      <c r="WRO215" s="374"/>
      <c r="WRP215" s="373"/>
      <c r="WRQ215" s="371"/>
      <c r="WRR215" s="371"/>
      <c r="WRS215" s="371"/>
      <c r="WRT215" s="372"/>
      <c r="WRU215" s="373"/>
      <c r="WRV215" s="373"/>
      <c r="WRW215" s="373"/>
      <c r="WRX215" s="374"/>
      <c r="WRY215" s="374"/>
      <c r="WRZ215" s="374"/>
      <c r="WSA215" s="374"/>
      <c r="WSB215" s="374"/>
      <c r="WSC215" s="374"/>
      <c r="WSD215" s="374"/>
      <c r="WSE215" s="374"/>
      <c r="WSF215" s="373"/>
      <c r="WSG215" s="371"/>
      <c r="WSH215" s="371"/>
      <c r="WSI215" s="371"/>
      <c r="WSJ215" s="372"/>
      <c r="WSK215" s="373"/>
      <c r="WSL215" s="373"/>
      <c r="WSM215" s="373"/>
      <c r="WSN215" s="374"/>
      <c r="WSO215" s="374"/>
      <c r="WSP215" s="374"/>
      <c r="WSQ215" s="374"/>
      <c r="WSR215" s="374"/>
      <c r="WSS215" s="374"/>
      <c r="WST215" s="374"/>
      <c r="WSU215" s="374"/>
      <c r="WSV215" s="373"/>
      <c r="WSW215" s="371"/>
      <c r="WSX215" s="371"/>
      <c r="WSY215" s="371"/>
      <c r="WSZ215" s="372"/>
      <c r="WTA215" s="373"/>
      <c r="WTB215" s="373"/>
      <c r="WTC215" s="373"/>
      <c r="WTD215" s="374"/>
      <c r="WTE215" s="374"/>
      <c r="WTF215" s="374"/>
      <c r="WTG215" s="374"/>
      <c r="WTH215" s="374"/>
      <c r="WTI215" s="374"/>
      <c r="WTJ215" s="374"/>
      <c r="WTK215" s="374"/>
      <c r="WTL215" s="373"/>
      <c r="WTM215" s="371"/>
      <c r="WTN215" s="371"/>
      <c r="WTO215" s="371"/>
      <c r="WTP215" s="372"/>
      <c r="WTQ215" s="373"/>
      <c r="WTR215" s="373"/>
      <c r="WTS215" s="373"/>
      <c r="WTT215" s="374"/>
      <c r="WTU215" s="374"/>
      <c r="WTV215" s="374"/>
      <c r="WTW215" s="374"/>
      <c r="WTX215" s="374"/>
      <c r="WTY215" s="374"/>
      <c r="WTZ215" s="374"/>
      <c r="WUA215" s="374"/>
      <c r="WUB215" s="373"/>
      <c r="WUC215" s="371"/>
      <c r="WUD215" s="371"/>
      <c r="WUE215" s="371"/>
      <c r="WUF215" s="372"/>
      <c r="WUG215" s="373"/>
      <c r="WUH215" s="373"/>
      <c r="WUI215" s="373"/>
      <c r="WUJ215" s="374"/>
      <c r="WUK215" s="374"/>
      <c r="WUL215" s="374"/>
      <c r="WUM215" s="374"/>
      <c r="WUN215" s="374"/>
      <c r="WUO215" s="374"/>
      <c r="WUP215" s="374"/>
      <c r="WUQ215" s="374"/>
      <c r="WUR215" s="373"/>
      <c r="WUS215" s="371"/>
      <c r="WUT215" s="371"/>
      <c r="WUU215" s="371"/>
      <c r="WUV215" s="372"/>
      <c r="WUW215" s="373"/>
      <c r="WUX215" s="373"/>
      <c r="WUY215" s="373"/>
      <c r="WUZ215" s="374"/>
      <c r="WVA215" s="374"/>
      <c r="WVB215" s="374"/>
      <c r="WVC215" s="374"/>
      <c r="WVD215" s="374"/>
      <c r="WVE215" s="374"/>
      <c r="WVF215" s="374"/>
      <c r="WVG215" s="374"/>
      <c r="WVH215" s="373"/>
      <c r="WVI215" s="371"/>
      <c r="WVJ215" s="371"/>
      <c r="WVK215" s="371"/>
      <c r="WVL215" s="372"/>
      <c r="WVM215" s="373"/>
      <c r="WVN215" s="373"/>
      <c r="WVO215" s="373"/>
      <c r="WVP215" s="374"/>
      <c r="WVQ215" s="374"/>
      <c r="WVR215" s="374"/>
      <c r="WVS215" s="374"/>
      <c r="WVT215" s="374"/>
      <c r="WVU215" s="374"/>
      <c r="WVV215" s="374"/>
      <c r="WVW215" s="374"/>
      <c r="WVX215" s="373"/>
      <c r="WVY215" s="371"/>
      <c r="WVZ215" s="371"/>
      <c r="WWA215" s="371"/>
      <c r="WWB215" s="372"/>
      <c r="WWC215" s="373"/>
      <c r="WWD215" s="373"/>
      <c r="WWE215" s="373"/>
      <c r="WWF215" s="374"/>
      <c r="WWG215" s="374"/>
      <c r="WWH215" s="374"/>
      <c r="WWI215" s="374"/>
      <c r="WWJ215" s="374"/>
      <c r="WWK215" s="374"/>
      <c r="WWL215" s="374"/>
      <c r="WWM215" s="374"/>
      <c r="WWN215" s="373"/>
      <c r="WWO215" s="371"/>
      <c r="WWP215" s="371"/>
      <c r="WWQ215" s="371"/>
      <c r="WWR215" s="372"/>
      <c r="WWS215" s="373"/>
      <c r="WWT215" s="373"/>
      <c r="WWU215" s="373"/>
      <c r="WWV215" s="374"/>
      <c r="WWW215" s="374"/>
      <c r="WWX215" s="374"/>
      <c r="WWY215" s="374"/>
      <c r="WWZ215" s="374"/>
      <c r="WXA215" s="374"/>
      <c r="WXB215" s="374"/>
      <c r="WXC215" s="374"/>
      <c r="WXD215" s="373"/>
      <c r="WXE215" s="371"/>
      <c r="WXF215" s="371"/>
      <c r="WXG215" s="371"/>
      <c r="WXH215" s="372"/>
      <c r="WXI215" s="373"/>
      <c r="WXJ215" s="373"/>
      <c r="WXK215" s="373"/>
      <c r="WXL215" s="374"/>
      <c r="WXM215" s="374"/>
      <c r="WXN215" s="374"/>
      <c r="WXO215" s="374"/>
      <c r="WXP215" s="374"/>
      <c r="WXQ215" s="374"/>
      <c r="WXR215" s="374"/>
      <c r="WXS215" s="374"/>
      <c r="WXT215" s="373"/>
      <c r="WXU215" s="371"/>
      <c r="WXV215" s="371"/>
      <c r="WXW215" s="371"/>
      <c r="WXX215" s="372"/>
      <c r="WXY215" s="373"/>
      <c r="WXZ215" s="373"/>
      <c r="WYA215" s="373"/>
      <c r="WYB215" s="374"/>
      <c r="WYC215" s="374"/>
      <c r="WYD215" s="374"/>
      <c r="WYE215" s="374"/>
      <c r="WYF215" s="374"/>
      <c r="WYG215" s="374"/>
      <c r="WYH215" s="374"/>
      <c r="WYI215" s="374"/>
      <c r="WYJ215" s="373"/>
      <c r="WYK215" s="371"/>
      <c r="WYL215" s="371"/>
      <c r="WYM215" s="371"/>
      <c r="WYN215" s="372"/>
      <c r="WYO215" s="373"/>
      <c r="WYP215" s="373"/>
      <c r="WYQ215" s="373"/>
      <c r="WYR215" s="374"/>
      <c r="WYS215" s="374"/>
      <c r="WYT215" s="374"/>
      <c r="WYU215" s="374"/>
      <c r="WYV215" s="374"/>
      <c r="WYW215" s="374"/>
      <c r="WYX215" s="374"/>
      <c r="WYY215" s="374"/>
      <c r="WYZ215" s="373"/>
      <c r="WZA215" s="371"/>
      <c r="WZB215" s="371"/>
      <c r="WZC215" s="371"/>
      <c r="WZD215" s="372"/>
      <c r="WZE215" s="373"/>
      <c r="WZF215" s="373"/>
      <c r="WZG215" s="373"/>
      <c r="WZH215" s="374"/>
      <c r="WZI215" s="374"/>
      <c r="WZJ215" s="374"/>
      <c r="WZK215" s="374"/>
      <c r="WZL215" s="374"/>
      <c r="WZM215" s="374"/>
      <c r="WZN215" s="374"/>
      <c r="WZO215" s="374"/>
      <c r="WZP215" s="373"/>
      <c r="WZQ215" s="371"/>
      <c r="WZR215" s="371"/>
      <c r="WZS215" s="371"/>
      <c r="WZT215" s="372"/>
      <c r="WZU215" s="373"/>
      <c r="WZV215" s="373"/>
      <c r="WZW215" s="373"/>
      <c r="WZX215" s="374"/>
      <c r="WZY215" s="374"/>
      <c r="WZZ215" s="374"/>
      <c r="XAA215" s="374"/>
      <c r="XAB215" s="374"/>
      <c r="XAC215" s="374"/>
      <c r="XAD215" s="374"/>
      <c r="XAE215" s="374"/>
      <c r="XAF215" s="373"/>
      <c r="XAG215" s="371"/>
      <c r="XAH215" s="371"/>
      <c r="XAI215" s="371"/>
      <c r="XAJ215" s="372"/>
      <c r="XAK215" s="373"/>
      <c r="XAL215" s="373"/>
      <c r="XAM215" s="373"/>
      <c r="XAN215" s="374"/>
      <c r="XAO215" s="374"/>
      <c r="XAP215" s="374"/>
      <c r="XAQ215" s="374"/>
      <c r="XAR215" s="374"/>
      <c r="XAS215" s="374"/>
      <c r="XAT215" s="374"/>
      <c r="XAU215" s="374"/>
      <c r="XAV215" s="373"/>
      <c r="XAW215" s="371"/>
      <c r="XAX215" s="371"/>
      <c r="XAY215" s="371"/>
      <c r="XAZ215" s="372"/>
      <c r="XBA215" s="373"/>
      <c r="XBB215" s="373"/>
      <c r="XBC215" s="373"/>
      <c r="XBD215" s="374"/>
      <c r="XBE215" s="374"/>
      <c r="XBF215" s="374"/>
      <c r="XBG215" s="374"/>
      <c r="XBH215" s="374"/>
      <c r="XBI215" s="374"/>
      <c r="XBJ215" s="374"/>
      <c r="XBK215" s="374"/>
      <c r="XBL215" s="373"/>
      <c r="XBM215" s="371"/>
      <c r="XBN215" s="371"/>
      <c r="XBO215" s="371"/>
      <c r="XBP215" s="372"/>
      <c r="XBQ215" s="373"/>
      <c r="XBR215" s="373"/>
      <c r="XBS215" s="373"/>
      <c r="XBT215" s="374"/>
      <c r="XBU215" s="374"/>
      <c r="XBV215" s="374"/>
      <c r="XBW215" s="374"/>
      <c r="XBX215" s="374"/>
      <c r="XBY215" s="374"/>
      <c r="XBZ215" s="374"/>
      <c r="XCA215" s="374"/>
      <c r="XCB215" s="373"/>
      <c r="XCC215" s="371"/>
      <c r="XCD215" s="371"/>
      <c r="XCE215" s="371"/>
      <c r="XCF215" s="372"/>
      <c r="XCG215" s="373"/>
      <c r="XCH215" s="373"/>
      <c r="XCI215" s="373"/>
      <c r="XCJ215" s="374"/>
      <c r="XCK215" s="374"/>
      <c r="XCL215" s="374"/>
      <c r="XCM215" s="374"/>
      <c r="XCN215" s="374"/>
      <c r="XCO215" s="374"/>
      <c r="XCP215" s="374"/>
      <c r="XCQ215" s="374"/>
      <c r="XCR215" s="373"/>
      <c r="XCS215" s="371"/>
      <c r="XCT215" s="371"/>
      <c r="XCU215" s="371"/>
      <c r="XCV215" s="372"/>
      <c r="XCW215" s="373"/>
      <c r="XCX215" s="373"/>
      <c r="XCY215" s="373"/>
      <c r="XCZ215" s="374"/>
      <c r="XDA215" s="374"/>
      <c r="XDB215" s="374"/>
      <c r="XDC215" s="374"/>
      <c r="XDD215" s="374"/>
      <c r="XDE215" s="374"/>
      <c r="XDF215" s="374"/>
      <c r="XDG215" s="374"/>
      <c r="XDH215" s="373"/>
      <c r="XDI215" s="371"/>
      <c r="XDJ215" s="371"/>
      <c r="XDK215" s="371"/>
      <c r="XDL215" s="372"/>
      <c r="XDM215" s="373"/>
      <c r="XDN215" s="373"/>
      <c r="XDO215" s="373"/>
      <c r="XDP215" s="374"/>
      <c r="XDQ215" s="374"/>
      <c r="XDR215" s="374"/>
      <c r="XDS215" s="374"/>
      <c r="XDT215" s="374"/>
      <c r="XDU215" s="374"/>
      <c r="XDV215" s="374"/>
      <c r="XDW215" s="374"/>
      <c r="XDX215" s="373"/>
      <c r="XDY215" s="371"/>
      <c r="XDZ215" s="371"/>
      <c r="XEA215" s="371"/>
      <c r="XEB215" s="372"/>
      <c r="XEC215" s="373"/>
      <c r="XED215" s="373"/>
      <c r="XEE215" s="373"/>
      <c r="XEF215" s="374"/>
      <c r="XEG215" s="374"/>
      <c r="XEH215" s="374"/>
      <c r="XEI215" s="374"/>
      <c r="XEJ215" s="374"/>
      <c r="XEK215" s="374"/>
      <c r="XEL215" s="374"/>
      <c r="XEM215" s="374"/>
      <c r="XEN215" s="373"/>
      <c r="XEO215" s="371"/>
      <c r="XEP215" s="371"/>
      <c r="XEQ215" s="371"/>
      <c r="XER215" s="372"/>
      <c r="XES215" s="373"/>
      <c r="XET215" s="373"/>
      <c r="XEU215" s="373"/>
      <c r="XEV215" s="374"/>
      <c r="XEW215" s="374"/>
      <c r="XEX215" s="374"/>
      <c r="XEY215" s="374"/>
      <c r="XEZ215" s="374"/>
      <c r="XFA215" s="374"/>
      <c r="XFB215" s="374"/>
      <c r="XFC215" s="374"/>
      <c r="XFD215" s="373"/>
    </row>
    <row r="216" spans="1:16384" s="383" customFormat="1" ht="16.5">
      <c r="A216" s="407" t="s">
        <v>641</v>
      </c>
      <c r="B216" s="407"/>
      <c r="C216" s="407"/>
      <c r="D216" s="408" t="s">
        <v>174</v>
      </c>
      <c r="E216" s="409">
        <f>E218+E219</f>
        <v>5673.8</v>
      </c>
      <c r="F216" s="409">
        <f t="shared" si="71"/>
        <v>5673.8</v>
      </c>
      <c r="G216" s="409">
        <f t="shared" ref="G216:O216" si="74">G218+G219</f>
        <v>2651.2</v>
      </c>
      <c r="H216" s="409">
        <f t="shared" si="74"/>
        <v>0</v>
      </c>
      <c r="I216" s="409">
        <f t="shared" si="74"/>
        <v>0</v>
      </c>
      <c r="J216" s="409">
        <f t="shared" si="74"/>
        <v>0</v>
      </c>
      <c r="K216" s="409">
        <f t="shared" si="72"/>
        <v>0</v>
      </c>
      <c r="L216" s="409">
        <f t="shared" si="74"/>
        <v>0</v>
      </c>
      <c r="M216" s="409">
        <f t="shared" si="74"/>
        <v>0</v>
      </c>
      <c r="N216" s="409">
        <f t="shared" si="74"/>
        <v>0</v>
      </c>
      <c r="O216" s="409">
        <f t="shared" si="74"/>
        <v>0</v>
      </c>
      <c r="P216" s="409">
        <f t="shared" si="73"/>
        <v>5673.8</v>
      </c>
      <c r="R216" s="411"/>
      <c r="S216" s="411"/>
      <c r="T216" s="411"/>
      <c r="U216" s="411"/>
      <c r="V216" s="411"/>
    </row>
    <row r="217" spans="1:16384" s="383" customFormat="1" ht="16.5">
      <c r="A217" s="407" t="s">
        <v>642</v>
      </c>
      <c r="B217" s="407"/>
      <c r="C217" s="407"/>
      <c r="D217" s="412" t="s">
        <v>174</v>
      </c>
      <c r="E217" s="409"/>
      <c r="F217" s="409"/>
      <c r="G217" s="409"/>
      <c r="H217" s="409"/>
      <c r="I217" s="409"/>
      <c r="J217" s="409"/>
      <c r="K217" s="409"/>
      <c r="L217" s="409"/>
      <c r="M217" s="409"/>
      <c r="N217" s="409"/>
      <c r="O217" s="409"/>
      <c r="P217" s="409"/>
      <c r="R217" s="411"/>
      <c r="S217" s="411"/>
      <c r="T217" s="411"/>
      <c r="U217" s="411"/>
      <c r="V217" s="411"/>
    </row>
    <row r="218" spans="1:16384" s="383" customFormat="1" ht="30">
      <c r="A218" s="322" t="s">
        <v>643</v>
      </c>
      <c r="B218" s="322" t="s">
        <v>387</v>
      </c>
      <c r="C218" s="322" t="s">
        <v>30</v>
      </c>
      <c r="D218" s="323" t="s">
        <v>275</v>
      </c>
      <c r="E218" s="413">
        <v>3741.6</v>
      </c>
      <c r="F218" s="413">
        <f t="shared" si="71"/>
        <v>3741.6</v>
      </c>
      <c r="G218" s="413">
        <v>2651.2</v>
      </c>
      <c r="H218" s="413">
        <v>0</v>
      </c>
      <c r="I218" s="413">
        <v>0</v>
      </c>
      <c r="J218" s="413">
        <v>0</v>
      </c>
      <c r="K218" s="413">
        <f t="shared" si="72"/>
        <v>0</v>
      </c>
      <c r="L218" s="413">
        <v>0</v>
      </c>
      <c r="M218" s="413">
        <v>0</v>
      </c>
      <c r="N218" s="413">
        <f>J218</f>
        <v>0</v>
      </c>
      <c r="O218" s="413">
        <f>N218</f>
        <v>0</v>
      </c>
      <c r="P218" s="413">
        <f t="shared" si="73"/>
        <v>3741.6</v>
      </c>
      <c r="R218" s="411"/>
      <c r="S218" s="411"/>
      <c r="T218" s="411"/>
      <c r="U218" s="411"/>
      <c r="V218" s="411"/>
    </row>
    <row r="219" spans="1:16384" s="434" customFormat="1" ht="21" customHeight="1">
      <c r="A219" s="322" t="s">
        <v>644</v>
      </c>
      <c r="B219" s="322" t="s">
        <v>196</v>
      </c>
      <c r="C219" s="322" t="s">
        <v>239</v>
      </c>
      <c r="D219" s="323" t="s">
        <v>639</v>
      </c>
      <c r="E219" s="413">
        <f>1183.2+192.3+556.7</f>
        <v>1932.2</v>
      </c>
      <c r="F219" s="413">
        <f t="shared" si="71"/>
        <v>1932.2</v>
      </c>
      <c r="G219" s="413">
        <v>0</v>
      </c>
      <c r="H219" s="413">
        <v>0</v>
      </c>
      <c r="I219" s="413">
        <v>0</v>
      </c>
      <c r="J219" s="413">
        <v>0</v>
      </c>
      <c r="K219" s="413">
        <f t="shared" si="72"/>
        <v>0</v>
      </c>
      <c r="L219" s="413">
        <v>0</v>
      </c>
      <c r="M219" s="413">
        <v>0</v>
      </c>
      <c r="N219" s="413">
        <v>0</v>
      </c>
      <c r="O219" s="413">
        <v>0</v>
      </c>
      <c r="P219" s="413">
        <f t="shared" si="73"/>
        <v>1932.2</v>
      </c>
      <c r="Q219" s="492"/>
      <c r="R219" s="493"/>
      <c r="S219" s="433"/>
      <c r="T219" s="433"/>
      <c r="U219" s="234"/>
      <c r="V219" s="433"/>
    </row>
    <row r="220" spans="1:16384" s="383" customFormat="1" ht="16.5">
      <c r="A220" s="407" t="s">
        <v>315</v>
      </c>
      <c r="B220" s="407"/>
      <c r="C220" s="407"/>
      <c r="D220" s="408" t="s">
        <v>171</v>
      </c>
      <c r="E220" s="409">
        <f>E222+E223+E224+E225+E226+E227+E228+E229+E230+E231+E232</f>
        <v>203821.4</v>
      </c>
      <c r="F220" s="409">
        <f t="shared" si="71"/>
        <v>203821.4</v>
      </c>
      <c r="G220" s="409">
        <f t="shared" ref="G220:O220" si="75">G222+G223+G224+G225+G226+G227+G228+G229+G230+G231+G232</f>
        <v>100484.7</v>
      </c>
      <c r="H220" s="409">
        <f t="shared" si="75"/>
        <v>7793.6999999999989</v>
      </c>
      <c r="I220" s="409">
        <f t="shared" si="75"/>
        <v>0</v>
      </c>
      <c r="J220" s="409">
        <f>J223+J226+J227+J228</f>
        <v>9420.6999999999989</v>
      </c>
      <c r="K220" s="409">
        <f t="shared" si="72"/>
        <v>9000.6999999999989</v>
      </c>
      <c r="L220" s="409">
        <f t="shared" si="75"/>
        <v>5600.1</v>
      </c>
      <c r="M220" s="409">
        <f t="shared" si="75"/>
        <v>83.6</v>
      </c>
      <c r="N220" s="409">
        <f t="shared" si="75"/>
        <v>420</v>
      </c>
      <c r="O220" s="409">
        <f t="shared" si="75"/>
        <v>0</v>
      </c>
      <c r="P220" s="409">
        <f t="shared" si="73"/>
        <v>213242.1</v>
      </c>
      <c r="R220" s="411"/>
      <c r="S220" s="411"/>
      <c r="T220" s="411"/>
      <c r="U220" s="411"/>
      <c r="V220" s="411"/>
    </row>
    <row r="221" spans="1:16384" s="383" customFormat="1" ht="16.5">
      <c r="A221" s="407" t="s">
        <v>319</v>
      </c>
      <c r="B221" s="407"/>
      <c r="C221" s="407"/>
      <c r="D221" s="412" t="s">
        <v>171</v>
      </c>
      <c r="E221" s="409"/>
      <c r="F221" s="409"/>
      <c r="G221" s="409"/>
      <c r="H221" s="409"/>
      <c r="I221" s="409"/>
      <c r="J221" s="409"/>
      <c r="K221" s="409"/>
      <c r="L221" s="409"/>
      <c r="M221" s="409"/>
      <c r="N221" s="409"/>
      <c r="O221" s="409"/>
      <c r="P221" s="409"/>
      <c r="Q221" s="427"/>
      <c r="R221" s="428"/>
      <c r="S221" s="411"/>
      <c r="T221" s="411"/>
      <c r="U221" s="411"/>
      <c r="V221" s="411"/>
    </row>
    <row r="222" spans="1:16384" s="383" customFormat="1" ht="16.5">
      <c r="A222" s="322" t="s">
        <v>392</v>
      </c>
      <c r="B222" s="322" t="s">
        <v>387</v>
      </c>
      <c r="C222" s="322" t="s">
        <v>30</v>
      </c>
      <c r="D222" s="323" t="s">
        <v>272</v>
      </c>
      <c r="E222" s="413">
        <v>3591.4</v>
      </c>
      <c r="F222" s="413">
        <f t="shared" si="71"/>
        <v>3591.4</v>
      </c>
      <c r="G222" s="413">
        <v>2531.6999999999998</v>
      </c>
      <c r="H222" s="413">
        <v>0</v>
      </c>
      <c r="I222" s="413">
        <v>0</v>
      </c>
      <c r="J222" s="413">
        <v>0</v>
      </c>
      <c r="K222" s="413">
        <f t="shared" si="72"/>
        <v>0</v>
      </c>
      <c r="L222" s="413">
        <v>0</v>
      </c>
      <c r="M222" s="413">
        <v>0</v>
      </c>
      <c r="N222" s="413">
        <f>J222</f>
        <v>0</v>
      </c>
      <c r="O222" s="413">
        <f>N222</f>
        <v>0</v>
      </c>
      <c r="P222" s="413">
        <f t="shared" si="73"/>
        <v>3591.4</v>
      </c>
      <c r="R222" s="411"/>
      <c r="S222" s="411"/>
      <c r="T222" s="411"/>
      <c r="U222" s="411"/>
      <c r="V222" s="411"/>
    </row>
    <row r="223" spans="1:16384" s="434" customFormat="1" ht="45" customHeight="1">
      <c r="A223" s="322" t="s">
        <v>463</v>
      </c>
      <c r="B223" s="322" t="s">
        <v>440</v>
      </c>
      <c r="C223" s="322" t="s">
        <v>206</v>
      </c>
      <c r="D223" s="323" t="s">
        <v>498</v>
      </c>
      <c r="E223" s="413">
        <v>86388.7</v>
      </c>
      <c r="F223" s="413">
        <f t="shared" si="71"/>
        <v>86388.7</v>
      </c>
      <c r="G223" s="413">
        <v>67318.100000000006</v>
      </c>
      <c r="H223" s="413">
        <v>3142.2</v>
      </c>
      <c r="I223" s="413">
        <v>0</v>
      </c>
      <c r="J223" s="413">
        <v>5083.1000000000004</v>
      </c>
      <c r="K223" s="413">
        <f t="shared" si="72"/>
        <v>5083.1000000000004</v>
      </c>
      <c r="L223" s="413">
        <v>4031.5</v>
      </c>
      <c r="M223" s="413">
        <v>18.100000000000001</v>
      </c>
      <c r="N223" s="413">
        <v>0</v>
      </c>
      <c r="O223" s="413">
        <v>0</v>
      </c>
      <c r="P223" s="413">
        <f t="shared" si="73"/>
        <v>91471.8</v>
      </c>
      <c r="Q223" s="427"/>
      <c r="R223" s="428"/>
      <c r="S223" s="433"/>
      <c r="T223" s="433"/>
      <c r="U223" s="234"/>
      <c r="V223" s="433"/>
    </row>
    <row r="224" spans="1:16384" s="383" customFormat="1" ht="16.5">
      <c r="A224" s="322" t="s">
        <v>455</v>
      </c>
      <c r="B224" s="322" t="s">
        <v>456</v>
      </c>
      <c r="C224" s="322" t="s">
        <v>222</v>
      </c>
      <c r="D224" s="323" t="s">
        <v>457</v>
      </c>
      <c r="E224" s="413">
        <v>43826.400000000001</v>
      </c>
      <c r="F224" s="413">
        <f t="shared" si="71"/>
        <v>43826.400000000001</v>
      </c>
      <c r="G224" s="413">
        <v>0</v>
      </c>
      <c r="H224" s="413">
        <v>0</v>
      </c>
      <c r="I224" s="413">
        <v>0</v>
      </c>
      <c r="J224" s="413">
        <v>0</v>
      </c>
      <c r="K224" s="413">
        <f t="shared" si="72"/>
        <v>0</v>
      </c>
      <c r="L224" s="413">
        <v>0</v>
      </c>
      <c r="M224" s="413">
        <v>0</v>
      </c>
      <c r="N224" s="413">
        <v>0</v>
      </c>
      <c r="O224" s="413">
        <v>0</v>
      </c>
      <c r="P224" s="413">
        <f t="shared" si="73"/>
        <v>43826.400000000001</v>
      </c>
      <c r="R224" s="411"/>
      <c r="S224" s="411"/>
      <c r="T224" s="411"/>
      <c r="U224" s="411"/>
      <c r="V224" s="411"/>
    </row>
    <row r="225" spans="1:22" s="383" customFormat="1" ht="45">
      <c r="A225" s="322" t="s">
        <v>458</v>
      </c>
      <c r="B225" s="322" t="s">
        <v>221</v>
      </c>
      <c r="C225" s="322" t="s">
        <v>224</v>
      </c>
      <c r="D225" s="323" t="s">
        <v>459</v>
      </c>
      <c r="E225" s="413">
        <f>13687.9-8636.4</f>
        <v>5051.5</v>
      </c>
      <c r="F225" s="413">
        <f t="shared" si="71"/>
        <v>5051.5</v>
      </c>
      <c r="G225" s="413">
        <v>0</v>
      </c>
      <c r="H225" s="413">
        <v>0</v>
      </c>
      <c r="I225" s="413">
        <v>0</v>
      </c>
      <c r="J225" s="413">
        <v>0</v>
      </c>
      <c r="K225" s="413">
        <f t="shared" si="72"/>
        <v>0</v>
      </c>
      <c r="L225" s="413">
        <v>0</v>
      </c>
      <c r="M225" s="413">
        <v>0</v>
      </c>
      <c r="N225" s="413">
        <v>0</v>
      </c>
      <c r="O225" s="413">
        <v>0</v>
      </c>
      <c r="P225" s="413">
        <f t="shared" si="73"/>
        <v>5051.5</v>
      </c>
      <c r="R225" s="411"/>
      <c r="S225" s="411"/>
      <c r="T225" s="411"/>
      <c r="U225" s="411"/>
      <c r="V225" s="411"/>
    </row>
    <row r="226" spans="1:22" s="383" customFormat="1" ht="16.5">
      <c r="A226" s="322" t="s">
        <v>460</v>
      </c>
      <c r="B226" s="322" t="s">
        <v>223</v>
      </c>
      <c r="C226" s="322" t="s">
        <v>226</v>
      </c>
      <c r="D226" s="323" t="s">
        <v>795</v>
      </c>
      <c r="E226" s="413">
        <v>26995.3</v>
      </c>
      <c r="F226" s="413">
        <f t="shared" si="71"/>
        <v>26995.3</v>
      </c>
      <c r="G226" s="413">
        <v>17910.599999999999</v>
      </c>
      <c r="H226" s="413">
        <v>3553.5</v>
      </c>
      <c r="I226" s="413">
        <v>0</v>
      </c>
      <c r="J226" s="413">
        <v>124.7</v>
      </c>
      <c r="K226" s="413">
        <f t="shared" si="72"/>
        <v>124.7</v>
      </c>
      <c r="L226" s="413">
        <v>0</v>
      </c>
      <c r="M226" s="413">
        <v>0</v>
      </c>
      <c r="N226" s="413">
        <v>0</v>
      </c>
      <c r="O226" s="413">
        <v>0</v>
      </c>
      <c r="P226" s="413">
        <f t="shared" si="73"/>
        <v>27120</v>
      </c>
      <c r="R226" s="411"/>
      <c r="S226" s="411"/>
      <c r="T226" s="411"/>
      <c r="U226" s="411"/>
      <c r="V226" s="411"/>
    </row>
    <row r="227" spans="1:22" s="383" customFormat="1" ht="16.5" customHeight="1">
      <c r="A227" s="322" t="s">
        <v>793</v>
      </c>
      <c r="B227" s="322" t="s">
        <v>461</v>
      </c>
      <c r="C227" s="322" t="s">
        <v>226</v>
      </c>
      <c r="D227" s="323" t="s">
        <v>796</v>
      </c>
      <c r="E227" s="413">
        <v>14870.6</v>
      </c>
      <c r="F227" s="413">
        <f t="shared" si="71"/>
        <v>14870.6</v>
      </c>
      <c r="G227" s="413">
        <v>9972.5</v>
      </c>
      <c r="H227" s="413">
        <v>677.9</v>
      </c>
      <c r="I227" s="413">
        <v>0</v>
      </c>
      <c r="J227" s="413">
        <v>4050</v>
      </c>
      <c r="K227" s="413">
        <f t="shared" si="72"/>
        <v>3630</v>
      </c>
      <c r="L227" s="413">
        <v>1500</v>
      </c>
      <c r="M227" s="413">
        <v>60</v>
      </c>
      <c r="N227" s="413">
        <v>420</v>
      </c>
      <c r="O227" s="413">
        <v>0</v>
      </c>
      <c r="P227" s="413">
        <f t="shared" si="73"/>
        <v>18920.599999999999</v>
      </c>
      <c r="Q227" s="427"/>
      <c r="R227" s="428"/>
      <c r="S227" s="411"/>
      <c r="T227" s="411"/>
      <c r="U227" s="411"/>
      <c r="V227" s="411"/>
    </row>
    <row r="228" spans="1:22" s="383" customFormat="1" ht="30.75" customHeight="1">
      <c r="A228" s="322" t="s">
        <v>462</v>
      </c>
      <c r="B228" s="322" t="s">
        <v>225</v>
      </c>
      <c r="C228" s="322" t="s">
        <v>228</v>
      </c>
      <c r="D228" s="323" t="s">
        <v>797</v>
      </c>
      <c r="E228" s="413">
        <v>7446.1</v>
      </c>
      <c r="F228" s="413">
        <f t="shared" si="71"/>
        <v>7446.1</v>
      </c>
      <c r="G228" s="413">
        <v>1745.7</v>
      </c>
      <c r="H228" s="413">
        <v>384.9</v>
      </c>
      <c r="I228" s="413">
        <v>0</v>
      </c>
      <c r="J228" s="413">
        <v>162.9</v>
      </c>
      <c r="K228" s="413">
        <f t="shared" si="72"/>
        <v>162.9</v>
      </c>
      <c r="L228" s="413">
        <v>68.599999999999994</v>
      </c>
      <c r="M228" s="413">
        <v>5.5</v>
      </c>
      <c r="N228" s="413">
        <v>0</v>
      </c>
      <c r="O228" s="413"/>
      <c r="P228" s="413">
        <f t="shared" si="73"/>
        <v>7609</v>
      </c>
      <c r="Q228" s="427"/>
      <c r="R228" s="428"/>
      <c r="S228" s="411"/>
      <c r="T228" s="411"/>
      <c r="U228" s="411"/>
      <c r="V228" s="411"/>
    </row>
    <row r="229" spans="1:22" s="383" customFormat="1" ht="16.5">
      <c r="A229" s="322" t="s">
        <v>464</v>
      </c>
      <c r="B229" s="322" t="s">
        <v>227</v>
      </c>
      <c r="C229" s="322" t="s">
        <v>229</v>
      </c>
      <c r="D229" s="323" t="s">
        <v>465</v>
      </c>
      <c r="E229" s="413">
        <v>259</v>
      </c>
      <c r="F229" s="413">
        <f t="shared" si="71"/>
        <v>259</v>
      </c>
      <c r="G229" s="413">
        <v>0</v>
      </c>
      <c r="H229" s="413">
        <v>0</v>
      </c>
      <c r="I229" s="413">
        <v>0</v>
      </c>
      <c r="J229" s="413">
        <v>0</v>
      </c>
      <c r="K229" s="413">
        <f t="shared" si="72"/>
        <v>0</v>
      </c>
      <c r="L229" s="413">
        <v>0</v>
      </c>
      <c r="M229" s="413">
        <v>0</v>
      </c>
      <c r="N229" s="413">
        <v>0</v>
      </c>
      <c r="O229" s="413">
        <v>0</v>
      </c>
      <c r="P229" s="413">
        <f t="shared" si="73"/>
        <v>259</v>
      </c>
      <c r="R229" s="411"/>
      <c r="S229" s="411"/>
      <c r="T229" s="411"/>
      <c r="U229" s="411"/>
      <c r="V229" s="411"/>
    </row>
    <row r="230" spans="1:22" s="383" customFormat="1" ht="16.5">
      <c r="A230" s="322" t="s">
        <v>466</v>
      </c>
      <c r="B230" s="322" t="s">
        <v>467</v>
      </c>
      <c r="C230" s="322" t="s">
        <v>230</v>
      </c>
      <c r="D230" s="551" t="s">
        <v>468</v>
      </c>
      <c r="E230" s="413">
        <f>6092.4+8636.4</f>
        <v>14728.8</v>
      </c>
      <c r="F230" s="413">
        <f t="shared" si="71"/>
        <v>14728.8</v>
      </c>
      <c r="G230" s="413">
        <v>1006.1</v>
      </c>
      <c r="H230" s="413">
        <v>35.200000000000003</v>
      </c>
      <c r="I230" s="413">
        <v>0</v>
      </c>
      <c r="J230" s="413">
        <v>0</v>
      </c>
      <c r="K230" s="413">
        <f t="shared" si="72"/>
        <v>0</v>
      </c>
      <c r="L230" s="413">
        <v>0</v>
      </c>
      <c r="M230" s="413">
        <v>0</v>
      </c>
      <c r="N230" s="413">
        <v>0</v>
      </c>
      <c r="O230" s="413">
        <v>0</v>
      </c>
      <c r="P230" s="413">
        <f t="shared" si="73"/>
        <v>14728.8</v>
      </c>
      <c r="R230" s="411"/>
      <c r="S230" s="411"/>
      <c r="T230" s="411"/>
      <c r="U230" s="411"/>
      <c r="V230" s="411"/>
    </row>
    <row r="231" spans="1:22" s="434" customFormat="1" ht="15">
      <c r="A231" s="322" t="s">
        <v>765</v>
      </c>
      <c r="B231" s="322" t="s">
        <v>505</v>
      </c>
      <c r="C231" s="322" t="s">
        <v>234</v>
      </c>
      <c r="D231" s="323" t="s">
        <v>780</v>
      </c>
      <c r="E231" s="413">
        <v>177.6</v>
      </c>
      <c r="F231" s="413">
        <f t="shared" si="71"/>
        <v>177.6</v>
      </c>
      <c r="G231" s="413">
        <v>0</v>
      </c>
      <c r="H231" s="413">
        <v>0</v>
      </c>
      <c r="I231" s="413">
        <v>0</v>
      </c>
      <c r="J231" s="413">
        <v>0</v>
      </c>
      <c r="K231" s="413">
        <f t="shared" si="72"/>
        <v>0</v>
      </c>
      <c r="L231" s="413">
        <v>0</v>
      </c>
      <c r="M231" s="413">
        <v>0</v>
      </c>
      <c r="N231" s="413">
        <f>J231</f>
        <v>0</v>
      </c>
      <c r="O231" s="413">
        <f>N231</f>
        <v>0</v>
      </c>
      <c r="P231" s="413">
        <f t="shared" si="73"/>
        <v>177.6</v>
      </c>
      <c r="Q231" s="427"/>
      <c r="R231" s="428"/>
      <c r="S231" s="433"/>
      <c r="T231" s="433"/>
      <c r="U231" s="234"/>
      <c r="V231" s="433"/>
    </row>
    <row r="232" spans="1:22" s="383" customFormat="1" ht="16.5">
      <c r="A232" s="322" t="s">
        <v>501</v>
      </c>
      <c r="B232" s="322" t="s">
        <v>499</v>
      </c>
      <c r="C232" s="322" t="s">
        <v>237</v>
      </c>
      <c r="D232" s="323" t="s">
        <v>500</v>
      </c>
      <c r="E232" s="413">
        <v>486</v>
      </c>
      <c r="F232" s="413">
        <f t="shared" si="71"/>
        <v>486</v>
      </c>
      <c r="G232" s="413">
        <v>0</v>
      </c>
      <c r="H232" s="413">
        <v>0</v>
      </c>
      <c r="I232" s="413">
        <v>0</v>
      </c>
      <c r="J232" s="413">
        <v>0</v>
      </c>
      <c r="K232" s="413">
        <f t="shared" si="72"/>
        <v>0</v>
      </c>
      <c r="L232" s="413">
        <v>0</v>
      </c>
      <c r="M232" s="413">
        <v>0</v>
      </c>
      <c r="N232" s="413">
        <v>0</v>
      </c>
      <c r="O232" s="413">
        <v>0</v>
      </c>
      <c r="P232" s="413">
        <f t="shared" si="73"/>
        <v>486</v>
      </c>
      <c r="R232" s="411"/>
      <c r="S232" s="411"/>
      <c r="T232" s="411"/>
      <c r="U232" s="411"/>
      <c r="V232" s="411"/>
    </row>
    <row r="233" spans="1:22" s="383" customFormat="1" ht="16.5">
      <c r="A233" s="407" t="s">
        <v>616</v>
      </c>
      <c r="B233" s="407"/>
      <c r="C233" s="407"/>
      <c r="D233" s="408" t="s">
        <v>175</v>
      </c>
      <c r="E233" s="409">
        <f>E235+E237</f>
        <v>7317.7999999999993</v>
      </c>
      <c r="F233" s="409">
        <f t="shared" si="71"/>
        <v>7317.7999999999993</v>
      </c>
      <c r="G233" s="409">
        <f t="shared" ref="G233:O233" si="76">G235+G237</f>
        <v>1631.3</v>
      </c>
      <c r="H233" s="409">
        <f t="shared" si="76"/>
        <v>0</v>
      </c>
      <c r="I233" s="409">
        <f t="shared" si="76"/>
        <v>0</v>
      </c>
      <c r="J233" s="409">
        <f t="shared" si="76"/>
        <v>0</v>
      </c>
      <c r="K233" s="409">
        <f t="shared" si="72"/>
        <v>0</v>
      </c>
      <c r="L233" s="409">
        <f t="shared" si="76"/>
        <v>0</v>
      </c>
      <c r="M233" s="409">
        <f t="shared" si="76"/>
        <v>0</v>
      </c>
      <c r="N233" s="409">
        <f t="shared" si="76"/>
        <v>0</v>
      </c>
      <c r="O233" s="409">
        <f t="shared" si="76"/>
        <v>0</v>
      </c>
      <c r="P233" s="409">
        <f t="shared" si="73"/>
        <v>7317.7999999999993</v>
      </c>
      <c r="Q233" s="427"/>
      <c r="R233" s="428"/>
      <c r="S233" s="411"/>
      <c r="T233" s="411"/>
      <c r="U233" s="411"/>
      <c r="V233" s="411"/>
    </row>
    <row r="234" spans="1:22" s="383" customFormat="1" ht="16.5">
      <c r="A234" s="407" t="s">
        <v>617</v>
      </c>
      <c r="B234" s="407"/>
      <c r="C234" s="407"/>
      <c r="D234" s="412" t="s">
        <v>175</v>
      </c>
      <c r="E234" s="409"/>
      <c r="F234" s="409"/>
      <c r="G234" s="409"/>
      <c r="H234" s="409"/>
      <c r="I234" s="409"/>
      <c r="J234" s="409"/>
      <c r="K234" s="409"/>
      <c r="L234" s="409"/>
      <c r="M234" s="409"/>
      <c r="N234" s="409"/>
      <c r="O234" s="409"/>
      <c r="P234" s="409"/>
      <c r="R234" s="411"/>
      <c r="S234" s="411"/>
      <c r="T234" s="411"/>
      <c r="U234" s="411"/>
      <c r="V234" s="411"/>
    </row>
    <row r="235" spans="1:22" s="383" customFormat="1" ht="15.75" customHeight="1">
      <c r="A235" s="322" t="s">
        <v>618</v>
      </c>
      <c r="B235" s="322" t="s">
        <v>387</v>
      </c>
      <c r="C235" s="322" t="s">
        <v>30</v>
      </c>
      <c r="D235" s="323" t="s">
        <v>276</v>
      </c>
      <c r="E235" s="413">
        <v>2113.6</v>
      </c>
      <c r="F235" s="413">
        <f t="shared" si="71"/>
        <v>2113.6</v>
      </c>
      <c r="G235" s="413">
        <v>1631.3</v>
      </c>
      <c r="H235" s="413">
        <v>0</v>
      </c>
      <c r="I235" s="413">
        <v>0</v>
      </c>
      <c r="J235" s="413">
        <v>0</v>
      </c>
      <c r="K235" s="413">
        <f t="shared" si="72"/>
        <v>0</v>
      </c>
      <c r="L235" s="413">
        <v>0</v>
      </c>
      <c r="M235" s="413">
        <v>0</v>
      </c>
      <c r="N235" s="413">
        <f>J235</f>
        <v>0</v>
      </c>
      <c r="O235" s="413">
        <f>N235</f>
        <v>0</v>
      </c>
      <c r="P235" s="413">
        <f t="shared" si="73"/>
        <v>2113.6</v>
      </c>
      <c r="R235" s="411"/>
      <c r="S235" s="411"/>
      <c r="T235" s="411"/>
      <c r="U235" s="411"/>
      <c r="V235" s="411"/>
    </row>
    <row r="236" spans="1:22" s="416" customFormat="1" ht="16.5">
      <c r="A236" s="371" t="s">
        <v>666</v>
      </c>
      <c r="B236" s="371" t="s">
        <v>665</v>
      </c>
      <c r="C236" s="371"/>
      <c r="D236" s="555" t="s">
        <v>663</v>
      </c>
      <c r="E236" s="373">
        <f>E237</f>
        <v>5204.2</v>
      </c>
      <c r="F236" s="373">
        <f t="shared" ref="F236:P236" si="77">F237</f>
        <v>5204.2</v>
      </c>
      <c r="G236" s="373">
        <f t="shared" si="77"/>
        <v>0</v>
      </c>
      <c r="H236" s="373">
        <f t="shared" si="77"/>
        <v>0</v>
      </c>
      <c r="I236" s="373">
        <f t="shared" si="77"/>
        <v>0</v>
      </c>
      <c r="J236" s="373">
        <f t="shared" si="77"/>
        <v>0</v>
      </c>
      <c r="K236" s="373">
        <f t="shared" si="77"/>
        <v>0</v>
      </c>
      <c r="L236" s="373">
        <f t="shared" si="77"/>
        <v>0</v>
      </c>
      <c r="M236" s="373">
        <f t="shared" si="77"/>
        <v>0</v>
      </c>
      <c r="N236" s="373">
        <f t="shared" si="77"/>
        <v>0</v>
      </c>
      <c r="O236" s="373">
        <f t="shared" si="77"/>
        <v>0</v>
      </c>
      <c r="P236" s="373">
        <f t="shared" si="77"/>
        <v>5204.2</v>
      </c>
      <c r="R236" s="417"/>
      <c r="S236" s="417"/>
      <c r="T236" s="417"/>
      <c r="U236" s="417"/>
      <c r="V236" s="417"/>
    </row>
    <row r="237" spans="1:22" s="383" customFormat="1" ht="16.5">
      <c r="A237" s="322" t="s">
        <v>668</v>
      </c>
      <c r="B237" s="322" t="s">
        <v>667</v>
      </c>
      <c r="C237" s="322" t="s">
        <v>241</v>
      </c>
      <c r="D237" s="551" t="s">
        <v>664</v>
      </c>
      <c r="E237" s="413">
        <v>5204.2</v>
      </c>
      <c r="F237" s="413">
        <f t="shared" si="71"/>
        <v>5204.2</v>
      </c>
      <c r="G237" s="413">
        <v>0</v>
      </c>
      <c r="H237" s="413">
        <v>0</v>
      </c>
      <c r="I237" s="413">
        <v>0</v>
      </c>
      <c r="J237" s="413">
        <v>0</v>
      </c>
      <c r="K237" s="413">
        <f t="shared" si="72"/>
        <v>0</v>
      </c>
      <c r="L237" s="413">
        <v>0</v>
      </c>
      <c r="M237" s="413">
        <v>0</v>
      </c>
      <c r="N237" s="413">
        <v>0</v>
      </c>
      <c r="O237" s="413">
        <v>0</v>
      </c>
      <c r="P237" s="413">
        <f t="shared" si="73"/>
        <v>5204.2</v>
      </c>
      <c r="R237" s="411"/>
      <c r="S237" s="411"/>
      <c r="T237" s="411"/>
      <c r="U237" s="411"/>
      <c r="V237" s="411"/>
    </row>
    <row r="238" spans="1:22" s="383" customFormat="1" ht="16.5">
      <c r="A238" s="407" t="s">
        <v>619</v>
      </c>
      <c r="B238" s="407"/>
      <c r="C238" s="407"/>
      <c r="D238" s="408" t="s">
        <v>176</v>
      </c>
      <c r="E238" s="409">
        <f>E240+E241+E243</f>
        <v>69184</v>
      </c>
      <c r="F238" s="409">
        <f t="shared" si="71"/>
        <v>69184</v>
      </c>
      <c r="G238" s="409">
        <f t="shared" ref="G238:O238" si="78">G240+G241+G243</f>
        <v>7614</v>
      </c>
      <c r="H238" s="409">
        <f t="shared" si="78"/>
        <v>393.1</v>
      </c>
      <c r="I238" s="409">
        <f t="shared" si="78"/>
        <v>0</v>
      </c>
      <c r="J238" s="409">
        <f t="shared" si="78"/>
        <v>0</v>
      </c>
      <c r="K238" s="409">
        <f t="shared" si="72"/>
        <v>0</v>
      </c>
      <c r="L238" s="409">
        <f t="shared" si="78"/>
        <v>0</v>
      </c>
      <c r="M238" s="409">
        <f t="shared" si="78"/>
        <v>0</v>
      </c>
      <c r="N238" s="409">
        <f t="shared" si="78"/>
        <v>0</v>
      </c>
      <c r="O238" s="409">
        <f t="shared" si="78"/>
        <v>0</v>
      </c>
      <c r="P238" s="409">
        <f t="shared" si="73"/>
        <v>69184</v>
      </c>
      <c r="Q238" s="427"/>
      <c r="R238" s="428"/>
      <c r="S238" s="411"/>
      <c r="T238" s="411"/>
      <c r="U238" s="411"/>
      <c r="V238" s="411"/>
    </row>
    <row r="239" spans="1:22" s="383" customFormat="1" ht="16.5">
      <c r="A239" s="407" t="s">
        <v>620</v>
      </c>
      <c r="B239" s="407"/>
      <c r="C239" s="407"/>
      <c r="D239" s="412" t="s">
        <v>176</v>
      </c>
      <c r="E239" s="409"/>
      <c r="F239" s="409"/>
      <c r="G239" s="409"/>
      <c r="H239" s="409"/>
      <c r="I239" s="409"/>
      <c r="J239" s="409"/>
      <c r="K239" s="409"/>
      <c r="L239" s="409"/>
      <c r="M239" s="409"/>
      <c r="N239" s="409"/>
      <c r="O239" s="409"/>
      <c r="P239" s="409"/>
      <c r="Q239" s="427"/>
      <c r="R239" s="428"/>
      <c r="S239" s="411"/>
      <c r="T239" s="411"/>
      <c r="U239" s="411"/>
      <c r="V239" s="411"/>
    </row>
    <row r="240" spans="1:22" s="383" customFormat="1" ht="45">
      <c r="A240" s="322" t="s">
        <v>621</v>
      </c>
      <c r="B240" s="322" t="s">
        <v>387</v>
      </c>
      <c r="C240" s="322" t="s">
        <v>30</v>
      </c>
      <c r="D240" s="323" t="s">
        <v>277</v>
      </c>
      <c r="E240" s="413">
        <v>10500.3</v>
      </c>
      <c r="F240" s="413">
        <f t="shared" si="71"/>
        <v>10500.3</v>
      </c>
      <c r="G240" s="413">
        <v>7614</v>
      </c>
      <c r="H240" s="413">
        <v>249.2</v>
      </c>
      <c r="I240" s="413">
        <v>0</v>
      </c>
      <c r="J240" s="413">
        <v>0</v>
      </c>
      <c r="K240" s="413">
        <f t="shared" si="72"/>
        <v>0</v>
      </c>
      <c r="L240" s="413">
        <v>0</v>
      </c>
      <c r="M240" s="413">
        <v>0</v>
      </c>
      <c r="N240" s="413">
        <f>J240</f>
        <v>0</v>
      </c>
      <c r="O240" s="413">
        <f>N240</f>
        <v>0</v>
      </c>
      <c r="P240" s="413">
        <f t="shared" si="73"/>
        <v>10500.3</v>
      </c>
      <c r="R240" s="411"/>
      <c r="S240" s="411"/>
      <c r="T240" s="411"/>
      <c r="U240" s="411"/>
      <c r="V240" s="411"/>
    </row>
    <row r="241" spans="1:22" s="383" customFormat="1" ht="30">
      <c r="A241" s="322" t="s">
        <v>622</v>
      </c>
      <c r="B241" s="322" t="s">
        <v>232</v>
      </c>
      <c r="C241" s="322"/>
      <c r="D241" s="323" t="s">
        <v>506</v>
      </c>
      <c r="E241" s="413">
        <v>14627</v>
      </c>
      <c r="F241" s="413">
        <f t="shared" si="71"/>
        <v>14627</v>
      </c>
      <c r="G241" s="413">
        <v>0</v>
      </c>
      <c r="H241" s="413">
        <v>0</v>
      </c>
      <c r="I241" s="413">
        <v>0</v>
      </c>
      <c r="J241" s="413">
        <v>0</v>
      </c>
      <c r="K241" s="413">
        <f t="shared" si="72"/>
        <v>0</v>
      </c>
      <c r="L241" s="413">
        <v>0</v>
      </c>
      <c r="M241" s="413">
        <v>0</v>
      </c>
      <c r="N241" s="413">
        <v>0</v>
      </c>
      <c r="O241" s="413">
        <v>0</v>
      </c>
      <c r="P241" s="413">
        <f t="shared" si="73"/>
        <v>14627</v>
      </c>
      <c r="Q241" s="429"/>
      <c r="R241" s="430"/>
      <c r="S241" s="411"/>
      <c r="T241" s="411"/>
      <c r="U241" s="411"/>
      <c r="V241" s="411"/>
    </row>
    <row r="242" spans="1:22" s="416" customFormat="1" ht="30">
      <c r="A242" s="371" t="s">
        <v>772</v>
      </c>
      <c r="B242" s="371" t="s">
        <v>766</v>
      </c>
      <c r="C242" s="371" t="s">
        <v>234</v>
      </c>
      <c r="D242" s="372" t="s">
        <v>770</v>
      </c>
      <c r="E242" s="373">
        <v>14627</v>
      </c>
      <c r="F242" s="373">
        <f t="shared" ref="F242" si="79">E242-I242</f>
        <v>14627</v>
      </c>
      <c r="G242" s="373">
        <v>0</v>
      </c>
      <c r="H242" s="373">
        <v>0</v>
      </c>
      <c r="I242" s="373">
        <v>0</v>
      </c>
      <c r="J242" s="373">
        <v>0</v>
      </c>
      <c r="K242" s="373">
        <f t="shared" ref="K242" si="80">J242-N242</f>
        <v>0</v>
      </c>
      <c r="L242" s="373">
        <v>0</v>
      </c>
      <c r="M242" s="373">
        <v>0</v>
      </c>
      <c r="N242" s="373">
        <v>0</v>
      </c>
      <c r="O242" s="373">
        <v>0</v>
      </c>
      <c r="P242" s="373">
        <f t="shared" ref="P242" si="81">J242+E242</f>
        <v>14627</v>
      </c>
      <c r="Q242" s="431"/>
      <c r="R242" s="432"/>
      <c r="S242" s="417"/>
      <c r="T242" s="417"/>
      <c r="U242" s="417"/>
      <c r="V242" s="417"/>
    </row>
    <row r="243" spans="1:22" s="434" customFormat="1" ht="16.5">
      <c r="A243" s="322" t="s">
        <v>750</v>
      </c>
      <c r="B243" s="322" t="s">
        <v>505</v>
      </c>
      <c r="C243" s="322" t="s">
        <v>234</v>
      </c>
      <c r="D243" s="323" t="s">
        <v>780</v>
      </c>
      <c r="E243" s="413">
        <v>44056.7</v>
      </c>
      <c r="F243" s="413">
        <f t="shared" si="71"/>
        <v>44056.7</v>
      </c>
      <c r="G243" s="413">
        <v>0</v>
      </c>
      <c r="H243" s="413">
        <v>143.9</v>
      </c>
      <c r="I243" s="413">
        <v>0</v>
      </c>
      <c r="J243" s="413">
        <v>0</v>
      </c>
      <c r="K243" s="413">
        <f t="shared" si="72"/>
        <v>0</v>
      </c>
      <c r="L243" s="413">
        <v>0</v>
      </c>
      <c r="M243" s="413">
        <v>0</v>
      </c>
      <c r="N243" s="413">
        <f>J243</f>
        <v>0</v>
      </c>
      <c r="O243" s="413">
        <f>N243</f>
        <v>0</v>
      </c>
      <c r="P243" s="413">
        <f t="shared" si="73"/>
        <v>44056.7</v>
      </c>
      <c r="Q243" s="383"/>
      <c r="R243" s="411"/>
      <c r="S243" s="433"/>
      <c r="T243" s="433"/>
      <c r="U243" s="234"/>
      <c r="V243" s="433"/>
    </row>
    <row r="244" spans="1:22" s="383" customFormat="1" ht="16.5">
      <c r="A244" s="407" t="s">
        <v>623</v>
      </c>
      <c r="B244" s="407"/>
      <c r="C244" s="407"/>
      <c r="D244" s="408" t="s">
        <v>177</v>
      </c>
      <c r="E244" s="409">
        <f>E246+E247+E249</f>
        <v>66431.399999999994</v>
      </c>
      <c r="F244" s="409">
        <f t="shared" si="71"/>
        <v>66431.399999999994</v>
      </c>
      <c r="G244" s="409">
        <f t="shared" ref="G244:O244" si="82">G246+G247+G249</f>
        <v>7780.5</v>
      </c>
      <c r="H244" s="409">
        <f t="shared" si="82"/>
        <v>514.9</v>
      </c>
      <c r="I244" s="409">
        <f t="shared" si="82"/>
        <v>0</v>
      </c>
      <c r="J244" s="409">
        <f t="shared" si="82"/>
        <v>0</v>
      </c>
      <c r="K244" s="409">
        <f t="shared" si="72"/>
        <v>0</v>
      </c>
      <c r="L244" s="409">
        <f t="shared" si="82"/>
        <v>0</v>
      </c>
      <c r="M244" s="409">
        <f t="shared" si="82"/>
        <v>0</v>
      </c>
      <c r="N244" s="409">
        <f t="shared" si="82"/>
        <v>0</v>
      </c>
      <c r="O244" s="409">
        <f t="shared" si="82"/>
        <v>0</v>
      </c>
      <c r="P244" s="409">
        <f t="shared" si="73"/>
        <v>66431.399999999994</v>
      </c>
      <c r="Q244" s="427"/>
      <c r="R244" s="428"/>
      <c r="S244" s="411"/>
      <c r="T244" s="411"/>
      <c r="U244" s="411"/>
      <c r="V244" s="411"/>
    </row>
    <row r="245" spans="1:22" s="383" customFormat="1" ht="16.5">
      <c r="A245" s="407" t="s">
        <v>624</v>
      </c>
      <c r="B245" s="407"/>
      <c r="C245" s="407"/>
      <c r="D245" s="412" t="s">
        <v>177</v>
      </c>
      <c r="E245" s="409"/>
      <c r="F245" s="409"/>
      <c r="G245" s="409"/>
      <c r="H245" s="409"/>
      <c r="I245" s="409"/>
      <c r="J245" s="409"/>
      <c r="K245" s="409"/>
      <c r="L245" s="409"/>
      <c r="M245" s="409"/>
      <c r="N245" s="409"/>
      <c r="O245" s="409"/>
      <c r="P245" s="409"/>
      <c r="Q245" s="427"/>
      <c r="R245" s="428"/>
      <c r="S245" s="411"/>
      <c r="T245" s="411"/>
      <c r="U245" s="411"/>
      <c r="V245" s="411"/>
    </row>
    <row r="246" spans="1:22" s="383" customFormat="1" ht="45">
      <c r="A246" s="322" t="s">
        <v>625</v>
      </c>
      <c r="B246" s="322" t="s">
        <v>387</v>
      </c>
      <c r="C246" s="322" t="s">
        <v>30</v>
      </c>
      <c r="D246" s="323" t="s">
        <v>277</v>
      </c>
      <c r="E246" s="413">
        <v>10901.3</v>
      </c>
      <c r="F246" s="413">
        <f t="shared" si="71"/>
        <v>10901.3</v>
      </c>
      <c r="G246" s="413">
        <v>7780.5</v>
      </c>
      <c r="H246" s="413">
        <v>514.9</v>
      </c>
      <c r="I246" s="413">
        <v>0</v>
      </c>
      <c r="J246" s="413">
        <v>0</v>
      </c>
      <c r="K246" s="413">
        <f t="shared" si="72"/>
        <v>0</v>
      </c>
      <c r="L246" s="413">
        <v>0</v>
      </c>
      <c r="M246" s="413">
        <v>0</v>
      </c>
      <c r="N246" s="413">
        <f>J246</f>
        <v>0</v>
      </c>
      <c r="O246" s="413">
        <f>N246</f>
        <v>0</v>
      </c>
      <c r="P246" s="413">
        <f t="shared" si="73"/>
        <v>10901.3</v>
      </c>
      <c r="R246" s="411"/>
      <c r="S246" s="411"/>
      <c r="T246" s="411"/>
      <c r="U246" s="411"/>
      <c r="V246" s="411"/>
    </row>
    <row r="247" spans="1:22" s="383" customFormat="1" ht="30">
      <c r="A247" s="322" t="s">
        <v>626</v>
      </c>
      <c r="B247" s="322" t="s">
        <v>232</v>
      </c>
      <c r="C247" s="322" t="s">
        <v>234</v>
      </c>
      <c r="D247" s="323" t="s">
        <v>506</v>
      </c>
      <c r="E247" s="413">
        <v>12060.3</v>
      </c>
      <c r="F247" s="413">
        <f t="shared" si="71"/>
        <v>12060.3</v>
      </c>
      <c r="G247" s="413">
        <v>0</v>
      </c>
      <c r="H247" s="413">
        <v>0</v>
      </c>
      <c r="I247" s="413">
        <v>0</v>
      </c>
      <c r="J247" s="413">
        <v>0</v>
      </c>
      <c r="K247" s="413">
        <f t="shared" si="72"/>
        <v>0</v>
      </c>
      <c r="L247" s="413">
        <v>0</v>
      </c>
      <c r="M247" s="413">
        <v>0</v>
      </c>
      <c r="N247" s="413">
        <v>0</v>
      </c>
      <c r="O247" s="413">
        <v>0</v>
      </c>
      <c r="P247" s="413">
        <f t="shared" si="73"/>
        <v>12060.3</v>
      </c>
      <c r="Q247" s="429"/>
      <c r="R247" s="430"/>
      <c r="S247" s="411"/>
      <c r="T247" s="411"/>
      <c r="U247" s="411"/>
      <c r="V247" s="411"/>
    </row>
    <row r="248" spans="1:22" s="383" customFormat="1" ht="30">
      <c r="A248" s="322" t="s">
        <v>773</v>
      </c>
      <c r="B248" s="371" t="s">
        <v>766</v>
      </c>
      <c r="C248" s="371" t="s">
        <v>234</v>
      </c>
      <c r="D248" s="372" t="s">
        <v>770</v>
      </c>
      <c r="E248" s="373">
        <v>12060.3</v>
      </c>
      <c r="F248" s="373">
        <f t="shared" si="71"/>
        <v>12060.3</v>
      </c>
      <c r="G248" s="373">
        <v>0</v>
      </c>
      <c r="H248" s="373">
        <v>0</v>
      </c>
      <c r="I248" s="373">
        <v>0</v>
      </c>
      <c r="J248" s="373">
        <v>0</v>
      </c>
      <c r="K248" s="373">
        <f t="shared" si="72"/>
        <v>0</v>
      </c>
      <c r="L248" s="373">
        <v>0</v>
      </c>
      <c r="M248" s="373">
        <v>0</v>
      </c>
      <c r="N248" s="373">
        <v>0</v>
      </c>
      <c r="O248" s="373">
        <v>0</v>
      </c>
      <c r="P248" s="373">
        <f t="shared" si="73"/>
        <v>12060.3</v>
      </c>
      <c r="Q248" s="429"/>
      <c r="R248" s="430"/>
      <c r="S248" s="411"/>
      <c r="T248" s="411"/>
      <c r="U248" s="411"/>
      <c r="V248" s="411"/>
    </row>
    <row r="249" spans="1:22" s="434" customFormat="1" ht="16.5">
      <c r="A249" s="322" t="s">
        <v>749</v>
      </c>
      <c r="B249" s="322" t="s">
        <v>505</v>
      </c>
      <c r="C249" s="322" t="s">
        <v>234</v>
      </c>
      <c r="D249" s="323" t="s">
        <v>780</v>
      </c>
      <c r="E249" s="413">
        <v>43469.8</v>
      </c>
      <c r="F249" s="413">
        <f t="shared" si="71"/>
        <v>43469.8</v>
      </c>
      <c r="G249" s="413">
        <v>0</v>
      </c>
      <c r="H249" s="413"/>
      <c r="I249" s="413">
        <v>0</v>
      </c>
      <c r="J249" s="413">
        <v>0</v>
      </c>
      <c r="K249" s="413">
        <f t="shared" si="72"/>
        <v>0</v>
      </c>
      <c r="L249" s="413">
        <v>0</v>
      </c>
      <c r="M249" s="413">
        <v>0</v>
      </c>
      <c r="N249" s="413">
        <f>J249</f>
        <v>0</v>
      </c>
      <c r="O249" s="413">
        <f>N249</f>
        <v>0</v>
      </c>
      <c r="P249" s="413">
        <f t="shared" si="73"/>
        <v>43469.8</v>
      </c>
      <c r="Q249" s="383"/>
      <c r="R249" s="411"/>
      <c r="S249" s="433"/>
      <c r="T249" s="433"/>
      <c r="U249" s="234"/>
      <c r="V249" s="433"/>
    </row>
    <row r="250" spans="1:22" s="383" customFormat="1" ht="16.5">
      <c r="A250" s="407" t="s">
        <v>627</v>
      </c>
      <c r="B250" s="407"/>
      <c r="C250" s="407"/>
      <c r="D250" s="408" t="s">
        <v>178</v>
      </c>
      <c r="E250" s="409">
        <f>E252+E253+E255</f>
        <v>60657.3</v>
      </c>
      <c r="F250" s="409">
        <f t="shared" si="71"/>
        <v>60657.3</v>
      </c>
      <c r="G250" s="409">
        <f t="shared" ref="G250:O250" si="83">G252+G253+G255</f>
        <v>7862.7</v>
      </c>
      <c r="H250" s="409">
        <f t="shared" si="83"/>
        <v>549.1</v>
      </c>
      <c r="I250" s="409">
        <f t="shared" si="83"/>
        <v>0</v>
      </c>
      <c r="J250" s="409">
        <f t="shared" si="83"/>
        <v>0</v>
      </c>
      <c r="K250" s="409">
        <f t="shared" si="72"/>
        <v>0</v>
      </c>
      <c r="L250" s="409">
        <f t="shared" si="83"/>
        <v>0</v>
      </c>
      <c r="M250" s="409">
        <f t="shared" si="83"/>
        <v>0</v>
      </c>
      <c r="N250" s="409">
        <f t="shared" si="83"/>
        <v>0</v>
      </c>
      <c r="O250" s="409">
        <f t="shared" si="83"/>
        <v>0</v>
      </c>
      <c r="P250" s="409">
        <f t="shared" si="73"/>
        <v>60657.3</v>
      </c>
      <c r="Q250" s="427"/>
      <c r="R250" s="428"/>
      <c r="S250" s="411"/>
      <c r="T250" s="411"/>
      <c r="U250" s="411"/>
      <c r="V250" s="411"/>
    </row>
    <row r="251" spans="1:22" s="383" customFormat="1" ht="16.5">
      <c r="A251" s="407" t="s">
        <v>628</v>
      </c>
      <c r="B251" s="407"/>
      <c r="C251" s="407"/>
      <c r="D251" s="412" t="s">
        <v>178</v>
      </c>
      <c r="E251" s="409"/>
      <c r="F251" s="409"/>
      <c r="G251" s="409"/>
      <c r="H251" s="409"/>
      <c r="I251" s="409"/>
      <c r="J251" s="409"/>
      <c r="K251" s="409"/>
      <c r="L251" s="409"/>
      <c r="M251" s="409"/>
      <c r="N251" s="409"/>
      <c r="O251" s="409"/>
      <c r="P251" s="409"/>
      <c r="Q251" s="427"/>
      <c r="R251" s="428"/>
      <c r="S251" s="411"/>
      <c r="T251" s="411"/>
      <c r="U251" s="411"/>
      <c r="V251" s="411"/>
    </row>
    <row r="252" spans="1:22" s="383" customFormat="1" ht="45">
      <c r="A252" s="322" t="s">
        <v>629</v>
      </c>
      <c r="B252" s="322" t="s">
        <v>387</v>
      </c>
      <c r="C252" s="322" t="s">
        <v>30</v>
      </c>
      <c r="D252" s="323" t="s">
        <v>277</v>
      </c>
      <c r="E252" s="413">
        <v>10993.6</v>
      </c>
      <c r="F252" s="413">
        <f t="shared" si="71"/>
        <v>10993.6</v>
      </c>
      <c r="G252" s="413">
        <v>7862.7</v>
      </c>
      <c r="H252" s="413">
        <v>511.9</v>
      </c>
      <c r="I252" s="413">
        <v>0</v>
      </c>
      <c r="J252" s="413">
        <v>0</v>
      </c>
      <c r="K252" s="413">
        <f t="shared" si="72"/>
        <v>0</v>
      </c>
      <c r="L252" s="413">
        <v>0</v>
      </c>
      <c r="M252" s="413">
        <v>0</v>
      </c>
      <c r="N252" s="413">
        <f>J252</f>
        <v>0</v>
      </c>
      <c r="O252" s="413">
        <f>N252</f>
        <v>0</v>
      </c>
      <c r="P252" s="413">
        <f t="shared" si="73"/>
        <v>10993.6</v>
      </c>
      <c r="Q252" s="427"/>
      <c r="R252" s="428"/>
      <c r="S252" s="411"/>
      <c r="T252" s="411"/>
      <c r="U252" s="411"/>
      <c r="V252" s="411"/>
    </row>
    <row r="253" spans="1:22" s="383" customFormat="1" ht="30">
      <c r="A253" s="322" t="s">
        <v>630</v>
      </c>
      <c r="B253" s="322" t="s">
        <v>232</v>
      </c>
      <c r="C253" s="322" t="s">
        <v>234</v>
      </c>
      <c r="D253" s="323" t="s">
        <v>506</v>
      </c>
      <c r="E253" s="413">
        <v>9336.7999999999993</v>
      </c>
      <c r="F253" s="413">
        <f t="shared" si="71"/>
        <v>9336.7999999999993</v>
      </c>
      <c r="G253" s="413">
        <v>0</v>
      </c>
      <c r="H253" s="413">
        <v>0</v>
      </c>
      <c r="I253" s="413">
        <v>0</v>
      </c>
      <c r="J253" s="413">
        <v>0</v>
      </c>
      <c r="K253" s="413">
        <f t="shared" si="72"/>
        <v>0</v>
      </c>
      <c r="L253" s="413">
        <v>0</v>
      </c>
      <c r="M253" s="413">
        <v>0</v>
      </c>
      <c r="N253" s="413">
        <v>0</v>
      </c>
      <c r="O253" s="413">
        <v>0</v>
      </c>
      <c r="P253" s="413">
        <f t="shared" si="73"/>
        <v>9336.7999999999993</v>
      </c>
      <c r="Q253" s="429"/>
      <c r="R253" s="430"/>
      <c r="S253" s="411"/>
      <c r="T253" s="411"/>
      <c r="U253" s="411"/>
      <c r="V253" s="411"/>
    </row>
    <row r="254" spans="1:22" s="383" customFormat="1" ht="30">
      <c r="A254" s="322" t="s">
        <v>774</v>
      </c>
      <c r="B254" s="371" t="s">
        <v>766</v>
      </c>
      <c r="C254" s="371" t="s">
        <v>234</v>
      </c>
      <c r="D254" s="372" t="s">
        <v>770</v>
      </c>
      <c r="E254" s="373">
        <v>9336.7999999999993</v>
      </c>
      <c r="F254" s="373">
        <f t="shared" ref="F254" si="84">E254-I254</f>
        <v>9336.7999999999993</v>
      </c>
      <c r="G254" s="373">
        <v>0</v>
      </c>
      <c r="H254" s="373">
        <v>0</v>
      </c>
      <c r="I254" s="373">
        <v>0</v>
      </c>
      <c r="J254" s="373">
        <v>0</v>
      </c>
      <c r="K254" s="373">
        <f t="shared" ref="K254" si="85">J254-N254</f>
        <v>0</v>
      </c>
      <c r="L254" s="373">
        <v>0</v>
      </c>
      <c r="M254" s="373">
        <v>0</v>
      </c>
      <c r="N254" s="373">
        <v>0</v>
      </c>
      <c r="O254" s="373">
        <v>0</v>
      </c>
      <c r="P254" s="373">
        <f t="shared" ref="P254" si="86">J254+E254</f>
        <v>9336.7999999999993</v>
      </c>
      <c r="Q254" s="429"/>
      <c r="R254" s="430"/>
      <c r="S254" s="411"/>
      <c r="T254" s="411"/>
      <c r="U254" s="411"/>
      <c r="V254" s="411"/>
    </row>
    <row r="255" spans="1:22" s="434" customFormat="1" ht="16.5">
      <c r="A255" s="322" t="s">
        <v>748</v>
      </c>
      <c r="B255" s="322" t="s">
        <v>505</v>
      </c>
      <c r="C255" s="322" t="s">
        <v>234</v>
      </c>
      <c r="D255" s="323" t="s">
        <v>780</v>
      </c>
      <c r="E255" s="413">
        <v>40326.9</v>
      </c>
      <c r="F255" s="413">
        <f t="shared" si="71"/>
        <v>40326.9</v>
      </c>
      <c r="G255" s="413">
        <v>0</v>
      </c>
      <c r="H255" s="413">
        <f>4.4+32.8</f>
        <v>37.199999999999996</v>
      </c>
      <c r="I255" s="413">
        <v>0</v>
      </c>
      <c r="J255" s="413">
        <v>0</v>
      </c>
      <c r="K255" s="413">
        <f t="shared" si="72"/>
        <v>0</v>
      </c>
      <c r="L255" s="413">
        <v>0</v>
      </c>
      <c r="M255" s="413">
        <v>0</v>
      </c>
      <c r="N255" s="413">
        <f>J255</f>
        <v>0</v>
      </c>
      <c r="O255" s="413">
        <f>N255</f>
        <v>0</v>
      </c>
      <c r="P255" s="413">
        <f t="shared" si="73"/>
        <v>40326.9</v>
      </c>
      <c r="Q255" s="383"/>
      <c r="R255" s="411"/>
      <c r="S255" s="433"/>
      <c r="T255" s="433"/>
      <c r="U255" s="234"/>
      <c r="V255" s="433"/>
    </row>
    <row r="256" spans="1:22" s="383" customFormat="1" ht="16.5">
      <c r="A256" s="407" t="s">
        <v>631</v>
      </c>
      <c r="B256" s="407"/>
      <c r="C256" s="407"/>
      <c r="D256" s="408" t="s">
        <v>179</v>
      </c>
      <c r="E256" s="409">
        <f>E258+E259+E261+E262</f>
        <v>62341.1</v>
      </c>
      <c r="F256" s="409">
        <f t="shared" si="71"/>
        <v>62341.1</v>
      </c>
      <c r="G256" s="409">
        <f t="shared" ref="G256:O256" si="87">G258+G259+G261+G262</f>
        <v>7845.5</v>
      </c>
      <c r="H256" s="409">
        <f t="shared" si="87"/>
        <v>489.8</v>
      </c>
      <c r="I256" s="409">
        <f t="shared" si="87"/>
        <v>0</v>
      </c>
      <c r="J256" s="409">
        <f>J258+J259+J261+J262</f>
        <v>880</v>
      </c>
      <c r="K256" s="409">
        <f t="shared" si="72"/>
        <v>870</v>
      </c>
      <c r="L256" s="409">
        <f t="shared" si="87"/>
        <v>0</v>
      </c>
      <c r="M256" s="409">
        <f t="shared" si="87"/>
        <v>83</v>
      </c>
      <c r="N256" s="409">
        <f t="shared" si="87"/>
        <v>10</v>
      </c>
      <c r="O256" s="409">
        <f t="shared" si="87"/>
        <v>0</v>
      </c>
      <c r="P256" s="409">
        <f t="shared" si="73"/>
        <v>63221.1</v>
      </c>
      <c r="R256" s="411"/>
      <c r="S256" s="411"/>
      <c r="T256" s="411"/>
      <c r="U256" s="411"/>
      <c r="V256" s="411"/>
    </row>
    <row r="257" spans="1:22" s="383" customFormat="1" ht="16.5">
      <c r="A257" s="407" t="s">
        <v>632</v>
      </c>
      <c r="B257" s="407"/>
      <c r="C257" s="407"/>
      <c r="D257" s="412" t="s">
        <v>179</v>
      </c>
      <c r="E257" s="409"/>
      <c r="F257" s="409"/>
      <c r="G257" s="409"/>
      <c r="H257" s="409"/>
      <c r="I257" s="409"/>
      <c r="J257" s="409"/>
      <c r="K257" s="409"/>
      <c r="L257" s="409"/>
      <c r="M257" s="409"/>
      <c r="N257" s="409"/>
      <c r="O257" s="409"/>
      <c r="P257" s="409"/>
      <c r="R257" s="411"/>
      <c r="S257" s="411"/>
      <c r="T257" s="411"/>
      <c r="U257" s="411"/>
      <c r="V257" s="411"/>
    </row>
    <row r="258" spans="1:22" s="383" customFormat="1" ht="45">
      <c r="A258" s="322" t="s">
        <v>633</v>
      </c>
      <c r="B258" s="322" t="s">
        <v>387</v>
      </c>
      <c r="C258" s="322" t="s">
        <v>30</v>
      </c>
      <c r="D258" s="323" t="s">
        <v>277</v>
      </c>
      <c r="E258" s="413">
        <v>11191.7</v>
      </c>
      <c r="F258" s="413">
        <f t="shared" si="71"/>
        <v>11191.7</v>
      </c>
      <c r="G258" s="413">
        <v>7845.5</v>
      </c>
      <c r="H258" s="413">
        <v>489.8</v>
      </c>
      <c r="I258" s="413">
        <v>0</v>
      </c>
      <c r="J258" s="413">
        <v>180</v>
      </c>
      <c r="K258" s="413">
        <f t="shared" si="72"/>
        <v>170</v>
      </c>
      <c r="L258" s="413">
        <v>0</v>
      </c>
      <c r="M258" s="413">
        <v>83</v>
      </c>
      <c r="N258" s="413">
        <v>10</v>
      </c>
      <c r="O258" s="413">
        <v>0</v>
      </c>
      <c r="P258" s="413">
        <f t="shared" si="73"/>
        <v>11371.7</v>
      </c>
      <c r="Q258" s="427"/>
      <c r="R258" s="428"/>
      <c r="S258" s="411"/>
      <c r="T258" s="411"/>
      <c r="U258" s="411"/>
      <c r="V258" s="411"/>
    </row>
    <row r="259" spans="1:22" s="383" customFormat="1" ht="30">
      <c r="A259" s="322" t="s">
        <v>634</v>
      </c>
      <c r="B259" s="322" t="s">
        <v>232</v>
      </c>
      <c r="C259" s="322" t="s">
        <v>234</v>
      </c>
      <c r="D259" s="323" t="s">
        <v>506</v>
      </c>
      <c r="E259" s="413">
        <v>11929.3</v>
      </c>
      <c r="F259" s="413">
        <f t="shared" si="71"/>
        <v>11929.3</v>
      </c>
      <c r="G259" s="413">
        <v>0</v>
      </c>
      <c r="H259" s="413">
        <v>0</v>
      </c>
      <c r="I259" s="413">
        <v>0</v>
      </c>
      <c r="J259" s="413">
        <v>0</v>
      </c>
      <c r="K259" s="413">
        <f t="shared" si="72"/>
        <v>0</v>
      </c>
      <c r="L259" s="413">
        <v>0</v>
      </c>
      <c r="M259" s="413">
        <v>0</v>
      </c>
      <c r="N259" s="413">
        <v>0</v>
      </c>
      <c r="O259" s="413">
        <v>0</v>
      </c>
      <c r="P259" s="413">
        <f t="shared" si="73"/>
        <v>11929.3</v>
      </c>
      <c r="Q259" s="429"/>
      <c r="R259" s="430"/>
      <c r="S259" s="411"/>
      <c r="T259" s="411"/>
      <c r="U259" s="411"/>
      <c r="V259" s="411"/>
    </row>
    <row r="260" spans="1:22" s="383" customFormat="1" ht="30">
      <c r="A260" s="322" t="s">
        <v>775</v>
      </c>
      <c r="B260" s="371" t="s">
        <v>766</v>
      </c>
      <c r="C260" s="371" t="s">
        <v>234</v>
      </c>
      <c r="D260" s="372" t="s">
        <v>770</v>
      </c>
      <c r="E260" s="373">
        <v>11929.3</v>
      </c>
      <c r="F260" s="373">
        <f t="shared" si="71"/>
        <v>11929.3</v>
      </c>
      <c r="G260" s="373">
        <v>0</v>
      </c>
      <c r="H260" s="373">
        <v>0</v>
      </c>
      <c r="I260" s="373">
        <v>0</v>
      </c>
      <c r="J260" s="373">
        <v>0</v>
      </c>
      <c r="K260" s="373">
        <f t="shared" si="72"/>
        <v>0</v>
      </c>
      <c r="L260" s="373">
        <v>0</v>
      </c>
      <c r="M260" s="373">
        <v>0</v>
      </c>
      <c r="N260" s="373">
        <v>0</v>
      </c>
      <c r="O260" s="373">
        <v>0</v>
      </c>
      <c r="P260" s="373">
        <f t="shared" si="73"/>
        <v>11929.3</v>
      </c>
      <c r="Q260" s="429"/>
      <c r="R260" s="430"/>
      <c r="S260" s="411"/>
      <c r="T260" s="411"/>
      <c r="U260" s="411"/>
      <c r="V260" s="411"/>
    </row>
    <row r="261" spans="1:22" s="434" customFormat="1" ht="15">
      <c r="A261" s="322" t="s">
        <v>754</v>
      </c>
      <c r="B261" s="322" t="s">
        <v>505</v>
      </c>
      <c r="C261" s="322" t="s">
        <v>234</v>
      </c>
      <c r="D261" s="323" t="s">
        <v>780</v>
      </c>
      <c r="E261" s="413">
        <v>39220.1</v>
      </c>
      <c r="F261" s="413">
        <f t="shared" si="71"/>
        <v>39220.1</v>
      </c>
      <c r="G261" s="413">
        <v>0</v>
      </c>
      <c r="H261" s="413">
        <v>0</v>
      </c>
      <c r="I261" s="413">
        <v>0</v>
      </c>
      <c r="J261" s="413">
        <v>0</v>
      </c>
      <c r="K261" s="413">
        <f t="shared" si="72"/>
        <v>0</v>
      </c>
      <c r="L261" s="413">
        <v>0</v>
      </c>
      <c r="M261" s="413">
        <v>0</v>
      </c>
      <c r="N261" s="413">
        <f>J261</f>
        <v>0</v>
      </c>
      <c r="O261" s="413">
        <f>N261</f>
        <v>0</v>
      </c>
      <c r="P261" s="413">
        <f t="shared" si="73"/>
        <v>39220.1</v>
      </c>
      <c r="Q261" s="427"/>
      <c r="R261" s="428"/>
      <c r="S261" s="433"/>
      <c r="T261" s="433"/>
      <c r="U261" s="234"/>
      <c r="V261" s="433"/>
    </row>
    <row r="262" spans="1:22" s="383" customFormat="1" ht="16.5">
      <c r="A262" s="322" t="s">
        <v>753</v>
      </c>
      <c r="B262" s="322" t="s">
        <v>697</v>
      </c>
      <c r="C262" s="322" t="s">
        <v>243</v>
      </c>
      <c r="D262" s="551" t="s">
        <v>698</v>
      </c>
      <c r="E262" s="413">
        <v>0</v>
      </c>
      <c r="F262" s="413">
        <f t="shared" si="71"/>
        <v>0</v>
      </c>
      <c r="G262" s="413">
        <v>0</v>
      </c>
      <c r="H262" s="413">
        <v>0</v>
      </c>
      <c r="I262" s="413">
        <v>0</v>
      </c>
      <c r="J262" s="413">
        <v>700</v>
      </c>
      <c r="K262" s="413">
        <f t="shared" si="72"/>
        <v>700</v>
      </c>
      <c r="L262" s="413">
        <v>0</v>
      </c>
      <c r="M262" s="413">
        <v>0</v>
      </c>
      <c r="N262" s="413">
        <v>0</v>
      </c>
      <c r="O262" s="413">
        <v>0</v>
      </c>
      <c r="P262" s="413">
        <f t="shared" si="73"/>
        <v>700</v>
      </c>
      <c r="R262" s="411"/>
      <c r="S262" s="411"/>
      <c r="T262" s="411"/>
      <c r="U262" s="411"/>
      <c r="V262" s="411"/>
    </row>
    <row r="263" spans="1:22" s="383" customFormat="1" ht="16.5">
      <c r="A263" s="407" t="s">
        <v>314</v>
      </c>
      <c r="B263" s="407"/>
      <c r="C263" s="407"/>
      <c r="D263" s="408" t="s">
        <v>180</v>
      </c>
      <c r="E263" s="409">
        <f>E265+E266+E268</f>
        <v>68442.600000000006</v>
      </c>
      <c r="F263" s="409">
        <f t="shared" si="71"/>
        <v>68442.600000000006</v>
      </c>
      <c r="G263" s="409">
        <f t="shared" ref="G263:O263" si="88">G265+G266+G268</f>
        <v>8003.7</v>
      </c>
      <c r="H263" s="409">
        <f t="shared" si="88"/>
        <v>640.9</v>
      </c>
      <c r="I263" s="409">
        <f t="shared" si="88"/>
        <v>0</v>
      </c>
      <c r="J263" s="409">
        <f t="shared" si="88"/>
        <v>0</v>
      </c>
      <c r="K263" s="409">
        <f t="shared" si="72"/>
        <v>0</v>
      </c>
      <c r="L263" s="409">
        <f t="shared" si="88"/>
        <v>0</v>
      </c>
      <c r="M263" s="409">
        <f t="shared" si="88"/>
        <v>0</v>
      </c>
      <c r="N263" s="409">
        <f t="shared" si="88"/>
        <v>0</v>
      </c>
      <c r="O263" s="409">
        <f t="shared" si="88"/>
        <v>0</v>
      </c>
      <c r="P263" s="409">
        <f t="shared" si="73"/>
        <v>68442.600000000006</v>
      </c>
      <c r="Q263" s="492"/>
      <c r="R263" s="493"/>
      <c r="S263" s="411"/>
      <c r="T263" s="411"/>
      <c r="U263" s="411"/>
      <c r="V263" s="411"/>
    </row>
    <row r="264" spans="1:22" s="383" customFormat="1" ht="16.5">
      <c r="A264" s="407" t="s">
        <v>318</v>
      </c>
      <c r="B264" s="407"/>
      <c r="C264" s="407"/>
      <c r="D264" s="412" t="s">
        <v>180</v>
      </c>
      <c r="E264" s="409"/>
      <c r="F264" s="409"/>
      <c r="G264" s="409"/>
      <c r="H264" s="409"/>
      <c r="I264" s="409"/>
      <c r="J264" s="409"/>
      <c r="K264" s="409"/>
      <c r="L264" s="409"/>
      <c r="M264" s="409"/>
      <c r="N264" s="409"/>
      <c r="O264" s="409"/>
      <c r="P264" s="409"/>
      <c r="R264" s="411"/>
      <c r="S264" s="411"/>
      <c r="T264" s="411"/>
      <c r="U264" s="411"/>
      <c r="V264" s="411"/>
    </row>
    <row r="265" spans="1:22" s="383" customFormat="1" ht="45">
      <c r="A265" s="322" t="s">
        <v>635</v>
      </c>
      <c r="B265" s="322" t="s">
        <v>387</v>
      </c>
      <c r="C265" s="322" t="s">
        <v>30</v>
      </c>
      <c r="D265" s="323" t="s">
        <v>277</v>
      </c>
      <c r="E265" s="413">
        <v>11341.7</v>
      </c>
      <c r="F265" s="413">
        <f t="shared" si="71"/>
        <v>11341.7</v>
      </c>
      <c r="G265" s="413">
        <v>8003.7</v>
      </c>
      <c r="H265" s="413">
        <v>625</v>
      </c>
      <c r="I265" s="413">
        <v>0</v>
      </c>
      <c r="J265" s="413">
        <v>0</v>
      </c>
      <c r="K265" s="413">
        <f t="shared" si="72"/>
        <v>0</v>
      </c>
      <c r="L265" s="413">
        <v>0</v>
      </c>
      <c r="M265" s="413">
        <v>0</v>
      </c>
      <c r="N265" s="413">
        <f>J265</f>
        <v>0</v>
      </c>
      <c r="O265" s="413">
        <f>N265</f>
        <v>0</v>
      </c>
      <c r="P265" s="413">
        <f t="shared" si="73"/>
        <v>11341.7</v>
      </c>
      <c r="R265" s="411"/>
      <c r="S265" s="411"/>
      <c r="T265" s="411"/>
      <c r="U265" s="411"/>
      <c r="V265" s="411"/>
    </row>
    <row r="266" spans="1:22" s="383" customFormat="1" ht="30">
      <c r="A266" s="322" t="s">
        <v>636</v>
      </c>
      <c r="B266" s="322" t="s">
        <v>232</v>
      </c>
      <c r="C266" s="322" t="s">
        <v>234</v>
      </c>
      <c r="D266" s="323" t="s">
        <v>506</v>
      </c>
      <c r="E266" s="413">
        <v>14329.8</v>
      </c>
      <c r="F266" s="413">
        <f t="shared" si="71"/>
        <v>14329.8</v>
      </c>
      <c r="G266" s="413">
        <v>0</v>
      </c>
      <c r="H266" s="413">
        <v>0</v>
      </c>
      <c r="I266" s="413">
        <v>0</v>
      </c>
      <c r="J266" s="413">
        <v>0</v>
      </c>
      <c r="K266" s="413">
        <f t="shared" si="72"/>
        <v>0</v>
      </c>
      <c r="L266" s="413">
        <v>0</v>
      </c>
      <c r="M266" s="413">
        <v>0</v>
      </c>
      <c r="N266" s="413">
        <v>0</v>
      </c>
      <c r="O266" s="413">
        <v>0</v>
      </c>
      <c r="P266" s="413">
        <f t="shared" si="73"/>
        <v>14329.8</v>
      </c>
      <c r="Q266" s="429"/>
      <c r="R266" s="430"/>
      <c r="S266" s="411"/>
      <c r="T266" s="411"/>
      <c r="U266" s="411"/>
      <c r="V266" s="411"/>
    </row>
    <row r="267" spans="1:22" s="383" customFormat="1" ht="30">
      <c r="A267" s="322" t="s">
        <v>776</v>
      </c>
      <c r="B267" s="371" t="s">
        <v>766</v>
      </c>
      <c r="C267" s="371" t="s">
        <v>234</v>
      </c>
      <c r="D267" s="372" t="s">
        <v>770</v>
      </c>
      <c r="E267" s="373">
        <v>14329.8</v>
      </c>
      <c r="F267" s="373">
        <f t="shared" ref="F267" si="89">E267-I267</f>
        <v>14329.8</v>
      </c>
      <c r="G267" s="373">
        <v>0</v>
      </c>
      <c r="H267" s="373">
        <v>0</v>
      </c>
      <c r="I267" s="373">
        <v>0</v>
      </c>
      <c r="J267" s="373">
        <v>0</v>
      </c>
      <c r="K267" s="373">
        <f t="shared" ref="K267" si="90">J267-N267</f>
        <v>0</v>
      </c>
      <c r="L267" s="373">
        <v>0</v>
      </c>
      <c r="M267" s="373">
        <v>0</v>
      </c>
      <c r="N267" s="373">
        <v>0</v>
      </c>
      <c r="O267" s="373">
        <v>0</v>
      </c>
      <c r="P267" s="373">
        <f t="shared" ref="P267" si="91">J267+E267</f>
        <v>14329.8</v>
      </c>
      <c r="Q267" s="429"/>
      <c r="R267" s="430"/>
      <c r="S267" s="411"/>
      <c r="T267" s="411"/>
      <c r="U267" s="411"/>
      <c r="V267" s="411"/>
    </row>
    <row r="268" spans="1:22" s="434" customFormat="1" ht="15">
      <c r="A268" s="322" t="s">
        <v>751</v>
      </c>
      <c r="B268" s="322" t="s">
        <v>505</v>
      </c>
      <c r="C268" s="322" t="s">
        <v>234</v>
      </c>
      <c r="D268" s="323" t="s">
        <v>780</v>
      </c>
      <c r="E268" s="413">
        <v>42771.1</v>
      </c>
      <c r="F268" s="413">
        <f t="shared" si="71"/>
        <v>42771.1</v>
      </c>
      <c r="G268" s="413">
        <v>0</v>
      </c>
      <c r="H268" s="413">
        <v>15.9</v>
      </c>
      <c r="I268" s="413">
        <v>0</v>
      </c>
      <c r="J268" s="413">
        <v>0</v>
      </c>
      <c r="K268" s="413">
        <f t="shared" si="72"/>
        <v>0</v>
      </c>
      <c r="L268" s="413">
        <v>0</v>
      </c>
      <c r="M268" s="413">
        <v>0</v>
      </c>
      <c r="N268" s="413">
        <f>J268</f>
        <v>0</v>
      </c>
      <c r="O268" s="413">
        <f>N268</f>
        <v>0</v>
      </c>
      <c r="P268" s="413">
        <f t="shared" si="73"/>
        <v>42771.1</v>
      </c>
      <c r="Q268" s="492"/>
      <c r="R268" s="493"/>
      <c r="S268" s="433"/>
      <c r="T268" s="433"/>
      <c r="U268" s="234"/>
      <c r="V268" s="433"/>
    </row>
    <row r="269" spans="1:22" s="383" customFormat="1" ht="16.5">
      <c r="A269" s="407" t="s">
        <v>357</v>
      </c>
      <c r="B269" s="407"/>
      <c r="C269" s="407"/>
      <c r="D269" s="408" t="s">
        <v>181</v>
      </c>
      <c r="E269" s="409">
        <f>E271+E272+E274+E275</f>
        <v>64740.800000000003</v>
      </c>
      <c r="F269" s="409">
        <f t="shared" si="71"/>
        <v>64740.800000000003</v>
      </c>
      <c r="G269" s="409">
        <f t="shared" ref="G269:O269" si="92">G271+G272+G274+G275</f>
        <v>7597</v>
      </c>
      <c r="H269" s="409">
        <f t="shared" si="92"/>
        <v>437.5</v>
      </c>
      <c r="I269" s="409">
        <f t="shared" si="92"/>
        <v>0</v>
      </c>
      <c r="J269" s="409">
        <f t="shared" si="92"/>
        <v>0</v>
      </c>
      <c r="K269" s="409">
        <f t="shared" si="72"/>
        <v>0</v>
      </c>
      <c r="L269" s="409">
        <f t="shared" si="92"/>
        <v>0</v>
      </c>
      <c r="M269" s="409">
        <f t="shared" si="92"/>
        <v>0</v>
      </c>
      <c r="N269" s="409">
        <f t="shared" si="92"/>
        <v>0</v>
      </c>
      <c r="O269" s="409">
        <f t="shared" si="92"/>
        <v>0</v>
      </c>
      <c r="P269" s="409">
        <f t="shared" si="73"/>
        <v>64740.800000000003</v>
      </c>
      <c r="Q269" s="435"/>
      <c r="R269" s="436"/>
      <c r="S269" s="411"/>
      <c r="T269" s="411"/>
      <c r="U269" s="411"/>
      <c r="V269" s="411"/>
    </row>
    <row r="270" spans="1:22" s="383" customFormat="1" ht="16.5">
      <c r="A270" s="407" t="s">
        <v>358</v>
      </c>
      <c r="B270" s="407"/>
      <c r="C270" s="407"/>
      <c r="D270" s="412" t="s">
        <v>181</v>
      </c>
      <c r="E270" s="409"/>
      <c r="F270" s="409"/>
      <c r="G270" s="409"/>
      <c r="H270" s="409"/>
      <c r="I270" s="409"/>
      <c r="J270" s="409"/>
      <c r="K270" s="409"/>
      <c r="L270" s="409"/>
      <c r="M270" s="409"/>
      <c r="N270" s="409"/>
      <c r="O270" s="409"/>
      <c r="P270" s="409"/>
      <c r="R270" s="411"/>
      <c r="S270" s="411"/>
      <c r="T270" s="411"/>
      <c r="U270" s="411"/>
      <c r="V270" s="411"/>
    </row>
    <row r="271" spans="1:22" s="383" customFormat="1" ht="45">
      <c r="A271" s="322" t="s">
        <v>391</v>
      </c>
      <c r="B271" s="322" t="s">
        <v>387</v>
      </c>
      <c r="C271" s="322" t="s">
        <v>30</v>
      </c>
      <c r="D271" s="323" t="s">
        <v>277</v>
      </c>
      <c r="E271" s="413">
        <v>10609.2</v>
      </c>
      <c r="F271" s="413">
        <f t="shared" si="71"/>
        <v>10609.2</v>
      </c>
      <c r="G271" s="413">
        <v>7597</v>
      </c>
      <c r="H271" s="413">
        <v>437.5</v>
      </c>
      <c r="I271" s="413">
        <v>0</v>
      </c>
      <c r="J271" s="413">
        <v>0</v>
      </c>
      <c r="K271" s="413">
        <f t="shared" si="72"/>
        <v>0</v>
      </c>
      <c r="L271" s="413">
        <v>0</v>
      </c>
      <c r="M271" s="413">
        <v>0</v>
      </c>
      <c r="N271" s="413">
        <f>J271</f>
        <v>0</v>
      </c>
      <c r="O271" s="413">
        <f>N271</f>
        <v>0</v>
      </c>
      <c r="P271" s="413">
        <f t="shared" si="73"/>
        <v>10609.2</v>
      </c>
      <c r="Q271" s="429"/>
      <c r="R271" s="430"/>
      <c r="S271" s="411"/>
      <c r="T271" s="411"/>
      <c r="U271" s="411"/>
      <c r="V271" s="411"/>
    </row>
    <row r="272" spans="1:22" s="383" customFormat="1" ht="30">
      <c r="A272" s="322" t="s">
        <v>637</v>
      </c>
      <c r="B272" s="322" t="s">
        <v>232</v>
      </c>
      <c r="C272" s="322" t="s">
        <v>234</v>
      </c>
      <c r="D272" s="323" t="s">
        <v>506</v>
      </c>
      <c r="E272" s="413">
        <v>10000</v>
      </c>
      <c r="F272" s="413">
        <f t="shared" si="71"/>
        <v>10000</v>
      </c>
      <c r="G272" s="413">
        <v>0</v>
      </c>
      <c r="H272" s="413">
        <v>0</v>
      </c>
      <c r="I272" s="413">
        <v>0</v>
      </c>
      <c r="J272" s="413">
        <v>0</v>
      </c>
      <c r="K272" s="413">
        <f t="shared" si="72"/>
        <v>0</v>
      </c>
      <c r="L272" s="413">
        <v>0</v>
      </c>
      <c r="M272" s="413">
        <v>0</v>
      </c>
      <c r="N272" s="413">
        <v>0</v>
      </c>
      <c r="O272" s="413">
        <v>0</v>
      </c>
      <c r="P272" s="413">
        <f t="shared" si="73"/>
        <v>10000</v>
      </c>
      <c r="Q272" s="429"/>
      <c r="R272" s="430"/>
      <c r="S272" s="411"/>
      <c r="T272" s="411"/>
      <c r="U272" s="411"/>
      <c r="V272" s="411"/>
    </row>
    <row r="273" spans="1:28" s="383" customFormat="1" ht="30">
      <c r="A273" s="322" t="s">
        <v>777</v>
      </c>
      <c r="B273" s="371" t="s">
        <v>766</v>
      </c>
      <c r="C273" s="371" t="s">
        <v>234</v>
      </c>
      <c r="D273" s="372" t="s">
        <v>770</v>
      </c>
      <c r="E273" s="373">
        <v>10000</v>
      </c>
      <c r="F273" s="373">
        <f t="shared" si="71"/>
        <v>10000</v>
      </c>
      <c r="G273" s="373">
        <v>0</v>
      </c>
      <c r="H273" s="373">
        <v>0</v>
      </c>
      <c r="I273" s="373">
        <v>0</v>
      </c>
      <c r="J273" s="373">
        <v>0</v>
      </c>
      <c r="K273" s="373">
        <f t="shared" si="72"/>
        <v>0</v>
      </c>
      <c r="L273" s="373">
        <v>0</v>
      </c>
      <c r="M273" s="373">
        <v>0</v>
      </c>
      <c r="N273" s="373">
        <v>0</v>
      </c>
      <c r="O273" s="373">
        <v>0</v>
      </c>
      <c r="P273" s="373">
        <f t="shared" si="73"/>
        <v>10000</v>
      </c>
      <c r="Q273" s="429"/>
      <c r="R273" s="430"/>
      <c r="S273" s="411"/>
      <c r="T273" s="411"/>
      <c r="U273" s="411"/>
      <c r="V273" s="411"/>
    </row>
    <row r="274" spans="1:28" s="434" customFormat="1" ht="18.75">
      <c r="A274" s="322" t="s">
        <v>752</v>
      </c>
      <c r="B274" s="322" t="s">
        <v>505</v>
      </c>
      <c r="C274" s="322" t="s">
        <v>234</v>
      </c>
      <c r="D274" s="323" t="s">
        <v>780</v>
      </c>
      <c r="E274" s="413">
        <v>44086.6</v>
      </c>
      <c r="F274" s="413">
        <f t="shared" si="71"/>
        <v>44086.6</v>
      </c>
      <c r="G274" s="413">
        <v>0</v>
      </c>
      <c r="H274" s="413">
        <v>0</v>
      </c>
      <c r="I274" s="413">
        <v>0</v>
      </c>
      <c r="J274" s="413">
        <v>0</v>
      </c>
      <c r="K274" s="413">
        <f t="shared" si="72"/>
        <v>0</v>
      </c>
      <c r="L274" s="413">
        <v>0</v>
      </c>
      <c r="M274" s="413">
        <v>0</v>
      </c>
      <c r="N274" s="413">
        <f>J274</f>
        <v>0</v>
      </c>
      <c r="O274" s="413">
        <f>N274</f>
        <v>0</v>
      </c>
      <c r="P274" s="413">
        <f t="shared" si="73"/>
        <v>44086.6</v>
      </c>
      <c r="Q274" s="344"/>
      <c r="R274" s="343"/>
      <c r="S274" s="433"/>
      <c r="T274" s="433"/>
      <c r="U274" s="234"/>
      <c r="V274" s="433"/>
    </row>
    <row r="275" spans="1:28" s="434" customFormat="1" ht="30">
      <c r="A275" s="322" t="s">
        <v>759</v>
      </c>
      <c r="B275" s="322" t="s">
        <v>760</v>
      </c>
      <c r="C275" s="322" t="s">
        <v>761</v>
      </c>
      <c r="D275" s="323" t="s">
        <v>762</v>
      </c>
      <c r="E275" s="413">
        <f>255-210</f>
        <v>45</v>
      </c>
      <c r="F275" s="413">
        <f t="shared" si="71"/>
        <v>45</v>
      </c>
      <c r="G275" s="413">
        <v>0</v>
      </c>
      <c r="H275" s="413">
        <v>0</v>
      </c>
      <c r="I275" s="413">
        <v>0</v>
      </c>
      <c r="J275" s="413">
        <v>0</v>
      </c>
      <c r="K275" s="413">
        <f t="shared" si="72"/>
        <v>0</v>
      </c>
      <c r="L275" s="413">
        <v>0</v>
      </c>
      <c r="M275" s="413">
        <v>0</v>
      </c>
      <c r="N275" s="413">
        <v>0</v>
      </c>
      <c r="O275" s="413">
        <v>0</v>
      </c>
      <c r="P275" s="413">
        <f t="shared" si="73"/>
        <v>45</v>
      </c>
      <c r="Q275" s="350"/>
      <c r="R275" s="349"/>
      <c r="S275" s="433"/>
      <c r="T275" s="433"/>
      <c r="U275" s="234"/>
      <c r="V275" s="433"/>
    </row>
    <row r="276" spans="1:28" s="383" customFormat="1" ht="18.75">
      <c r="A276" s="407" t="s">
        <v>316</v>
      </c>
      <c r="B276" s="407"/>
      <c r="C276" s="407"/>
      <c r="D276" s="408" t="s">
        <v>165</v>
      </c>
      <c r="E276" s="409">
        <f>E278</f>
        <v>0</v>
      </c>
      <c r="F276" s="409">
        <f t="shared" si="71"/>
        <v>0</v>
      </c>
      <c r="G276" s="409">
        <f t="shared" ref="G276:I276" si="93">-G278</f>
        <v>0</v>
      </c>
      <c r="H276" s="409">
        <f t="shared" si="93"/>
        <v>0</v>
      </c>
      <c r="I276" s="409">
        <f t="shared" si="93"/>
        <v>0</v>
      </c>
      <c r="J276" s="409">
        <f>J278</f>
        <v>5168.2</v>
      </c>
      <c r="K276" s="409">
        <f t="shared" si="72"/>
        <v>5113.5</v>
      </c>
      <c r="L276" s="409">
        <f>L278</f>
        <v>3845.8</v>
      </c>
      <c r="M276" s="409">
        <f>M278</f>
        <v>177.9</v>
      </c>
      <c r="N276" s="409">
        <f>N278</f>
        <v>54.7</v>
      </c>
      <c r="O276" s="409">
        <f>O278</f>
        <v>0</v>
      </c>
      <c r="P276" s="409">
        <f t="shared" si="73"/>
        <v>5168.2</v>
      </c>
      <c r="Q276" s="350"/>
      <c r="R276" s="349"/>
      <c r="S276" s="411"/>
      <c r="T276" s="411"/>
      <c r="U276" s="411"/>
      <c r="V276" s="411"/>
    </row>
    <row r="277" spans="1:28" s="383" customFormat="1" ht="18.75">
      <c r="A277" s="407" t="s">
        <v>320</v>
      </c>
      <c r="B277" s="407"/>
      <c r="C277" s="407"/>
      <c r="D277" s="412" t="s">
        <v>165</v>
      </c>
      <c r="E277" s="409"/>
      <c r="F277" s="409"/>
      <c r="G277" s="409"/>
      <c r="H277" s="409"/>
      <c r="I277" s="409"/>
      <c r="J277" s="409"/>
      <c r="K277" s="409"/>
      <c r="L277" s="409"/>
      <c r="M277" s="409"/>
      <c r="N277" s="409"/>
      <c r="O277" s="409"/>
      <c r="P277" s="409"/>
      <c r="Q277" s="350"/>
      <c r="R277" s="349"/>
      <c r="S277" s="411"/>
      <c r="T277" s="411"/>
      <c r="U277" s="411"/>
      <c r="V277" s="411"/>
    </row>
    <row r="278" spans="1:28" s="383" customFormat="1" ht="45">
      <c r="A278" s="322" t="s">
        <v>394</v>
      </c>
      <c r="B278" s="322" t="s">
        <v>387</v>
      </c>
      <c r="C278" s="322" t="s">
        <v>30</v>
      </c>
      <c r="D278" s="323" t="s">
        <v>278</v>
      </c>
      <c r="E278" s="413">
        <v>0</v>
      </c>
      <c r="F278" s="413">
        <f t="shared" si="71"/>
        <v>0</v>
      </c>
      <c r="G278" s="413">
        <v>0</v>
      </c>
      <c r="H278" s="413">
        <v>0</v>
      </c>
      <c r="I278" s="413">
        <v>0</v>
      </c>
      <c r="J278" s="413">
        <v>5168.2</v>
      </c>
      <c r="K278" s="413">
        <f t="shared" si="72"/>
        <v>5113.5</v>
      </c>
      <c r="L278" s="413">
        <v>3845.8</v>
      </c>
      <c r="M278" s="413">
        <v>177.9</v>
      </c>
      <c r="N278" s="413">
        <v>54.7</v>
      </c>
      <c r="O278" s="413">
        <v>0</v>
      </c>
      <c r="P278" s="413">
        <f t="shared" si="73"/>
        <v>5168.2</v>
      </c>
      <c r="Q278" s="350"/>
      <c r="R278" s="349"/>
      <c r="S278" s="411"/>
      <c r="T278" s="411"/>
      <c r="U278" s="411"/>
      <c r="V278" s="411"/>
    </row>
    <row r="279" spans="1:28" s="383" customFormat="1" ht="18" customHeight="1">
      <c r="A279" s="283"/>
      <c r="B279" s="283"/>
      <c r="C279" s="283"/>
      <c r="D279" s="437" t="s">
        <v>24</v>
      </c>
      <c r="E279" s="284">
        <f t="shared" ref="E279:P279" si="94">E12+E17+E24+E27+E30+E34+E37+E41+E44+E50+E53+E57+E60+E65+E75+E81+E87+E97+E101+E104+E110+E129+E136+E140+E146+E165+E170+E184+E198+E216+E220+E233+E238+E244+E250+E256+E263+E269+E276</f>
        <v>5445105.9999999991</v>
      </c>
      <c r="F279" s="284">
        <f t="shared" si="94"/>
        <v>5405105.9999999991</v>
      </c>
      <c r="G279" s="284">
        <f t="shared" si="94"/>
        <v>1810482.7</v>
      </c>
      <c r="H279" s="284">
        <f t="shared" si="94"/>
        <v>263526.8</v>
      </c>
      <c r="I279" s="284">
        <f t="shared" si="94"/>
        <v>0</v>
      </c>
      <c r="J279" s="284">
        <f t="shared" si="94"/>
        <v>1362572.4999999998</v>
      </c>
      <c r="K279" s="284">
        <f t="shared" si="94"/>
        <v>128720.5</v>
      </c>
      <c r="L279" s="284">
        <f t="shared" si="94"/>
        <v>22270.399999999998</v>
      </c>
      <c r="M279" s="284">
        <f t="shared" si="94"/>
        <v>4082.6000000000004</v>
      </c>
      <c r="N279" s="284">
        <f t="shared" si="94"/>
        <v>1233852</v>
      </c>
      <c r="O279" s="284">
        <f t="shared" si="94"/>
        <v>1231000</v>
      </c>
      <c r="P279" s="284">
        <f t="shared" si="94"/>
        <v>6807678.4999999981</v>
      </c>
      <c r="Q279" s="511"/>
      <c r="R279" s="406"/>
      <c r="S279" s="411"/>
      <c r="T279" s="411"/>
      <c r="U279" s="411"/>
      <c r="V279" s="411"/>
    </row>
    <row r="280" spans="1:28" s="111" customFormat="1" ht="28.5" customHeight="1">
      <c r="A280" s="512"/>
      <c r="B280" s="512"/>
      <c r="C280" s="512"/>
      <c r="D280" s="513"/>
      <c r="E280" s="514"/>
      <c r="F280" s="515"/>
      <c r="G280" s="515"/>
      <c r="H280" s="515"/>
      <c r="I280" s="515"/>
      <c r="J280" s="516"/>
      <c r="K280" s="515"/>
      <c r="L280" s="515"/>
      <c r="M280" s="517"/>
      <c r="N280" s="515"/>
      <c r="O280" s="515"/>
      <c r="P280" s="518"/>
      <c r="Q280" s="519"/>
      <c r="R280" s="520"/>
      <c r="S280" s="521"/>
      <c r="T280" s="521"/>
      <c r="U280" s="521"/>
      <c r="V280" s="438"/>
    </row>
    <row r="281" spans="1:28" s="111" customFormat="1" ht="43.5" customHeight="1">
      <c r="A281" s="512"/>
      <c r="B281" s="512"/>
      <c r="C281" s="512"/>
      <c r="D281" s="513"/>
      <c r="E281" s="514"/>
      <c r="F281" s="515"/>
      <c r="G281" s="515"/>
      <c r="H281" s="515"/>
      <c r="I281" s="515"/>
      <c r="J281" s="518"/>
      <c r="K281" s="515"/>
      <c r="L281" s="515"/>
      <c r="M281" s="517"/>
      <c r="N281" s="515"/>
      <c r="O281" s="515"/>
      <c r="P281" s="515"/>
      <c r="Q281" s="522"/>
      <c r="R281" s="520"/>
      <c r="S281" s="521"/>
      <c r="T281" s="521"/>
      <c r="U281" s="521"/>
      <c r="V281" s="438"/>
    </row>
    <row r="282" spans="1:28" s="338" customFormat="1" ht="19.5">
      <c r="A282" s="334" t="s">
        <v>828</v>
      </c>
      <c r="B282" s="334"/>
      <c r="C282" s="334"/>
      <c r="D282" s="335"/>
      <c r="E282" s="336"/>
      <c r="F282" s="336"/>
      <c r="G282" s="337"/>
      <c r="H282" s="337"/>
      <c r="J282" s="339"/>
      <c r="K282" s="339"/>
      <c r="L282" s="340"/>
      <c r="M282" s="466" t="s">
        <v>829</v>
      </c>
      <c r="N282" s="341"/>
      <c r="P282" s="342"/>
      <c r="Q282" s="351"/>
      <c r="R282" s="352"/>
      <c r="S282" s="343"/>
      <c r="T282" s="343"/>
      <c r="U282" s="343"/>
      <c r="V282" s="343"/>
      <c r="W282" s="344"/>
      <c r="X282" s="345"/>
      <c r="Y282" s="345"/>
      <c r="Z282" s="345"/>
      <c r="AA282" s="345"/>
      <c r="AB282" s="345"/>
    </row>
    <row r="283" spans="1:28" s="338" customFormat="1" ht="31.5" customHeight="1">
      <c r="A283" s="334"/>
      <c r="B283" s="334"/>
      <c r="C283" s="334"/>
      <c r="D283" s="335"/>
      <c r="E283" s="336"/>
      <c r="F283" s="336"/>
      <c r="G283" s="337"/>
      <c r="H283" s="337"/>
      <c r="I283" s="459"/>
      <c r="J283" s="339"/>
      <c r="K283" s="339"/>
      <c r="L283" s="340"/>
      <c r="M283" s="346"/>
      <c r="N283" s="341"/>
      <c r="P283" s="342"/>
      <c r="Q283" s="353"/>
      <c r="R283" s="354"/>
      <c r="S283" s="343"/>
      <c r="T283" s="343"/>
      <c r="U283" s="343"/>
      <c r="V283" s="343"/>
      <c r="W283" s="344"/>
      <c r="X283" s="345"/>
      <c r="Y283" s="345"/>
      <c r="Z283" s="345"/>
      <c r="AA283" s="345"/>
      <c r="AB283" s="345"/>
    </row>
    <row r="284" spans="1:28" s="338" customFormat="1" ht="36.75" customHeight="1">
      <c r="A284" s="341" t="s">
        <v>143</v>
      </c>
      <c r="B284" s="341"/>
      <c r="C284" s="341"/>
      <c r="E284" s="340"/>
      <c r="F284" s="340"/>
      <c r="G284" s="347"/>
      <c r="H284" s="347"/>
      <c r="I284" s="340"/>
      <c r="J284" s="340"/>
      <c r="K284" s="340"/>
      <c r="L284" s="340"/>
      <c r="M284" s="340"/>
      <c r="N284" s="341"/>
      <c r="P284" s="348"/>
      <c r="Q284" s="353"/>
      <c r="R284" s="352"/>
      <c r="S284" s="349"/>
      <c r="T284" s="349"/>
      <c r="U284" s="349"/>
      <c r="V284" s="349"/>
      <c r="W284" s="350"/>
    </row>
    <row r="285" spans="1:28" s="338" customFormat="1" ht="39" customHeight="1">
      <c r="A285" s="341" t="s">
        <v>183</v>
      </c>
      <c r="B285" s="341"/>
      <c r="C285" s="341"/>
      <c r="E285" s="340"/>
      <c r="F285" s="340"/>
      <c r="G285" s="347"/>
      <c r="H285" s="347"/>
      <c r="I285" s="340"/>
      <c r="J285" s="340"/>
      <c r="K285" s="340"/>
      <c r="L285" s="340"/>
      <c r="M285" s="340" t="s">
        <v>145</v>
      </c>
      <c r="N285" s="341"/>
      <c r="O285" s="348"/>
      <c r="P285" s="348"/>
      <c r="Q285" s="355"/>
      <c r="R285" s="354"/>
      <c r="S285" s="349"/>
      <c r="T285" s="349"/>
      <c r="U285" s="349"/>
      <c r="V285" s="349"/>
      <c r="W285" s="350"/>
    </row>
    <row r="286" spans="1:28" s="338" customFormat="1" ht="27" customHeight="1">
      <c r="A286" s="341"/>
      <c r="B286" s="341"/>
      <c r="C286" s="341"/>
      <c r="E286" s="340"/>
      <c r="F286" s="340"/>
      <c r="G286" s="347"/>
      <c r="H286" s="347"/>
      <c r="I286" s="340"/>
      <c r="J286" s="340"/>
      <c r="K286" s="340"/>
      <c r="L286" s="340"/>
      <c r="M286" s="340"/>
      <c r="N286" s="341"/>
      <c r="P286" s="348"/>
      <c r="R286" s="356"/>
      <c r="S286" s="349"/>
      <c r="T286" s="349"/>
      <c r="U286" s="349"/>
      <c r="V286" s="349"/>
      <c r="W286" s="350"/>
    </row>
    <row r="287" spans="1:28" s="338" customFormat="1" ht="27.75" customHeight="1">
      <c r="A287" s="591" t="s">
        <v>395</v>
      </c>
      <c r="B287" s="591"/>
      <c r="C287" s="591"/>
      <c r="D287" s="591"/>
      <c r="E287" s="340"/>
      <c r="F287" s="340"/>
      <c r="G287" s="347"/>
      <c r="H287" s="347"/>
      <c r="I287" s="340"/>
      <c r="J287" s="340"/>
      <c r="L287" s="340"/>
      <c r="N287" s="341"/>
      <c r="P287" s="348"/>
      <c r="R287" s="523"/>
      <c r="S287" s="349"/>
      <c r="T287" s="349"/>
      <c r="U287" s="349"/>
      <c r="V287" s="349"/>
      <c r="W287" s="350"/>
    </row>
    <row r="288" spans="1:28" s="338" customFormat="1" ht="19.5">
      <c r="A288" s="592" t="s">
        <v>396</v>
      </c>
      <c r="B288" s="592"/>
      <c r="C288" s="592"/>
      <c r="D288" s="592"/>
      <c r="E288" s="340"/>
      <c r="F288" s="340"/>
      <c r="G288" s="347"/>
      <c r="H288" s="347"/>
      <c r="I288" s="340"/>
      <c r="J288" s="340"/>
      <c r="M288" s="340" t="s">
        <v>146</v>
      </c>
      <c r="N288" s="341"/>
      <c r="P288" s="348"/>
      <c r="R288" s="523"/>
      <c r="S288" s="349"/>
      <c r="T288" s="349"/>
      <c r="U288" s="349"/>
      <c r="V288" s="349"/>
      <c r="W288" s="350"/>
    </row>
    <row r="289" spans="1:23" s="338" customFormat="1" ht="38.25" customHeight="1">
      <c r="A289" s="341"/>
      <c r="B289" s="341"/>
      <c r="C289" s="341"/>
      <c r="E289" s="340"/>
      <c r="F289" s="340"/>
      <c r="G289" s="347"/>
      <c r="H289" s="347"/>
      <c r="I289" s="340"/>
      <c r="J289" s="340"/>
      <c r="K289" s="340"/>
      <c r="L289" s="340"/>
      <c r="M289" s="340"/>
      <c r="N289" s="341"/>
      <c r="P289" s="348"/>
      <c r="R289" s="523"/>
      <c r="S289" s="349"/>
      <c r="T289" s="349"/>
      <c r="U289" s="349"/>
      <c r="V289" s="349"/>
      <c r="W289" s="350"/>
    </row>
    <row r="290" spans="1:23" s="338" customFormat="1" ht="23.25" customHeight="1">
      <c r="A290" s="259" t="s">
        <v>833</v>
      </c>
      <c r="B290" s="335"/>
      <c r="M290" s="459"/>
      <c r="Q290" s="355"/>
      <c r="R290" s="354"/>
      <c r="S290" s="523"/>
      <c r="T290" s="523"/>
      <c r="U290" s="523"/>
      <c r="V290" s="523"/>
    </row>
    <row r="291" spans="1:23" s="338" customFormat="1" ht="60.75" customHeight="1">
      <c r="A291" s="341"/>
      <c r="B291" s="341"/>
      <c r="C291" s="341"/>
      <c r="E291" s="524"/>
      <c r="F291" s="340"/>
      <c r="G291" s="347"/>
      <c r="H291" s="340"/>
      <c r="I291" s="340"/>
      <c r="J291" s="524"/>
      <c r="K291" s="340"/>
      <c r="L291" s="340"/>
      <c r="M291" s="340"/>
      <c r="N291" s="341"/>
      <c r="O291" s="340"/>
      <c r="P291" s="524"/>
      <c r="Q291" s="525"/>
      <c r="R291" s="354"/>
      <c r="S291" s="523"/>
      <c r="T291" s="523"/>
      <c r="U291" s="523"/>
      <c r="V291" s="523"/>
    </row>
    <row r="292" spans="1:23" s="338" customFormat="1" ht="21" customHeight="1">
      <c r="A292" s="526"/>
      <c r="B292" s="526"/>
      <c r="C292" s="526"/>
      <c r="D292" s="527"/>
      <c r="E292" s="528"/>
      <c r="F292" s="348"/>
      <c r="G292" s="529"/>
      <c r="H292" s="348"/>
      <c r="I292" s="348"/>
      <c r="J292" s="528"/>
      <c r="K292" s="348"/>
      <c r="L292" s="348"/>
      <c r="M292" s="348"/>
      <c r="N292" s="348"/>
      <c r="O292" s="348"/>
      <c r="P292" s="528"/>
      <c r="Q292" s="355"/>
      <c r="R292" s="354"/>
      <c r="S292" s="523"/>
      <c r="T292" s="523"/>
      <c r="U292" s="523"/>
      <c r="V292" s="523"/>
    </row>
    <row r="293" spans="1:23" s="355" customFormat="1" ht="21" customHeight="1">
      <c r="S293" s="352"/>
      <c r="T293" s="352"/>
      <c r="U293" s="352"/>
      <c r="V293" s="352"/>
    </row>
    <row r="294" spans="1:23" s="355" customFormat="1" ht="21" customHeight="1">
      <c r="S294" s="352"/>
      <c r="T294" s="352"/>
      <c r="U294" s="352"/>
      <c r="V294" s="352"/>
    </row>
    <row r="295" spans="1:23" s="111" customFormat="1" ht="15.75">
      <c r="S295" s="438"/>
      <c r="T295" s="438"/>
      <c r="U295" s="438"/>
      <c r="V295" s="438"/>
    </row>
    <row r="296" spans="1:23" s="111" customFormat="1" ht="15.75">
      <c r="I296" s="111" t="s">
        <v>719</v>
      </c>
      <c r="J296" s="439">
        <f>J43+J258+J278</f>
        <v>7084.2</v>
      </c>
      <c r="S296" s="438"/>
      <c r="T296" s="438"/>
      <c r="U296" s="438"/>
      <c r="V296" s="438"/>
    </row>
    <row r="297" spans="1:23" s="111" customFormat="1" ht="15.75">
      <c r="I297" s="111" t="s">
        <v>720</v>
      </c>
      <c r="J297" s="440">
        <f>J149+J150+J154+J158+J160+J156</f>
        <v>62690.100000000006</v>
      </c>
      <c r="S297" s="438"/>
      <c r="T297" s="438"/>
      <c r="U297" s="438"/>
      <c r="V297" s="438"/>
    </row>
    <row r="298" spans="1:23" s="111" customFormat="1" ht="15.75">
      <c r="I298" s="111" t="s">
        <v>725</v>
      </c>
      <c r="J298" s="440">
        <f>J168</f>
        <v>24821.5</v>
      </c>
      <c r="S298" s="438"/>
      <c r="T298" s="438"/>
      <c r="U298" s="438"/>
      <c r="V298" s="438"/>
    </row>
    <row r="299" spans="1:23" s="111" customFormat="1" ht="15.75">
      <c r="I299" s="111" t="s">
        <v>721</v>
      </c>
      <c r="J299" s="439">
        <f>J173+J175+J177+J179</f>
        <v>23925.8</v>
      </c>
      <c r="S299" s="438"/>
      <c r="T299" s="438"/>
      <c r="U299" s="438"/>
      <c r="V299" s="438"/>
    </row>
    <row r="300" spans="1:23" s="111" customFormat="1" ht="15.75">
      <c r="I300" s="111" t="s">
        <v>722</v>
      </c>
      <c r="J300" s="439">
        <f>J205+J214</f>
        <v>65.7</v>
      </c>
      <c r="S300" s="438"/>
      <c r="T300" s="438"/>
      <c r="U300" s="438"/>
      <c r="V300" s="438"/>
    </row>
    <row r="301" spans="1:23" s="111" customFormat="1" ht="15.75">
      <c r="I301" s="111" t="s">
        <v>723</v>
      </c>
      <c r="J301" s="439">
        <f>J223+J226+J227+J228+J91</f>
        <v>9476.4</v>
      </c>
      <c r="S301" s="438"/>
      <c r="T301" s="438"/>
      <c r="U301" s="438"/>
      <c r="V301" s="438"/>
    </row>
    <row r="302" spans="1:23" s="111" customFormat="1" ht="15.75">
      <c r="I302" s="111" t="s">
        <v>724</v>
      </c>
      <c r="J302" s="439">
        <f>J163</f>
        <v>293.8</v>
      </c>
      <c r="S302" s="438"/>
      <c r="T302" s="438"/>
      <c r="U302" s="438"/>
      <c r="V302" s="438"/>
    </row>
    <row r="303" spans="1:23" s="111" customFormat="1" ht="15.75">
      <c r="I303" s="111" t="s">
        <v>726</v>
      </c>
      <c r="J303" s="439">
        <f>J22</f>
        <v>15</v>
      </c>
      <c r="S303" s="438"/>
      <c r="T303" s="438"/>
      <c r="U303" s="438"/>
      <c r="V303" s="438"/>
    </row>
    <row r="304" spans="1:23" s="111" customFormat="1" ht="15.75">
      <c r="S304" s="438"/>
      <c r="T304" s="438"/>
      <c r="U304" s="438"/>
      <c r="V304" s="438"/>
    </row>
    <row r="305" spans="9:22" s="111" customFormat="1" ht="15.75">
      <c r="S305" s="438"/>
      <c r="T305" s="438"/>
      <c r="U305" s="438"/>
      <c r="V305" s="438"/>
    </row>
    <row r="306" spans="9:22" s="111" customFormat="1" ht="15.75">
      <c r="S306" s="438"/>
      <c r="T306" s="438"/>
      <c r="U306" s="438"/>
      <c r="V306" s="438"/>
    </row>
    <row r="307" spans="9:22" s="111" customFormat="1" ht="15.75">
      <c r="I307" s="111" t="s">
        <v>740</v>
      </c>
      <c r="J307" s="486">
        <f>SUM(J296:J306)</f>
        <v>128372.5</v>
      </c>
      <c r="S307" s="438"/>
      <c r="T307" s="438"/>
      <c r="U307" s="438"/>
      <c r="V307" s="438"/>
    </row>
    <row r="308" spans="9:22" s="111" customFormat="1" ht="15.75">
      <c r="S308" s="438"/>
      <c r="T308" s="438"/>
      <c r="U308" s="438"/>
      <c r="V308" s="438"/>
    </row>
    <row r="309" spans="9:22" s="111" customFormat="1" ht="21" customHeight="1">
      <c r="S309" s="438"/>
      <c r="T309" s="438"/>
      <c r="U309" s="438"/>
      <c r="V309" s="438"/>
    </row>
    <row r="310" spans="9:22" s="111" customFormat="1" ht="21" customHeight="1">
      <c r="S310" s="438"/>
      <c r="T310" s="438"/>
      <c r="U310" s="438"/>
      <c r="V310" s="438"/>
    </row>
    <row r="311" spans="9:22" s="111" customFormat="1" ht="21" customHeight="1">
      <c r="S311" s="438"/>
      <c r="T311" s="438"/>
      <c r="U311" s="438"/>
      <c r="V311" s="438"/>
    </row>
    <row r="312" spans="9:22" s="111" customFormat="1" ht="21" customHeight="1">
      <c r="S312" s="438"/>
      <c r="T312" s="438"/>
      <c r="U312" s="438"/>
      <c r="V312" s="438"/>
    </row>
    <row r="313" spans="9:22" s="111" customFormat="1" ht="21" customHeight="1">
      <c r="S313" s="438"/>
      <c r="T313" s="438"/>
      <c r="U313" s="438"/>
      <c r="V313" s="438"/>
    </row>
    <row r="314" spans="9:22" s="111" customFormat="1" ht="21" customHeight="1">
      <c r="S314" s="438"/>
      <c r="T314" s="438"/>
      <c r="U314" s="438"/>
      <c r="V314" s="438"/>
    </row>
    <row r="315" spans="9:22" s="20" customFormat="1" ht="21" customHeight="1">
      <c r="S315" s="490"/>
      <c r="T315" s="490"/>
      <c r="U315" s="490"/>
      <c r="V315" s="490"/>
    </row>
    <row r="316" spans="9:22" s="20" customFormat="1" ht="21" customHeight="1">
      <c r="S316" s="490"/>
      <c r="T316" s="490"/>
      <c r="U316" s="490"/>
      <c r="V316" s="490"/>
    </row>
    <row r="317" spans="9:22" s="20" customFormat="1" ht="21" customHeight="1">
      <c r="S317" s="490"/>
      <c r="T317" s="490"/>
      <c r="U317" s="490"/>
      <c r="V317" s="490"/>
    </row>
    <row r="318" spans="9:22" s="20" customFormat="1" ht="21" customHeight="1">
      <c r="S318" s="490"/>
      <c r="T318" s="490"/>
      <c r="U318" s="490"/>
      <c r="V318" s="490"/>
    </row>
    <row r="319" spans="9:22" s="111" customFormat="1" ht="21" customHeight="1">
      <c r="S319" s="438"/>
      <c r="T319" s="438"/>
      <c r="U319" s="438"/>
      <c r="V319" s="438"/>
    </row>
    <row r="320" spans="9:22" s="111" customFormat="1" ht="21" customHeight="1">
      <c r="S320" s="438"/>
      <c r="T320" s="438"/>
      <c r="U320" s="438"/>
      <c r="V320" s="438"/>
    </row>
    <row r="321" spans="19:22" s="111" customFormat="1" ht="21" customHeight="1">
      <c r="S321" s="438"/>
      <c r="T321" s="438"/>
      <c r="U321" s="438"/>
      <c r="V321" s="438"/>
    </row>
    <row r="322" spans="19:22" s="111" customFormat="1" ht="21" customHeight="1">
      <c r="S322" s="438"/>
      <c r="T322" s="438"/>
      <c r="U322" s="438"/>
      <c r="V322" s="438"/>
    </row>
    <row r="323" spans="19:22" s="111" customFormat="1" ht="21" customHeight="1">
      <c r="S323" s="438"/>
      <c r="T323" s="438"/>
      <c r="U323" s="438"/>
      <c r="V323" s="438"/>
    </row>
    <row r="324" spans="19:22" s="111" customFormat="1" ht="21" customHeight="1">
      <c r="S324" s="438"/>
      <c r="T324" s="438"/>
      <c r="U324" s="438"/>
      <c r="V324" s="438"/>
    </row>
    <row r="325" spans="19:22" s="111" customFormat="1" ht="21" customHeight="1">
      <c r="S325" s="438"/>
      <c r="T325" s="438"/>
      <c r="U325" s="438"/>
      <c r="V325" s="438"/>
    </row>
    <row r="326" spans="19:22" s="111" customFormat="1" ht="21" customHeight="1">
      <c r="S326" s="438"/>
      <c r="T326" s="438"/>
      <c r="U326" s="438"/>
      <c r="V326" s="438"/>
    </row>
    <row r="327" spans="19:22" s="111" customFormat="1" ht="21" customHeight="1">
      <c r="S327" s="438"/>
      <c r="T327" s="438"/>
      <c r="U327" s="438"/>
      <c r="V327" s="438"/>
    </row>
    <row r="328" spans="19:22" s="111" customFormat="1" ht="21" customHeight="1">
      <c r="S328" s="438"/>
      <c r="T328" s="438"/>
      <c r="U328" s="438"/>
      <c r="V328" s="438"/>
    </row>
    <row r="329" spans="19:22" s="111" customFormat="1" ht="21" customHeight="1">
      <c r="S329" s="438"/>
      <c r="T329" s="438"/>
      <c r="U329" s="438"/>
      <c r="V329" s="438"/>
    </row>
    <row r="330" spans="19:22" s="111" customFormat="1" ht="21" customHeight="1">
      <c r="S330" s="438"/>
      <c r="T330" s="438"/>
      <c r="U330" s="438"/>
      <c r="V330" s="438"/>
    </row>
    <row r="331" spans="19:22" s="111" customFormat="1" ht="21" customHeight="1">
      <c r="S331" s="438"/>
      <c r="T331" s="438"/>
      <c r="U331" s="438"/>
      <c r="V331" s="438"/>
    </row>
    <row r="332" spans="19:22" s="111" customFormat="1" ht="21" customHeight="1">
      <c r="S332" s="438"/>
      <c r="T332" s="438"/>
      <c r="U332" s="438"/>
      <c r="V332" s="438"/>
    </row>
    <row r="333" spans="19:22" s="111" customFormat="1" ht="21" customHeight="1">
      <c r="S333" s="438"/>
      <c r="T333" s="438"/>
      <c r="U333" s="438"/>
      <c r="V333" s="438"/>
    </row>
    <row r="334" spans="19:22" s="111" customFormat="1" ht="21" customHeight="1">
      <c r="S334" s="438"/>
      <c r="T334" s="438"/>
      <c r="U334" s="438"/>
      <c r="V334" s="438"/>
    </row>
    <row r="335" spans="19:22" s="111" customFormat="1" ht="21" customHeight="1">
      <c r="S335" s="438"/>
      <c r="T335" s="438"/>
      <c r="U335" s="438"/>
      <c r="V335" s="438"/>
    </row>
    <row r="336" spans="19:22" s="111" customFormat="1" ht="15.75">
      <c r="S336" s="438"/>
      <c r="T336" s="438"/>
      <c r="U336" s="438"/>
      <c r="V336" s="438"/>
    </row>
    <row r="337" spans="19:22" s="111" customFormat="1" ht="21" customHeight="1">
      <c r="S337" s="438"/>
      <c r="T337" s="438"/>
      <c r="U337" s="438"/>
      <c r="V337" s="438"/>
    </row>
    <row r="338" spans="19:22" s="111" customFormat="1" ht="21" customHeight="1">
      <c r="S338" s="438"/>
      <c r="T338" s="438"/>
      <c r="U338" s="438"/>
      <c r="V338" s="438"/>
    </row>
    <row r="339" spans="19:22" s="20" customFormat="1" ht="21" customHeight="1">
      <c r="S339" s="490"/>
      <c r="T339" s="490"/>
      <c r="U339" s="490"/>
      <c r="V339" s="490"/>
    </row>
    <row r="340" spans="19:22" s="20" customFormat="1" ht="21" customHeight="1">
      <c r="S340" s="490"/>
      <c r="T340" s="490"/>
      <c r="U340" s="490"/>
      <c r="V340" s="490"/>
    </row>
    <row r="341" spans="19:22" s="20" customFormat="1" ht="21" customHeight="1">
      <c r="S341" s="490"/>
      <c r="T341" s="490"/>
      <c r="U341" s="490"/>
      <c r="V341" s="490"/>
    </row>
    <row r="342" spans="19:22" s="20" customFormat="1" ht="21" customHeight="1">
      <c r="S342" s="490"/>
      <c r="T342" s="490"/>
      <c r="U342" s="490"/>
      <c r="V342" s="490"/>
    </row>
    <row r="343" spans="19:22" s="20" customFormat="1" ht="21" customHeight="1">
      <c r="S343" s="490"/>
      <c r="T343" s="490"/>
      <c r="U343" s="490"/>
      <c r="V343" s="490"/>
    </row>
    <row r="344" spans="19:22" s="111" customFormat="1" ht="21" customHeight="1">
      <c r="S344" s="438"/>
      <c r="T344" s="438"/>
      <c r="U344" s="438"/>
      <c r="V344" s="438"/>
    </row>
    <row r="345" spans="19:22" s="20" customFormat="1" ht="21" customHeight="1">
      <c r="S345" s="490"/>
      <c r="T345" s="490"/>
      <c r="U345" s="490"/>
      <c r="V345" s="490"/>
    </row>
    <row r="346" spans="19:22" s="20" customFormat="1" ht="21" customHeight="1">
      <c r="S346" s="490"/>
      <c r="T346" s="490"/>
      <c r="U346" s="490"/>
      <c r="V346" s="490"/>
    </row>
    <row r="347" spans="19:22" s="20" customFormat="1" ht="21" customHeight="1">
      <c r="S347" s="490"/>
      <c r="T347" s="490"/>
      <c r="U347" s="490"/>
      <c r="V347" s="490"/>
    </row>
    <row r="348" spans="19:22" s="111" customFormat="1" ht="21" customHeight="1">
      <c r="S348" s="438"/>
      <c r="T348" s="438"/>
      <c r="U348" s="438"/>
      <c r="V348" s="438"/>
    </row>
    <row r="349" spans="19:22" s="20" customFormat="1" ht="21" customHeight="1">
      <c r="S349" s="490"/>
      <c r="T349" s="490"/>
      <c r="U349" s="490"/>
      <c r="V349" s="490"/>
    </row>
    <row r="350" spans="19:22" s="111" customFormat="1" ht="21" customHeight="1">
      <c r="S350" s="438"/>
      <c r="T350" s="438"/>
      <c r="U350" s="438"/>
      <c r="V350" s="438"/>
    </row>
    <row r="351" spans="19:22" s="20" customFormat="1" ht="21" customHeight="1">
      <c r="S351" s="490"/>
      <c r="T351" s="490"/>
      <c r="U351" s="490"/>
      <c r="V351" s="490"/>
    </row>
    <row r="352" spans="19:22" s="20" customFormat="1" ht="21" customHeight="1">
      <c r="S352" s="490"/>
      <c r="T352" s="490"/>
      <c r="U352" s="490"/>
      <c r="V352" s="490"/>
    </row>
    <row r="353" spans="19:22" s="20" customFormat="1" ht="21" customHeight="1">
      <c r="S353" s="490"/>
      <c r="T353" s="490"/>
      <c r="U353" s="490"/>
      <c r="V353" s="490"/>
    </row>
    <row r="354" spans="19:22" s="111" customFormat="1" ht="21" customHeight="1">
      <c r="S354" s="438"/>
      <c r="T354" s="438"/>
      <c r="U354" s="438"/>
      <c r="V354" s="438"/>
    </row>
    <row r="355" spans="19:22" s="20" customFormat="1" ht="21" customHeight="1">
      <c r="S355" s="490"/>
      <c r="T355" s="490"/>
      <c r="U355" s="490"/>
      <c r="V355" s="490"/>
    </row>
    <row r="356" spans="19:22" s="20" customFormat="1" ht="21" customHeight="1">
      <c r="S356" s="490"/>
      <c r="T356" s="490"/>
      <c r="U356" s="490"/>
      <c r="V356" s="490"/>
    </row>
    <row r="357" spans="19:22" s="20" customFormat="1" ht="21" customHeight="1">
      <c r="S357" s="490"/>
      <c r="T357" s="490"/>
      <c r="U357" s="490"/>
      <c r="V357" s="490"/>
    </row>
    <row r="358" spans="19:22" s="20" customFormat="1" ht="21" customHeight="1">
      <c r="S358" s="490"/>
      <c r="T358" s="490"/>
      <c r="U358" s="490"/>
      <c r="V358" s="490"/>
    </row>
    <row r="359" spans="19:22" s="111" customFormat="1" ht="21" customHeight="1">
      <c r="S359" s="438"/>
      <c r="T359" s="438"/>
      <c r="U359" s="438"/>
      <c r="V359" s="438"/>
    </row>
    <row r="360" spans="19:22" s="111" customFormat="1" ht="21" customHeight="1">
      <c r="S360" s="438"/>
      <c r="T360" s="438"/>
      <c r="U360" s="438"/>
      <c r="V360" s="438"/>
    </row>
    <row r="361" spans="19:22" s="20" customFormat="1" ht="21" customHeight="1">
      <c r="S361" s="490"/>
      <c r="T361" s="490"/>
      <c r="U361" s="490"/>
      <c r="V361" s="490"/>
    </row>
    <row r="362" spans="19:22" s="111" customFormat="1" ht="21" customHeight="1">
      <c r="S362" s="438"/>
      <c r="T362" s="438"/>
      <c r="U362" s="438"/>
      <c r="V362" s="438"/>
    </row>
    <row r="363" spans="19:22" s="111" customFormat="1" ht="21" customHeight="1">
      <c r="S363" s="438"/>
      <c r="T363" s="438"/>
      <c r="U363" s="438"/>
      <c r="V363" s="438"/>
    </row>
    <row r="364" spans="19:22" s="20" customFormat="1" ht="21" customHeight="1">
      <c r="S364" s="490"/>
      <c r="T364" s="490"/>
      <c r="U364" s="490"/>
      <c r="V364" s="490"/>
    </row>
    <row r="365" spans="19:22" s="20" customFormat="1" ht="21" customHeight="1">
      <c r="S365" s="490"/>
      <c r="T365" s="490"/>
      <c r="U365" s="490"/>
      <c r="V365" s="490"/>
    </row>
    <row r="366" spans="19:22" s="20" customFormat="1" ht="21" customHeight="1">
      <c r="S366" s="490"/>
      <c r="T366" s="490"/>
      <c r="U366" s="490"/>
      <c r="V366" s="490"/>
    </row>
    <row r="367" spans="19:22" s="20" customFormat="1" ht="21" customHeight="1">
      <c r="S367" s="490"/>
      <c r="T367" s="490"/>
      <c r="U367" s="490"/>
      <c r="V367" s="490"/>
    </row>
    <row r="368" spans="19:22" s="111" customFormat="1" ht="21" customHeight="1">
      <c r="S368" s="438"/>
      <c r="T368" s="438"/>
      <c r="U368" s="438"/>
      <c r="V368" s="438"/>
    </row>
    <row r="369" spans="1:26" s="111" customFormat="1" ht="21" customHeight="1">
      <c r="S369" s="438"/>
      <c r="T369" s="438"/>
      <c r="U369" s="438"/>
      <c r="V369" s="438"/>
    </row>
    <row r="370" spans="1:26" s="111" customFormat="1" ht="21" customHeight="1">
      <c r="S370" s="520">
        <f>SUM(S293:S369)</f>
        <v>0</v>
      </c>
      <c r="T370" s="438"/>
      <c r="U370" s="438"/>
      <c r="V370" s="438"/>
    </row>
    <row r="371" spans="1:26" s="20" customFormat="1" ht="15">
      <c r="S371" s="490"/>
      <c r="T371" s="490"/>
      <c r="U371" s="490"/>
      <c r="V371" s="490"/>
    </row>
    <row r="372" spans="1:26" s="20" customFormat="1" ht="15">
      <c r="S372" s="490"/>
      <c r="T372" s="490"/>
      <c r="U372" s="490"/>
      <c r="V372" s="490"/>
    </row>
    <row r="373" spans="1:26" s="20" customFormat="1" ht="15">
      <c r="S373" s="490"/>
      <c r="T373" s="490"/>
      <c r="U373" s="490"/>
      <c r="V373" s="490"/>
    </row>
    <row r="374" spans="1:26" s="20" customFormat="1" ht="15">
      <c r="S374" s="490"/>
      <c r="T374" s="490"/>
      <c r="U374" s="490"/>
      <c r="V374" s="490"/>
    </row>
    <row r="375" spans="1:26" s="20" customFormat="1" ht="15">
      <c r="S375" s="490"/>
      <c r="T375" s="490"/>
      <c r="U375" s="490"/>
      <c r="V375" s="490"/>
    </row>
    <row r="376" spans="1:26" s="20" customFormat="1" ht="15">
      <c r="S376" s="490"/>
      <c r="T376" s="490"/>
      <c r="U376" s="490"/>
      <c r="V376" s="490"/>
    </row>
    <row r="377" spans="1:26" s="20" customFormat="1" ht="15">
      <c r="S377" s="490"/>
      <c r="T377" s="490"/>
      <c r="U377" s="490"/>
      <c r="V377" s="490"/>
    </row>
    <row r="378" spans="1:26" s="20" customFormat="1" ht="15">
      <c r="S378" s="530"/>
      <c r="T378" s="530"/>
      <c r="U378" s="530"/>
      <c r="V378" s="530"/>
      <c r="W378" s="236"/>
      <c r="X378" s="236"/>
      <c r="Y378" s="236"/>
      <c r="Z378" s="236"/>
    </row>
    <row r="379" spans="1:26" s="20" customFormat="1" ht="15">
      <c r="A379" s="531"/>
      <c r="B379" s="532"/>
      <c r="C379" s="532"/>
      <c r="D379" s="533"/>
      <c r="E379" s="534"/>
      <c r="F379" s="534"/>
      <c r="G379" s="534"/>
      <c r="H379" s="534"/>
      <c r="I379" s="534"/>
      <c r="J379" s="534"/>
      <c r="K379" s="534"/>
      <c r="L379" s="534"/>
      <c r="M379" s="534"/>
      <c r="N379" s="534"/>
      <c r="O379" s="534"/>
      <c r="P379" s="534"/>
      <c r="Q379" s="14"/>
      <c r="R379" s="406"/>
      <c r="S379" s="535"/>
      <c r="T379" s="535"/>
      <c r="U379" s="490"/>
      <c r="V379" s="490"/>
    </row>
    <row r="380" spans="1:26" s="20" customFormat="1" ht="15">
      <c r="A380" s="531"/>
      <c r="B380" s="532"/>
      <c r="C380" s="532"/>
      <c r="D380" s="533"/>
      <c r="E380" s="534"/>
      <c r="F380" s="534"/>
      <c r="G380" s="534"/>
      <c r="H380" s="534"/>
      <c r="I380" s="534"/>
      <c r="J380" s="534"/>
      <c r="K380" s="534"/>
      <c r="L380" s="534"/>
      <c r="M380" s="534"/>
      <c r="N380" s="534"/>
      <c r="O380" s="534"/>
      <c r="P380" s="534"/>
      <c r="Q380" s="14"/>
      <c r="R380" s="406"/>
      <c r="S380" s="535"/>
      <c r="T380" s="535"/>
      <c r="U380" s="490"/>
      <c r="V380" s="490"/>
    </row>
    <row r="381" spans="1:26" s="20" customFormat="1" ht="15">
      <c r="A381" s="531"/>
      <c r="B381" s="532"/>
      <c r="C381" s="532"/>
      <c r="D381" s="533"/>
      <c r="E381" s="534"/>
      <c r="F381" s="534"/>
      <c r="G381" s="534"/>
      <c r="H381" s="534"/>
      <c r="I381" s="534"/>
      <c r="J381" s="534"/>
      <c r="K381" s="534"/>
      <c r="L381" s="534"/>
      <c r="M381" s="534"/>
      <c r="N381" s="534"/>
      <c r="O381" s="534"/>
      <c r="P381" s="534"/>
      <c r="Q381" s="14"/>
      <c r="R381" s="406"/>
      <c r="S381" s="535"/>
      <c r="T381" s="535"/>
      <c r="U381" s="490"/>
      <c r="V381" s="490"/>
    </row>
    <row r="382" spans="1:26" s="20" customFormat="1" ht="15">
      <c r="A382" s="531"/>
      <c r="B382" s="532"/>
      <c r="C382" s="532"/>
      <c r="D382" s="533"/>
      <c r="E382" s="534"/>
      <c r="F382" s="534"/>
      <c r="G382" s="534"/>
      <c r="H382" s="534"/>
      <c r="I382" s="534"/>
      <c r="J382" s="534"/>
      <c r="K382" s="534"/>
      <c r="L382" s="534"/>
      <c r="M382" s="534"/>
      <c r="N382" s="534"/>
      <c r="O382" s="534"/>
      <c r="P382" s="534"/>
      <c r="Q382" s="14"/>
      <c r="R382" s="406"/>
      <c r="S382" s="535"/>
      <c r="T382" s="535"/>
      <c r="U382" s="490"/>
      <c r="V382" s="490"/>
    </row>
    <row r="383" spans="1:26" s="20" customFormat="1" ht="15">
      <c r="A383" s="531"/>
      <c r="B383" s="532"/>
      <c r="C383" s="532"/>
      <c r="D383" s="533"/>
      <c r="E383" s="534"/>
      <c r="F383" s="534"/>
      <c r="G383" s="534"/>
      <c r="H383" s="534"/>
      <c r="I383" s="534"/>
      <c r="J383" s="534"/>
      <c r="K383" s="534"/>
      <c r="L383" s="534"/>
      <c r="M383" s="534"/>
      <c r="N383" s="534"/>
      <c r="O383" s="534"/>
      <c r="P383" s="534"/>
      <c r="Q383" s="14"/>
      <c r="R383" s="406"/>
      <c r="S383" s="535"/>
      <c r="T383" s="535"/>
      <c r="U383" s="490"/>
      <c r="V383" s="490"/>
    </row>
    <row r="384" spans="1:26" s="20" customFormat="1" ht="15">
      <c r="A384" s="531"/>
      <c r="B384" s="532"/>
      <c r="C384" s="532"/>
      <c r="D384" s="533"/>
      <c r="E384" s="534"/>
      <c r="F384" s="534"/>
      <c r="G384" s="534"/>
      <c r="H384" s="534"/>
      <c r="I384" s="534"/>
      <c r="J384" s="534"/>
      <c r="K384" s="534"/>
      <c r="L384" s="534"/>
      <c r="M384" s="534"/>
      <c r="N384" s="534"/>
      <c r="O384" s="534"/>
      <c r="P384" s="534"/>
      <c r="Q384" s="14"/>
      <c r="R384" s="406"/>
      <c r="S384" s="535"/>
      <c r="T384" s="535"/>
      <c r="U384" s="490"/>
      <c r="V384" s="490"/>
    </row>
    <row r="385" spans="1:22" s="20" customFormat="1" ht="15">
      <c r="A385" s="531"/>
      <c r="B385" s="532"/>
      <c r="C385" s="532"/>
      <c r="D385" s="533"/>
      <c r="E385" s="534"/>
      <c r="F385" s="534"/>
      <c r="G385" s="534"/>
      <c r="H385" s="534"/>
      <c r="I385" s="534"/>
      <c r="J385" s="534"/>
      <c r="K385" s="534"/>
      <c r="L385" s="534"/>
      <c r="M385" s="534"/>
      <c r="N385" s="534"/>
      <c r="O385" s="534"/>
      <c r="P385" s="534"/>
      <c r="Q385" s="14"/>
      <c r="R385" s="406"/>
      <c r="S385" s="535"/>
      <c r="T385" s="535"/>
      <c r="U385" s="490"/>
      <c r="V385" s="490"/>
    </row>
    <row r="386" spans="1:22" ht="15">
      <c r="A386" s="536"/>
      <c r="B386" s="537"/>
      <c r="C386" s="538"/>
      <c r="D386" s="539"/>
      <c r="E386" s="540"/>
      <c r="F386" s="540"/>
      <c r="G386" s="540"/>
      <c r="H386" s="540"/>
      <c r="I386" s="540"/>
      <c r="J386" s="540"/>
      <c r="K386" s="540"/>
      <c r="L386" s="540"/>
      <c r="M386" s="540"/>
      <c r="N386" s="540"/>
      <c r="O386" s="540"/>
      <c r="P386" s="540"/>
    </row>
    <row r="387" spans="1:22" ht="15">
      <c r="A387" s="536"/>
      <c r="B387" s="537"/>
      <c r="C387" s="538"/>
      <c r="D387" s="539"/>
      <c r="E387" s="540"/>
      <c r="F387" s="540"/>
      <c r="G387" s="540"/>
      <c r="H387" s="540"/>
      <c r="I387" s="540"/>
      <c r="J387" s="540"/>
      <c r="K387" s="540"/>
      <c r="L387" s="540"/>
      <c r="M387" s="540"/>
      <c r="N387" s="540"/>
      <c r="O387" s="540"/>
      <c r="P387" s="540"/>
    </row>
    <row r="388" spans="1:22" ht="15">
      <c r="A388" s="536"/>
      <c r="B388" s="537"/>
      <c r="C388" s="538"/>
      <c r="D388" s="539"/>
      <c r="E388" s="540"/>
      <c r="F388" s="540"/>
      <c r="G388" s="540"/>
      <c r="H388" s="540"/>
      <c r="I388" s="540"/>
      <c r="J388" s="540"/>
      <c r="K388" s="540"/>
      <c r="L388" s="540"/>
      <c r="M388" s="540"/>
      <c r="N388" s="540"/>
      <c r="O388" s="540"/>
      <c r="P388" s="540"/>
    </row>
    <row r="389" spans="1:22" ht="15">
      <c r="A389" s="536"/>
      <c r="B389" s="537"/>
      <c r="C389" s="538"/>
      <c r="D389" s="539"/>
      <c r="E389" s="540"/>
      <c r="F389" s="540"/>
      <c r="G389" s="540"/>
      <c r="H389" s="540"/>
      <c r="I389" s="540"/>
      <c r="J389" s="540"/>
      <c r="K389" s="540"/>
      <c r="L389" s="540"/>
      <c r="M389" s="540"/>
      <c r="N389" s="540"/>
      <c r="O389" s="540"/>
      <c r="P389" s="540"/>
    </row>
    <row r="390" spans="1:22" ht="15">
      <c r="A390" s="536"/>
      <c r="B390" s="537"/>
      <c r="C390" s="538"/>
      <c r="D390" s="539"/>
      <c r="E390" s="540"/>
      <c r="F390" s="540"/>
      <c r="G390" s="540"/>
      <c r="H390" s="540"/>
      <c r="I390" s="540"/>
      <c r="J390" s="540"/>
      <c r="K390" s="540"/>
      <c r="L390" s="540"/>
      <c r="M390" s="540"/>
      <c r="N390" s="540"/>
      <c r="O390" s="540"/>
      <c r="P390" s="540"/>
    </row>
    <row r="391" spans="1:22" ht="15">
      <c r="A391" s="536"/>
      <c r="B391" s="537"/>
      <c r="C391" s="538"/>
      <c r="D391" s="539"/>
      <c r="E391" s="540"/>
      <c r="F391" s="540"/>
      <c r="G391" s="540"/>
      <c r="H391" s="540"/>
      <c r="I391" s="540"/>
      <c r="J391" s="540"/>
      <c r="K391" s="540"/>
      <c r="L391" s="540"/>
      <c r="M391" s="540"/>
      <c r="N391" s="540"/>
      <c r="O391" s="540"/>
      <c r="P391" s="540"/>
    </row>
    <row r="392" spans="1:22" ht="15">
      <c r="A392" s="536"/>
      <c r="B392" s="537"/>
      <c r="C392" s="538"/>
      <c r="D392" s="539"/>
      <c r="E392" s="540"/>
      <c r="F392" s="540"/>
      <c r="G392" s="540"/>
      <c r="H392" s="540"/>
      <c r="I392" s="540"/>
      <c r="J392" s="540"/>
      <c r="K392" s="540"/>
      <c r="L392" s="540"/>
      <c r="M392" s="540"/>
      <c r="N392" s="540"/>
      <c r="O392" s="540"/>
      <c r="P392" s="540"/>
    </row>
    <row r="393" spans="1:22" ht="15">
      <c r="A393" s="536"/>
      <c r="B393" s="537"/>
      <c r="C393" s="538"/>
      <c r="D393" s="539"/>
      <c r="E393" s="540"/>
      <c r="F393" s="540"/>
      <c r="G393" s="540"/>
      <c r="H393" s="540"/>
      <c r="I393" s="540"/>
      <c r="J393" s="540"/>
      <c r="K393" s="540"/>
      <c r="L393" s="540"/>
      <c r="M393" s="540"/>
      <c r="N393" s="540"/>
      <c r="O393" s="540"/>
      <c r="P393" s="540"/>
    </row>
    <row r="394" spans="1:22" ht="15">
      <c r="A394" s="536"/>
      <c r="B394" s="537"/>
      <c r="C394" s="538"/>
      <c r="D394" s="539"/>
      <c r="E394" s="540"/>
      <c r="F394" s="540"/>
      <c r="G394" s="540"/>
      <c r="H394" s="540"/>
      <c r="I394" s="540"/>
      <c r="J394" s="540"/>
      <c r="K394" s="540"/>
      <c r="L394" s="540"/>
      <c r="M394" s="540"/>
      <c r="N394" s="540"/>
      <c r="O394" s="540"/>
      <c r="P394" s="540"/>
    </row>
    <row r="395" spans="1:22" ht="15">
      <c r="A395" s="536"/>
      <c r="B395" s="537"/>
      <c r="C395" s="538"/>
      <c r="D395" s="539"/>
      <c r="E395" s="540"/>
      <c r="F395" s="540"/>
      <c r="G395" s="540"/>
      <c r="H395" s="540"/>
      <c r="I395" s="540"/>
      <c r="J395" s="540"/>
      <c r="K395" s="540"/>
      <c r="L395" s="540"/>
      <c r="M395" s="540"/>
      <c r="N395" s="540"/>
      <c r="O395" s="540"/>
      <c r="P395" s="540"/>
    </row>
    <row r="396" spans="1:22" ht="15">
      <c r="A396" s="536"/>
      <c r="B396" s="537"/>
      <c r="C396" s="538"/>
      <c r="D396" s="539"/>
      <c r="E396" s="540"/>
      <c r="F396" s="540"/>
      <c r="G396" s="540"/>
      <c r="H396" s="540"/>
      <c r="I396" s="540"/>
      <c r="J396" s="540"/>
      <c r="K396" s="540"/>
      <c r="L396" s="540"/>
      <c r="M396" s="540"/>
      <c r="N396" s="540"/>
      <c r="O396" s="540"/>
      <c r="P396" s="540"/>
    </row>
    <row r="397" spans="1:22" ht="15">
      <c r="A397" s="170"/>
      <c r="B397" s="537"/>
      <c r="C397" s="538"/>
      <c r="D397" s="539"/>
      <c r="E397" s="540"/>
      <c r="F397" s="540"/>
      <c r="G397" s="540"/>
      <c r="H397" s="540"/>
      <c r="I397" s="540"/>
      <c r="J397" s="540"/>
      <c r="K397" s="540"/>
      <c r="L397" s="540"/>
      <c r="M397" s="540"/>
      <c r="N397" s="540"/>
      <c r="O397" s="540"/>
      <c r="P397" s="540"/>
    </row>
    <row r="398" spans="1:22" ht="15">
      <c r="A398" s="170"/>
      <c r="B398" s="537"/>
      <c r="C398" s="538"/>
      <c r="D398" s="539"/>
      <c r="E398" s="540"/>
      <c r="F398" s="540"/>
      <c r="G398" s="540"/>
      <c r="H398" s="540"/>
      <c r="I398" s="540"/>
      <c r="J398" s="540"/>
      <c r="K398" s="540"/>
      <c r="L398" s="540"/>
      <c r="M398" s="540"/>
      <c r="N398" s="540"/>
      <c r="O398" s="540"/>
      <c r="P398" s="540"/>
    </row>
    <row r="399" spans="1:22" ht="15">
      <c r="A399" s="170"/>
      <c r="B399" s="537"/>
      <c r="C399" s="538"/>
      <c r="D399" s="539"/>
      <c r="E399" s="540"/>
      <c r="F399" s="540"/>
      <c r="G399" s="540"/>
      <c r="H399" s="540"/>
      <c r="I399" s="540"/>
      <c r="J399" s="540"/>
      <c r="K399" s="540"/>
      <c r="L399" s="540"/>
      <c r="M399" s="540"/>
      <c r="N399" s="540"/>
      <c r="O399" s="540"/>
      <c r="P399" s="540"/>
    </row>
    <row r="400" spans="1:22" ht="15">
      <c r="A400" s="170"/>
      <c r="B400" s="537"/>
      <c r="C400" s="538"/>
      <c r="D400" s="539"/>
      <c r="E400" s="540"/>
      <c r="F400" s="540"/>
      <c r="G400" s="540"/>
      <c r="H400" s="540"/>
      <c r="I400" s="540"/>
      <c r="J400" s="540"/>
      <c r="K400" s="540"/>
      <c r="L400" s="540"/>
      <c r="M400" s="540"/>
      <c r="N400" s="540"/>
      <c r="O400" s="540"/>
      <c r="P400" s="540"/>
    </row>
    <row r="401" spans="1:16" ht="15">
      <c r="A401" s="170"/>
      <c r="B401" s="537"/>
      <c r="C401" s="538"/>
      <c r="D401" s="539"/>
      <c r="E401" s="540"/>
      <c r="F401" s="540"/>
      <c r="G401" s="540"/>
      <c r="H401" s="540"/>
      <c r="I401" s="540"/>
      <c r="J401" s="540"/>
      <c r="K401" s="540"/>
      <c r="L401" s="540"/>
      <c r="M401" s="540"/>
      <c r="N401" s="540"/>
      <c r="O401" s="540"/>
      <c r="P401" s="540"/>
    </row>
    <row r="402" spans="1:16" ht="15">
      <c r="A402" s="170"/>
      <c r="B402" s="537"/>
      <c r="C402" s="538"/>
      <c r="D402" s="539"/>
      <c r="E402" s="540"/>
      <c r="F402" s="540"/>
      <c r="G402" s="540"/>
      <c r="H402" s="540"/>
      <c r="I402" s="540"/>
      <c r="J402" s="540"/>
      <c r="K402" s="540"/>
      <c r="L402" s="540"/>
      <c r="M402" s="540"/>
      <c r="N402" s="540"/>
      <c r="O402" s="540"/>
      <c r="P402" s="540"/>
    </row>
    <row r="403" spans="1:16" ht="15">
      <c r="A403" s="170"/>
      <c r="B403" s="537"/>
      <c r="C403" s="538"/>
      <c r="D403" s="539"/>
      <c r="E403" s="540"/>
      <c r="F403" s="540"/>
      <c r="G403" s="540"/>
      <c r="H403" s="540"/>
      <c r="I403" s="540"/>
      <c r="J403" s="540"/>
      <c r="K403" s="540"/>
      <c r="L403" s="540"/>
      <c r="M403" s="540"/>
      <c r="N403" s="540"/>
      <c r="O403" s="540"/>
      <c r="P403" s="540"/>
    </row>
    <row r="404" spans="1:16" ht="15">
      <c r="A404" s="170"/>
      <c r="B404" s="537"/>
      <c r="C404" s="538"/>
      <c r="D404" s="539"/>
      <c r="E404" s="540"/>
      <c r="F404" s="540"/>
      <c r="G404" s="540"/>
      <c r="H404" s="540"/>
      <c r="I404" s="540"/>
      <c r="J404" s="540"/>
      <c r="K404" s="540"/>
      <c r="L404" s="540"/>
      <c r="M404" s="540"/>
      <c r="N404" s="540"/>
      <c r="O404" s="540"/>
      <c r="P404" s="540"/>
    </row>
    <row r="405" spans="1:16" ht="15">
      <c r="A405" s="170"/>
      <c r="B405" s="537"/>
      <c r="C405" s="538"/>
      <c r="D405" s="539"/>
      <c r="E405" s="540"/>
      <c r="F405" s="540"/>
      <c r="G405" s="540"/>
      <c r="H405" s="540"/>
      <c r="I405" s="540"/>
      <c r="J405" s="540"/>
      <c r="K405" s="540"/>
      <c r="L405" s="540"/>
      <c r="M405" s="540"/>
      <c r="N405" s="540"/>
      <c r="O405" s="540"/>
      <c r="P405" s="540"/>
    </row>
    <row r="406" spans="1:16" ht="15">
      <c r="A406" s="170"/>
      <c r="B406" s="537"/>
      <c r="C406" s="538"/>
      <c r="D406" s="539"/>
      <c r="E406" s="540"/>
      <c r="F406" s="540"/>
      <c r="G406" s="540"/>
      <c r="H406" s="540"/>
      <c r="I406" s="540"/>
      <c r="J406" s="540"/>
      <c r="K406" s="540"/>
      <c r="L406" s="540"/>
      <c r="M406" s="540"/>
      <c r="N406" s="540"/>
      <c r="O406" s="540"/>
      <c r="P406" s="540"/>
    </row>
    <row r="407" spans="1:16" ht="15">
      <c r="A407" s="170"/>
      <c r="B407" s="537"/>
      <c r="C407" s="538"/>
      <c r="D407" s="539"/>
      <c r="E407" s="540"/>
      <c r="F407" s="540"/>
      <c r="G407" s="540"/>
      <c r="H407" s="540"/>
      <c r="I407" s="540"/>
      <c r="J407" s="540"/>
      <c r="K407" s="540"/>
      <c r="L407" s="540"/>
      <c r="M407" s="540"/>
      <c r="N407" s="540"/>
      <c r="O407" s="540"/>
      <c r="P407" s="540"/>
    </row>
    <row r="408" spans="1:16" ht="15">
      <c r="A408" s="170"/>
      <c r="B408" s="537"/>
      <c r="C408" s="538"/>
      <c r="D408" s="539"/>
      <c r="E408" s="540"/>
      <c r="F408" s="540"/>
      <c r="G408" s="540"/>
      <c r="H408" s="540"/>
      <c r="I408" s="540"/>
      <c r="J408" s="540"/>
      <c r="K408" s="540"/>
      <c r="L408" s="540"/>
      <c r="M408" s="540"/>
      <c r="N408" s="540"/>
      <c r="O408" s="540"/>
      <c r="P408" s="540"/>
    </row>
    <row r="409" spans="1:16" ht="15">
      <c r="A409" s="170"/>
      <c r="B409" s="537"/>
      <c r="C409" s="538"/>
      <c r="D409" s="539"/>
      <c r="E409" s="540"/>
      <c r="F409" s="540"/>
      <c r="G409" s="540"/>
      <c r="H409" s="540"/>
      <c r="I409" s="540"/>
      <c r="J409" s="540"/>
      <c r="K409" s="540"/>
      <c r="L409" s="540"/>
      <c r="M409" s="540"/>
      <c r="N409" s="540"/>
      <c r="O409" s="540"/>
      <c r="P409" s="540"/>
    </row>
    <row r="410" spans="1:16" ht="15">
      <c r="A410" s="170"/>
      <c r="B410" s="537"/>
      <c r="C410" s="538"/>
      <c r="D410" s="539"/>
      <c r="E410" s="540"/>
      <c r="F410" s="540"/>
      <c r="G410" s="540"/>
      <c r="H410" s="540"/>
      <c r="I410" s="540"/>
      <c r="J410" s="540"/>
      <c r="K410" s="540"/>
      <c r="L410" s="540"/>
      <c r="M410" s="540"/>
      <c r="N410" s="540"/>
      <c r="O410" s="540"/>
      <c r="P410" s="540"/>
    </row>
    <row r="411" spans="1:16" ht="15">
      <c r="A411" s="170"/>
      <c r="B411" s="537"/>
      <c r="C411" s="538"/>
      <c r="D411" s="539"/>
      <c r="E411" s="540"/>
      <c r="F411" s="540"/>
      <c r="G411" s="540"/>
      <c r="H411" s="540"/>
      <c r="I411" s="540"/>
      <c r="J411" s="540"/>
      <c r="K411" s="540"/>
      <c r="L411" s="540"/>
      <c r="M411" s="540"/>
      <c r="N411" s="540"/>
      <c r="O411" s="540"/>
      <c r="P411" s="540"/>
    </row>
    <row r="412" spans="1:16" ht="15">
      <c r="A412" s="170"/>
      <c r="B412" s="537"/>
      <c r="C412" s="538"/>
      <c r="D412" s="539"/>
      <c r="E412" s="540"/>
      <c r="F412" s="540"/>
      <c r="G412" s="540"/>
      <c r="H412" s="540"/>
      <c r="I412" s="540"/>
      <c r="J412" s="540"/>
      <c r="K412" s="540"/>
      <c r="L412" s="540"/>
      <c r="M412" s="540"/>
      <c r="N412" s="540"/>
      <c r="O412" s="540"/>
      <c r="P412" s="540"/>
    </row>
    <row r="413" spans="1:16" ht="15">
      <c r="A413" s="170"/>
      <c r="B413" s="537"/>
      <c r="C413" s="538"/>
      <c r="D413" s="539"/>
      <c r="E413" s="540"/>
      <c r="F413" s="540"/>
      <c r="G413" s="540"/>
      <c r="H413" s="540"/>
      <c r="I413" s="540"/>
      <c r="J413" s="540"/>
      <c r="K413" s="540"/>
      <c r="L413" s="540"/>
      <c r="M413" s="540"/>
      <c r="N413" s="540"/>
      <c r="O413" s="540"/>
      <c r="P413" s="540"/>
    </row>
    <row r="414" spans="1:16" ht="15">
      <c r="A414" s="170"/>
      <c r="B414" s="537"/>
      <c r="C414" s="538"/>
      <c r="D414" s="539"/>
      <c r="E414" s="540"/>
      <c r="F414" s="540"/>
      <c r="G414" s="540"/>
      <c r="H414" s="540"/>
      <c r="I414" s="540"/>
      <c r="J414" s="540"/>
      <c r="K414" s="540"/>
      <c r="L414" s="540"/>
      <c r="M414" s="540"/>
      <c r="N414" s="540"/>
      <c r="O414" s="540"/>
      <c r="P414" s="540"/>
    </row>
    <row r="415" spans="1:16" ht="15">
      <c r="A415" s="170"/>
      <c r="B415" s="537"/>
      <c r="C415" s="538"/>
      <c r="D415" s="539"/>
      <c r="E415" s="540"/>
      <c r="F415" s="540"/>
      <c r="G415" s="540"/>
      <c r="H415" s="540"/>
      <c r="I415" s="540"/>
      <c r="J415" s="540"/>
      <c r="K415" s="540"/>
      <c r="L415" s="540"/>
      <c r="M415" s="540"/>
      <c r="N415" s="540"/>
      <c r="O415" s="540"/>
      <c r="P415" s="540"/>
    </row>
    <row r="416" spans="1:16" ht="15">
      <c r="A416" s="170"/>
      <c r="B416" s="537"/>
      <c r="C416" s="538"/>
      <c r="D416" s="539"/>
      <c r="E416" s="540"/>
      <c r="F416" s="540"/>
      <c r="G416" s="540"/>
      <c r="H416" s="540"/>
      <c r="I416" s="540"/>
      <c r="J416" s="540"/>
      <c r="K416" s="540"/>
      <c r="L416" s="540"/>
      <c r="M416" s="540"/>
      <c r="N416" s="540"/>
      <c r="O416" s="540"/>
      <c r="P416" s="540"/>
    </row>
    <row r="417" spans="1:16" ht="15">
      <c r="A417" s="170"/>
      <c r="B417" s="537"/>
      <c r="C417" s="538"/>
      <c r="D417" s="539"/>
      <c r="E417" s="540"/>
      <c r="F417" s="540"/>
      <c r="G417" s="540"/>
      <c r="H417" s="540"/>
      <c r="I417" s="540"/>
      <c r="J417" s="540"/>
      <c r="K417" s="540"/>
      <c r="L417" s="540"/>
      <c r="M417" s="540"/>
      <c r="N417" s="540"/>
      <c r="O417" s="540"/>
      <c r="P417" s="540"/>
    </row>
    <row r="418" spans="1:16" ht="15">
      <c r="A418" s="170"/>
      <c r="B418" s="537"/>
      <c r="C418" s="538"/>
      <c r="D418" s="539"/>
      <c r="E418" s="540"/>
      <c r="F418" s="540"/>
      <c r="G418" s="540"/>
      <c r="H418" s="540"/>
      <c r="I418" s="540"/>
      <c r="J418" s="540"/>
      <c r="K418" s="540"/>
      <c r="L418" s="540"/>
      <c r="M418" s="540"/>
      <c r="N418" s="540"/>
      <c r="O418" s="540"/>
      <c r="P418" s="540"/>
    </row>
    <row r="419" spans="1:16" ht="15">
      <c r="A419" s="170"/>
      <c r="B419" s="537"/>
      <c r="C419" s="538"/>
      <c r="D419" s="539"/>
      <c r="E419" s="540"/>
      <c r="F419" s="540"/>
      <c r="G419" s="540"/>
      <c r="H419" s="540"/>
      <c r="I419" s="540"/>
      <c r="J419" s="540"/>
      <c r="K419" s="540"/>
      <c r="L419" s="540"/>
      <c r="M419" s="540"/>
      <c r="N419" s="540"/>
      <c r="O419" s="540"/>
      <c r="P419" s="540"/>
    </row>
    <row r="420" spans="1:16" ht="15">
      <c r="A420" s="170"/>
      <c r="B420" s="537"/>
      <c r="C420" s="538"/>
      <c r="D420" s="539"/>
      <c r="E420" s="540"/>
      <c r="F420" s="540"/>
      <c r="G420" s="540"/>
      <c r="H420" s="540"/>
      <c r="I420" s="540"/>
      <c r="J420" s="540"/>
      <c r="K420" s="540"/>
      <c r="L420" s="540"/>
      <c r="M420" s="540"/>
      <c r="N420" s="540"/>
      <c r="O420" s="540"/>
      <c r="P420" s="540"/>
    </row>
    <row r="421" spans="1:16" ht="15">
      <c r="A421" s="170"/>
      <c r="B421" s="537"/>
      <c r="C421" s="538"/>
      <c r="D421" s="539"/>
      <c r="E421" s="540"/>
      <c r="F421" s="540"/>
      <c r="G421" s="540"/>
      <c r="H421" s="540"/>
      <c r="I421" s="540"/>
      <c r="J421" s="540"/>
      <c r="K421" s="540"/>
      <c r="L421" s="540"/>
      <c r="M421" s="540"/>
      <c r="N421" s="540"/>
      <c r="O421" s="540"/>
      <c r="P421" s="540"/>
    </row>
    <row r="422" spans="1:16" ht="15">
      <c r="A422" s="170"/>
      <c r="B422" s="537"/>
      <c r="C422" s="538"/>
      <c r="D422" s="539"/>
      <c r="E422" s="540"/>
      <c r="F422" s="540"/>
      <c r="G422" s="540"/>
      <c r="H422" s="540"/>
      <c r="I422" s="540"/>
      <c r="J422" s="540"/>
      <c r="K422" s="540"/>
      <c r="L422" s="540"/>
      <c r="M422" s="540"/>
      <c r="N422" s="540"/>
      <c r="O422" s="540"/>
      <c r="P422" s="540"/>
    </row>
    <row r="423" spans="1:16" ht="15">
      <c r="A423" s="170"/>
      <c r="B423" s="537"/>
      <c r="C423" s="538"/>
      <c r="D423" s="539"/>
      <c r="E423" s="540"/>
      <c r="F423" s="540"/>
      <c r="G423" s="540"/>
      <c r="H423" s="540"/>
      <c r="I423" s="540"/>
      <c r="J423" s="540"/>
      <c r="K423" s="540"/>
      <c r="L423" s="540"/>
      <c r="M423" s="540"/>
      <c r="N423" s="540"/>
      <c r="O423" s="540"/>
      <c r="P423" s="540"/>
    </row>
    <row r="424" spans="1:16" ht="15">
      <c r="A424" s="170"/>
      <c r="B424" s="537"/>
      <c r="C424" s="538"/>
      <c r="D424" s="539"/>
      <c r="E424" s="540"/>
      <c r="F424" s="540"/>
      <c r="G424" s="540"/>
      <c r="H424" s="540"/>
      <c r="I424" s="540"/>
      <c r="J424" s="540"/>
      <c r="K424" s="540"/>
      <c r="L424" s="540"/>
      <c r="M424" s="540"/>
      <c r="N424" s="540"/>
      <c r="O424" s="540"/>
      <c r="P424" s="540"/>
    </row>
    <row r="425" spans="1:16" ht="15">
      <c r="A425" s="170"/>
      <c r="B425" s="537"/>
      <c r="C425" s="538"/>
      <c r="D425" s="539"/>
      <c r="E425" s="540"/>
      <c r="F425" s="540"/>
      <c r="G425" s="540"/>
      <c r="H425" s="540"/>
      <c r="I425" s="540"/>
      <c r="J425" s="540"/>
      <c r="K425" s="540"/>
      <c r="L425" s="540"/>
      <c r="M425" s="540"/>
      <c r="N425" s="540"/>
      <c r="O425" s="540"/>
      <c r="P425" s="540"/>
    </row>
    <row r="426" spans="1:16" ht="15">
      <c r="A426" s="170"/>
      <c r="B426" s="537"/>
      <c r="C426" s="538"/>
      <c r="D426" s="539"/>
      <c r="E426" s="540"/>
      <c r="F426" s="540"/>
      <c r="G426" s="540"/>
      <c r="H426" s="540"/>
      <c r="I426" s="540"/>
      <c r="J426" s="540"/>
      <c r="K426" s="540"/>
      <c r="L426" s="540"/>
      <c r="M426" s="540"/>
      <c r="N426" s="540"/>
      <c r="O426" s="540"/>
      <c r="P426" s="540"/>
    </row>
    <row r="427" spans="1:16" ht="15">
      <c r="A427" s="170"/>
      <c r="B427" s="537"/>
      <c r="C427" s="538"/>
      <c r="D427" s="539"/>
      <c r="E427" s="540"/>
      <c r="F427" s="540"/>
      <c r="G427" s="540"/>
      <c r="H427" s="540"/>
      <c r="I427" s="540"/>
      <c r="J427" s="540"/>
      <c r="K427" s="540"/>
      <c r="L427" s="540"/>
      <c r="M427" s="540"/>
      <c r="N427" s="540"/>
      <c r="O427" s="540"/>
      <c r="P427" s="540"/>
    </row>
    <row r="428" spans="1:16" ht="15">
      <c r="A428" s="170"/>
      <c r="B428" s="537"/>
      <c r="C428" s="538"/>
      <c r="D428" s="539"/>
      <c r="E428" s="540"/>
      <c r="F428" s="540"/>
      <c r="G428" s="540"/>
      <c r="H428" s="540"/>
      <c r="I428" s="540"/>
      <c r="J428" s="540"/>
      <c r="K428" s="540"/>
      <c r="L428" s="540"/>
      <c r="M428" s="540"/>
      <c r="N428" s="540"/>
      <c r="O428" s="540"/>
      <c r="P428" s="540"/>
    </row>
    <row r="429" spans="1:16" ht="15">
      <c r="A429" s="170"/>
      <c r="B429" s="537"/>
      <c r="C429" s="538"/>
      <c r="D429" s="539"/>
      <c r="E429" s="540"/>
      <c r="F429" s="540"/>
      <c r="G429" s="540"/>
      <c r="H429" s="540"/>
      <c r="I429" s="540"/>
      <c r="J429" s="540"/>
      <c r="K429" s="540"/>
      <c r="L429" s="540"/>
      <c r="M429" s="540"/>
      <c r="N429" s="540"/>
      <c r="O429" s="540"/>
      <c r="P429" s="540"/>
    </row>
    <row r="430" spans="1:16" ht="15">
      <c r="A430" s="170"/>
      <c r="B430" s="537"/>
      <c r="C430" s="538"/>
      <c r="D430" s="539"/>
      <c r="E430" s="540"/>
      <c r="F430" s="540"/>
      <c r="G430" s="540"/>
      <c r="H430" s="540"/>
      <c r="I430" s="540"/>
      <c r="J430" s="540"/>
      <c r="K430" s="540"/>
      <c r="L430" s="540"/>
      <c r="M430" s="540"/>
      <c r="N430" s="540"/>
      <c r="O430" s="540"/>
      <c r="P430" s="540"/>
    </row>
    <row r="431" spans="1:16" ht="15">
      <c r="A431" s="170"/>
      <c r="B431" s="537"/>
      <c r="C431" s="538"/>
      <c r="D431" s="539"/>
      <c r="E431" s="540"/>
      <c r="F431" s="540"/>
      <c r="G431" s="540"/>
      <c r="H431" s="540"/>
      <c r="I431" s="540"/>
      <c r="J431" s="540"/>
      <c r="K431" s="540"/>
      <c r="L431" s="540"/>
      <c r="M431" s="540"/>
      <c r="N431" s="540"/>
      <c r="O431" s="540"/>
      <c r="P431" s="540"/>
    </row>
    <row r="432" spans="1:16" ht="15">
      <c r="A432" s="170"/>
      <c r="B432" s="537"/>
      <c r="C432" s="538"/>
      <c r="D432" s="539"/>
      <c r="E432" s="540"/>
      <c r="F432" s="540"/>
      <c r="G432" s="540"/>
      <c r="H432" s="540"/>
      <c r="I432" s="540"/>
      <c r="J432" s="540"/>
      <c r="K432" s="540"/>
      <c r="L432" s="540"/>
      <c r="M432" s="540"/>
      <c r="N432" s="540"/>
      <c r="O432" s="540"/>
      <c r="P432" s="540"/>
    </row>
    <row r="433" spans="1:17" ht="15">
      <c r="A433" s="170"/>
      <c r="B433" s="537"/>
      <c r="C433" s="538"/>
      <c r="D433" s="539"/>
      <c r="E433" s="540"/>
      <c r="F433" s="540"/>
      <c r="G433" s="540"/>
      <c r="H433" s="540"/>
      <c r="I433" s="540"/>
      <c r="J433" s="540"/>
      <c r="K433" s="540"/>
      <c r="L433" s="540"/>
      <c r="M433" s="540"/>
      <c r="N433" s="540"/>
      <c r="O433" s="540"/>
      <c r="P433" s="540"/>
    </row>
    <row r="434" spans="1:17" ht="15">
      <c r="A434" s="170"/>
      <c r="B434" s="537"/>
      <c r="C434" s="538"/>
      <c r="D434" s="539"/>
      <c r="E434" s="540"/>
      <c r="F434" s="540"/>
      <c r="G434" s="540"/>
      <c r="H434" s="540"/>
      <c r="I434" s="540"/>
      <c r="J434" s="540"/>
      <c r="K434" s="540"/>
      <c r="L434" s="540"/>
      <c r="M434" s="540"/>
      <c r="N434" s="540"/>
      <c r="O434" s="540"/>
      <c r="P434" s="540"/>
    </row>
    <row r="435" spans="1:17" ht="15">
      <c r="A435" s="170"/>
      <c r="B435" s="537"/>
      <c r="C435" s="538"/>
      <c r="D435" s="539"/>
      <c r="E435" s="540"/>
      <c r="F435" s="540"/>
      <c r="G435" s="540"/>
      <c r="H435" s="540"/>
      <c r="I435" s="540"/>
      <c r="J435" s="540"/>
      <c r="K435" s="540"/>
      <c r="L435" s="540"/>
      <c r="M435" s="540"/>
      <c r="N435" s="540"/>
      <c r="O435" s="540"/>
      <c r="P435" s="540"/>
    </row>
    <row r="436" spans="1:17" ht="15">
      <c r="A436" s="170"/>
      <c r="B436" s="537"/>
      <c r="C436" s="538"/>
      <c r="D436" s="539"/>
      <c r="E436" s="540"/>
      <c r="F436" s="540"/>
      <c r="G436" s="540"/>
      <c r="H436" s="540"/>
      <c r="I436" s="540"/>
      <c r="J436" s="540"/>
      <c r="K436" s="540"/>
      <c r="L436" s="540"/>
      <c r="M436" s="540"/>
      <c r="N436" s="540"/>
      <c r="O436" s="540"/>
      <c r="P436" s="540"/>
    </row>
    <row r="437" spans="1:17" ht="15">
      <c r="A437" s="170"/>
      <c r="B437" s="537"/>
      <c r="C437" s="538"/>
      <c r="D437" s="539"/>
      <c r="E437" s="540"/>
      <c r="F437" s="540"/>
      <c r="G437" s="540"/>
      <c r="H437" s="540"/>
      <c r="I437" s="540"/>
      <c r="J437" s="540"/>
      <c r="K437" s="540"/>
      <c r="L437" s="540"/>
      <c r="M437" s="540"/>
      <c r="N437" s="540"/>
      <c r="O437" s="540"/>
      <c r="P437" s="540"/>
    </row>
    <row r="438" spans="1:17" ht="15">
      <c r="A438" s="170"/>
      <c r="B438" s="537"/>
      <c r="C438" s="538"/>
      <c r="D438" s="539"/>
      <c r="E438" s="540"/>
      <c r="F438" s="540"/>
      <c r="G438" s="540"/>
      <c r="H438" s="540"/>
      <c r="I438" s="540"/>
      <c r="J438" s="540"/>
      <c r="K438" s="540"/>
      <c r="L438" s="540"/>
      <c r="M438" s="540"/>
      <c r="N438" s="540"/>
      <c r="O438" s="540"/>
      <c r="P438" s="540"/>
    </row>
    <row r="439" spans="1:17" ht="15">
      <c r="A439" s="170"/>
      <c r="B439" s="537"/>
      <c r="C439" s="538"/>
      <c r="D439" s="539"/>
      <c r="E439" s="540"/>
      <c r="F439" s="540"/>
      <c r="G439" s="540"/>
      <c r="H439" s="540"/>
      <c r="I439" s="540"/>
      <c r="J439" s="540"/>
      <c r="K439" s="540"/>
      <c r="L439" s="540"/>
      <c r="M439" s="540"/>
      <c r="N439" s="540"/>
      <c r="O439" s="540"/>
      <c r="P439" s="540"/>
    </row>
    <row r="440" spans="1:17" ht="15">
      <c r="A440" s="170"/>
      <c r="B440" s="537"/>
      <c r="C440" s="538"/>
      <c r="D440" s="539"/>
      <c r="E440" s="540"/>
      <c r="F440" s="540"/>
      <c r="G440" s="540"/>
      <c r="H440" s="540"/>
      <c r="I440" s="540"/>
      <c r="J440" s="540"/>
      <c r="K440" s="540"/>
      <c r="L440" s="540"/>
      <c r="M440" s="540"/>
      <c r="N440" s="540"/>
      <c r="O440" s="540"/>
      <c r="P440" s="540"/>
    </row>
    <row r="441" spans="1:17" ht="15">
      <c r="A441" s="170"/>
      <c r="B441" s="537"/>
      <c r="C441" s="538"/>
      <c r="D441" s="539"/>
      <c r="E441" s="540"/>
      <c r="F441" s="540"/>
      <c r="G441" s="540"/>
      <c r="H441" s="540"/>
      <c r="I441" s="540"/>
      <c r="J441" s="540"/>
      <c r="K441" s="540"/>
      <c r="L441" s="540"/>
      <c r="M441" s="540"/>
      <c r="N441" s="540"/>
      <c r="O441" s="540"/>
      <c r="P441" s="540"/>
    </row>
    <row r="442" spans="1:17" ht="15">
      <c r="A442" s="170"/>
      <c r="B442" s="537"/>
      <c r="C442" s="538"/>
      <c r="D442" s="539"/>
      <c r="E442" s="540"/>
      <c r="F442" s="540"/>
      <c r="G442" s="540"/>
      <c r="H442" s="540"/>
      <c r="I442" s="540"/>
      <c r="J442" s="540"/>
      <c r="K442" s="540"/>
      <c r="L442" s="540"/>
      <c r="M442" s="540"/>
      <c r="N442" s="540"/>
      <c r="O442" s="540"/>
      <c r="P442" s="540"/>
    </row>
    <row r="443" spans="1:17" ht="15">
      <c r="A443" s="170"/>
      <c r="B443" s="537"/>
      <c r="C443" s="538"/>
      <c r="D443" s="539"/>
      <c r="E443" s="540"/>
      <c r="F443" s="540"/>
      <c r="G443" s="540"/>
      <c r="H443" s="540"/>
      <c r="I443" s="540"/>
      <c r="J443" s="540"/>
      <c r="K443" s="540"/>
      <c r="L443" s="540"/>
      <c r="M443" s="540"/>
      <c r="N443" s="540"/>
      <c r="O443" s="540"/>
      <c r="P443" s="540"/>
    </row>
    <row r="444" spans="1:17" ht="15">
      <c r="A444" s="170"/>
      <c r="B444" s="537"/>
      <c r="C444" s="538"/>
      <c r="D444" s="539"/>
      <c r="E444" s="540"/>
      <c r="F444" s="540"/>
      <c r="G444" s="540"/>
      <c r="H444" s="540"/>
      <c r="I444" s="540"/>
      <c r="J444" s="540"/>
      <c r="K444" s="540"/>
      <c r="L444" s="540"/>
      <c r="M444" s="540"/>
      <c r="N444" s="540"/>
      <c r="O444" s="540"/>
      <c r="P444" s="540"/>
    </row>
    <row r="445" spans="1:17" ht="15">
      <c r="A445" s="170"/>
      <c r="B445" s="537"/>
      <c r="C445" s="538"/>
      <c r="D445" s="539"/>
      <c r="E445" s="540"/>
      <c r="F445" s="540"/>
      <c r="G445" s="540"/>
      <c r="H445" s="540"/>
      <c r="I445" s="540"/>
      <c r="J445" s="540"/>
      <c r="K445" s="540"/>
      <c r="L445" s="540"/>
      <c r="M445" s="540"/>
      <c r="N445" s="540"/>
      <c r="O445" s="540"/>
      <c r="P445" s="540"/>
    </row>
    <row r="446" spans="1:17" ht="15">
      <c r="A446" s="170" t="s">
        <v>46</v>
      </c>
      <c r="B446" s="537"/>
      <c r="C446" s="538"/>
      <c r="D446" s="541" t="s">
        <v>62</v>
      </c>
      <c r="E446" s="540"/>
      <c r="F446" s="540"/>
      <c r="G446" s="540"/>
      <c r="H446" s="540"/>
      <c r="I446" s="540"/>
      <c r="J446" s="540"/>
      <c r="K446" s="540"/>
      <c r="L446" s="540"/>
      <c r="M446" s="540"/>
      <c r="N446" s="540"/>
      <c r="O446" s="540"/>
      <c r="P446" s="540"/>
    </row>
    <row r="447" spans="1:17" ht="15">
      <c r="A447" s="170" t="s">
        <v>47</v>
      </c>
      <c r="B447" s="537"/>
      <c r="C447" s="538"/>
      <c r="D447" s="542" t="s">
        <v>63</v>
      </c>
      <c r="E447" s="543"/>
      <c r="F447" s="543"/>
      <c r="G447" s="543"/>
      <c r="H447" s="543"/>
      <c r="I447" s="543"/>
      <c r="J447" s="543"/>
      <c r="K447" s="543"/>
      <c r="L447" s="543"/>
      <c r="M447" s="543"/>
      <c r="N447" s="543"/>
      <c r="O447" s="543"/>
      <c r="P447" s="543"/>
    </row>
    <row r="448" spans="1:17" ht="15">
      <c r="A448" s="170" t="s">
        <v>48</v>
      </c>
      <c r="B448" s="537"/>
      <c r="C448" s="538"/>
      <c r="D448" s="542" t="s">
        <v>64</v>
      </c>
      <c r="E448" s="543"/>
      <c r="F448" s="543"/>
      <c r="G448" s="543"/>
      <c r="H448" s="543"/>
      <c r="I448" s="543"/>
      <c r="J448" s="543"/>
      <c r="K448" s="543"/>
      <c r="L448" s="543"/>
      <c r="M448" s="543"/>
      <c r="N448" s="543"/>
      <c r="O448" s="543"/>
      <c r="P448" s="543"/>
      <c r="Q448" s="544"/>
    </row>
    <row r="449" spans="1:17" ht="15">
      <c r="A449" s="170" t="s">
        <v>40</v>
      </c>
      <c r="B449" s="170" t="s">
        <v>40</v>
      </c>
      <c r="C449" s="545"/>
      <c r="D449" s="539" t="s">
        <v>40</v>
      </c>
      <c r="E449" s="540"/>
      <c r="F449" s="540"/>
      <c r="G449" s="540"/>
      <c r="H449" s="540"/>
      <c r="I449" s="540"/>
      <c r="J449" s="540"/>
      <c r="K449" s="540"/>
      <c r="L449" s="540"/>
      <c r="M449" s="540"/>
      <c r="N449" s="540"/>
      <c r="O449" s="540"/>
      <c r="P449" s="540"/>
      <c r="Q449" s="544"/>
    </row>
    <row r="450" spans="1:17" ht="33.75" customHeight="1">
      <c r="A450" s="537"/>
      <c r="B450" s="537"/>
      <c r="C450" s="538"/>
      <c r="D450" s="546" t="s">
        <v>45</v>
      </c>
      <c r="E450" s="547"/>
      <c r="F450" s="547"/>
      <c r="G450" s="547"/>
      <c r="H450" s="547"/>
      <c r="I450" s="547"/>
      <c r="J450" s="547"/>
      <c r="K450" s="547"/>
      <c r="L450" s="547"/>
      <c r="M450" s="547"/>
      <c r="N450" s="547"/>
      <c r="O450" s="547"/>
      <c r="P450" s="547"/>
    </row>
    <row r="460" spans="1:17" ht="23.25" customHeight="1">
      <c r="A460" s="590" t="s">
        <v>823</v>
      </c>
      <c r="B460" s="590"/>
      <c r="C460" s="590"/>
      <c r="D460" s="590"/>
      <c r="E460" s="590"/>
      <c r="F460" s="590"/>
      <c r="G460" s="590"/>
      <c r="H460" s="590"/>
      <c r="I460" s="590"/>
      <c r="J460" s="590"/>
      <c r="K460" s="590"/>
      <c r="L460" s="590"/>
      <c r="M460" s="590"/>
      <c r="N460" s="590"/>
      <c r="O460" s="590"/>
      <c r="P460" s="590"/>
    </row>
    <row r="461" spans="1:17" ht="23.25" customHeight="1">
      <c r="A461" s="544" t="s">
        <v>65</v>
      </c>
      <c r="B461" s="544"/>
      <c r="C461" s="544"/>
      <c r="D461" s="544"/>
      <c r="E461" s="544"/>
      <c r="F461" s="544"/>
      <c r="G461" s="544"/>
      <c r="H461" s="544"/>
      <c r="I461" s="544"/>
      <c r="J461" s="544"/>
      <c r="K461" s="544"/>
      <c r="L461" s="544"/>
      <c r="M461" s="544"/>
      <c r="N461" s="544"/>
      <c r="O461" s="544"/>
      <c r="P461" s="544"/>
    </row>
    <row r="462" spans="1:17" ht="29.25" customHeight="1">
      <c r="A462" s="544" t="s">
        <v>824</v>
      </c>
      <c r="B462" s="544"/>
      <c r="C462" s="544"/>
      <c r="D462" s="544"/>
      <c r="E462" s="544"/>
      <c r="F462" s="544"/>
      <c r="G462" s="544"/>
      <c r="H462" s="544"/>
      <c r="I462" s="544"/>
      <c r="J462" s="544"/>
      <c r="K462" s="544"/>
      <c r="L462" s="544"/>
      <c r="M462" s="544"/>
      <c r="N462" s="544"/>
      <c r="O462" s="544"/>
      <c r="P462" s="544"/>
    </row>
    <row r="463" spans="1:17" ht="27.75" customHeight="1">
      <c r="A463" s="590" t="s">
        <v>825</v>
      </c>
      <c r="B463" s="590"/>
      <c r="C463" s="590"/>
      <c r="D463" s="590"/>
      <c r="E463" s="590"/>
      <c r="F463" s="590"/>
      <c r="G463" s="590"/>
      <c r="H463" s="590"/>
      <c r="I463" s="590"/>
      <c r="J463" s="590"/>
      <c r="K463" s="590"/>
      <c r="L463" s="590"/>
      <c r="M463" s="590"/>
      <c r="N463" s="590"/>
      <c r="O463" s="590"/>
      <c r="P463" s="590"/>
    </row>
  </sheetData>
  <mergeCells count="29">
    <mergeCell ref="M1:P1"/>
    <mergeCell ref="M2:P2"/>
    <mergeCell ref="M3:P3"/>
    <mergeCell ref="M4:P4"/>
    <mergeCell ref="A463:P463"/>
    <mergeCell ref="G9:G10"/>
    <mergeCell ref="H9:H10"/>
    <mergeCell ref="B7:B10"/>
    <mergeCell ref="J8:J10"/>
    <mergeCell ref="A460:P460"/>
    <mergeCell ref="F8:F10"/>
    <mergeCell ref="K8:K10"/>
    <mergeCell ref="A7:A10"/>
    <mergeCell ref="A287:D287"/>
    <mergeCell ref="A288:D288"/>
    <mergeCell ref="L8:M8"/>
    <mergeCell ref="A5:P5"/>
    <mergeCell ref="G8:H8"/>
    <mergeCell ref="P7:P10"/>
    <mergeCell ref="M9:M10"/>
    <mergeCell ref="N8:N10"/>
    <mergeCell ref="O9:O10"/>
    <mergeCell ref="E7:I7"/>
    <mergeCell ref="I8:I10"/>
    <mergeCell ref="L9:L10"/>
    <mergeCell ref="C7:C10"/>
    <mergeCell ref="D7:D10"/>
    <mergeCell ref="E8:E10"/>
    <mergeCell ref="J7:O7"/>
  </mergeCells>
  <phoneticPr fontId="3" type="noConversion"/>
  <printOptions horizontalCentered="1"/>
  <pageMargins left="0.31496062992125984" right="0.39370078740157483" top="1.1811023622047245" bottom="0.39370078740157483" header="0.51181102362204722" footer="0.31496062992125984"/>
  <pageSetup paperSize="9" scale="53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64"/>
  <sheetViews>
    <sheetView topLeftCell="A2" workbookViewId="0">
      <selection activeCell="A64" sqref="A64"/>
    </sheetView>
  </sheetViews>
  <sheetFormatPr defaultColWidth="9.1640625" defaultRowHeight="12.75"/>
  <cols>
    <col min="1" max="1" width="16.1640625" style="427" customWidth="1"/>
    <col min="2" max="2" width="12" style="427" customWidth="1"/>
    <col min="3" max="3" width="10.1640625" style="427" customWidth="1"/>
    <col min="4" max="4" width="52.33203125" style="14" customWidth="1"/>
    <col min="5" max="5" width="15.33203125" style="14" customWidth="1"/>
    <col min="6" max="6" width="17.83203125" style="14" customWidth="1"/>
    <col min="7" max="7" width="15.83203125" style="14" customWidth="1"/>
    <col min="8" max="8" width="18.1640625" style="14" customWidth="1"/>
    <col min="9" max="9" width="13" style="14" customWidth="1"/>
    <col min="10" max="10" width="17.1640625" style="14" customWidth="1"/>
    <col min="11" max="11" width="16.1640625" style="14" customWidth="1"/>
    <col min="12" max="12" width="17.5" style="14" customWidth="1"/>
    <col min="13" max="13" width="16" style="14" customWidth="1"/>
    <col min="14" max="14" width="16.6640625" style="14" customWidth="1"/>
    <col min="15" max="15" width="13.1640625" style="14" customWidth="1"/>
    <col min="16" max="16" width="16.1640625" style="14" customWidth="1"/>
    <col min="17" max="16384" width="9.1640625" style="14"/>
  </cols>
  <sheetData>
    <row r="1" spans="1:20" ht="20.25">
      <c r="M1" s="556" t="s">
        <v>807</v>
      </c>
      <c r="N1" s="556"/>
      <c r="O1" s="556"/>
      <c r="P1" s="587"/>
    </row>
    <row r="2" spans="1:20" ht="20.25">
      <c r="M2" s="557" t="s">
        <v>831</v>
      </c>
      <c r="N2" s="557"/>
      <c r="O2" s="557"/>
      <c r="P2" s="587"/>
    </row>
    <row r="3" spans="1:20" ht="20.25">
      <c r="M3" s="565" t="s">
        <v>827</v>
      </c>
      <c r="N3" s="565"/>
      <c r="O3" s="565"/>
      <c r="P3" s="588"/>
    </row>
    <row r="4" spans="1:20" ht="20.25" customHeight="1">
      <c r="M4" s="566" t="s">
        <v>806</v>
      </c>
      <c r="N4" s="566"/>
      <c r="O4" s="566"/>
      <c r="P4" s="589"/>
    </row>
    <row r="7" spans="1:20" s="85" customFormat="1" ht="32.450000000000003" customHeight="1">
      <c r="A7" s="457"/>
      <c r="B7" s="457"/>
      <c r="C7" s="457"/>
      <c r="D7" s="593" t="s">
        <v>474</v>
      </c>
      <c r="E7" s="593"/>
      <c r="F7" s="593"/>
      <c r="G7" s="593"/>
      <c r="H7" s="593"/>
      <c r="I7" s="593"/>
      <c r="J7" s="593"/>
      <c r="K7" s="593"/>
      <c r="L7" s="593"/>
      <c r="M7" s="453"/>
      <c r="N7" s="453"/>
      <c r="O7" s="453"/>
      <c r="P7" s="453"/>
    </row>
    <row r="8" spans="1:20" s="85" customFormat="1" ht="20.25">
      <c r="A8" s="469"/>
      <c r="B8" s="469"/>
      <c r="C8" s="470"/>
      <c r="D8" s="593"/>
      <c r="E8" s="593"/>
      <c r="F8" s="593"/>
      <c r="G8" s="593"/>
      <c r="H8" s="593"/>
      <c r="I8" s="593"/>
      <c r="J8" s="593"/>
      <c r="K8" s="593"/>
      <c r="L8" s="593"/>
      <c r="M8" s="452"/>
      <c r="N8" s="452"/>
      <c r="O8" s="452"/>
      <c r="P8" s="92"/>
      <c r="Q8" s="452"/>
      <c r="R8" s="452"/>
      <c r="S8" s="452"/>
      <c r="T8" s="452"/>
    </row>
    <row r="9" spans="1:20" ht="15.75" customHeight="1">
      <c r="A9" s="471"/>
      <c r="B9" s="471"/>
      <c r="C9" s="472"/>
      <c r="D9" s="102"/>
      <c r="E9" s="102"/>
      <c r="F9" s="102"/>
      <c r="G9" s="102"/>
      <c r="H9" s="102"/>
      <c r="I9" s="102"/>
      <c r="J9" s="102"/>
      <c r="K9" s="102"/>
      <c r="L9" s="102"/>
      <c r="M9" s="13"/>
      <c r="N9" s="13"/>
      <c r="O9" s="13"/>
      <c r="P9" s="103" t="s">
        <v>303</v>
      </c>
      <c r="Q9" s="13"/>
      <c r="R9" s="13"/>
      <c r="S9" s="13"/>
      <c r="T9" s="13"/>
    </row>
    <row r="10" spans="1:20" ht="30.75" customHeight="1">
      <c r="A10" s="598" t="s">
        <v>490</v>
      </c>
      <c r="B10" s="598" t="s">
        <v>491</v>
      </c>
      <c r="C10" s="598" t="s">
        <v>492</v>
      </c>
      <c r="D10" s="595" t="s">
        <v>61</v>
      </c>
      <c r="E10" s="594" t="s">
        <v>15</v>
      </c>
      <c r="F10" s="594"/>
      <c r="G10" s="594"/>
      <c r="H10" s="594"/>
      <c r="I10" s="594" t="s">
        <v>16</v>
      </c>
      <c r="J10" s="594"/>
      <c r="K10" s="594"/>
      <c r="L10" s="594"/>
      <c r="M10" s="594" t="s">
        <v>17</v>
      </c>
      <c r="N10" s="594"/>
      <c r="O10" s="594"/>
      <c r="P10" s="594"/>
      <c r="Q10" s="13"/>
      <c r="R10" s="13"/>
      <c r="S10" s="13"/>
      <c r="T10" s="13"/>
    </row>
    <row r="11" spans="1:20" ht="28.5" customHeight="1">
      <c r="A11" s="598"/>
      <c r="B11" s="598"/>
      <c r="C11" s="598"/>
      <c r="D11" s="595"/>
      <c r="E11" s="595" t="s">
        <v>21</v>
      </c>
      <c r="F11" s="595" t="s">
        <v>22</v>
      </c>
      <c r="G11" s="447" t="s">
        <v>49</v>
      </c>
      <c r="H11" s="595" t="s">
        <v>23</v>
      </c>
      <c r="I11" s="595" t="s">
        <v>21</v>
      </c>
      <c r="J11" s="595" t="s">
        <v>22</v>
      </c>
      <c r="K11" s="447" t="s">
        <v>49</v>
      </c>
      <c r="L11" s="595" t="s">
        <v>23</v>
      </c>
      <c r="M11" s="595" t="s">
        <v>21</v>
      </c>
      <c r="N11" s="595" t="s">
        <v>22</v>
      </c>
      <c r="O11" s="447" t="s">
        <v>49</v>
      </c>
      <c r="P11" s="595" t="s">
        <v>23</v>
      </c>
      <c r="Q11" s="13"/>
      <c r="R11" s="13"/>
      <c r="S11" s="13"/>
      <c r="T11" s="13"/>
    </row>
    <row r="12" spans="1:20" ht="36.75" customHeight="1">
      <c r="A12" s="598"/>
      <c r="B12" s="598"/>
      <c r="C12" s="598"/>
      <c r="D12" s="595"/>
      <c r="E12" s="595"/>
      <c r="F12" s="595"/>
      <c r="G12" s="447" t="s">
        <v>44</v>
      </c>
      <c r="H12" s="595"/>
      <c r="I12" s="595"/>
      <c r="J12" s="595"/>
      <c r="K12" s="447" t="s">
        <v>44</v>
      </c>
      <c r="L12" s="595"/>
      <c r="M12" s="595"/>
      <c r="N12" s="595"/>
      <c r="O12" s="447" t="s">
        <v>44</v>
      </c>
      <c r="P12" s="595"/>
      <c r="Q12" s="13"/>
      <c r="R12" s="13"/>
      <c r="S12" s="13"/>
      <c r="T12" s="13"/>
    </row>
    <row r="13" spans="1:20" s="106" customFormat="1" ht="15">
      <c r="A13" s="473">
        <v>1</v>
      </c>
      <c r="B13" s="473">
        <v>2</v>
      </c>
      <c r="C13" s="473">
        <v>3</v>
      </c>
      <c r="D13" s="461">
        <v>4</v>
      </c>
      <c r="E13" s="461">
        <v>5</v>
      </c>
      <c r="F13" s="461">
        <v>6</v>
      </c>
      <c r="G13" s="461">
        <v>7</v>
      </c>
      <c r="H13" s="461">
        <v>8</v>
      </c>
      <c r="I13" s="461">
        <v>9</v>
      </c>
      <c r="J13" s="461">
        <v>10</v>
      </c>
      <c r="K13" s="461">
        <v>11</v>
      </c>
      <c r="L13" s="461">
        <v>12</v>
      </c>
      <c r="M13" s="461">
        <v>13</v>
      </c>
      <c r="N13" s="461">
        <v>14</v>
      </c>
      <c r="O13" s="461">
        <v>15</v>
      </c>
      <c r="P13" s="461">
        <v>16</v>
      </c>
      <c r="Q13" s="105"/>
      <c r="R13" s="105"/>
      <c r="S13" s="105"/>
      <c r="T13" s="105"/>
    </row>
    <row r="14" spans="1:20" s="20" customFormat="1" ht="22.5" customHeight="1">
      <c r="A14" s="208" t="s">
        <v>478</v>
      </c>
      <c r="B14" s="208"/>
      <c r="C14" s="208"/>
      <c r="D14" s="107" t="s">
        <v>156</v>
      </c>
      <c r="E14" s="210">
        <v>0</v>
      </c>
      <c r="F14" s="108">
        <f>F16+F23+F27+F30</f>
        <v>24926.9</v>
      </c>
      <c r="G14" s="108">
        <f t="shared" ref="G14:P14" si="0">G16+G23+G27+G30</f>
        <v>24926.9</v>
      </c>
      <c r="H14" s="108">
        <f t="shared" si="0"/>
        <v>24926.9</v>
      </c>
      <c r="I14" s="210">
        <f t="shared" si="0"/>
        <v>0</v>
      </c>
      <c r="J14" s="108">
        <f t="shared" si="0"/>
        <v>-24926.9</v>
      </c>
      <c r="K14" s="108">
        <f t="shared" si="0"/>
        <v>-24926.9</v>
      </c>
      <c r="L14" s="108">
        <f t="shared" si="0"/>
        <v>-24926.9</v>
      </c>
      <c r="M14" s="210">
        <f t="shared" si="0"/>
        <v>0</v>
      </c>
      <c r="N14" s="210">
        <f t="shared" si="0"/>
        <v>0</v>
      </c>
      <c r="O14" s="210">
        <f t="shared" si="0"/>
        <v>0</v>
      </c>
      <c r="P14" s="210">
        <f t="shared" si="0"/>
        <v>0</v>
      </c>
    </row>
    <row r="15" spans="1:20" s="20" customFormat="1" ht="22.5" customHeight="1">
      <c r="A15" s="208" t="s">
        <v>479</v>
      </c>
      <c r="B15" s="208"/>
      <c r="C15" s="208"/>
      <c r="D15" s="109" t="s">
        <v>156</v>
      </c>
      <c r="E15" s="210"/>
      <c r="F15" s="108"/>
      <c r="G15" s="108"/>
      <c r="H15" s="108"/>
      <c r="I15" s="357"/>
      <c r="J15" s="110"/>
      <c r="K15" s="110"/>
      <c r="L15" s="110"/>
      <c r="M15" s="108"/>
      <c r="N15" s="108"/>
      <c r="O15" s="108"/>
      <c r="P15" s="108"/>
    </row>
    <row r="16" spans="1:20" s="20" customFormat="1" ht="45">
      <c r="A16" s="175" t="s">
        <v>815</v>
      </c>
      <c r="B16" s="324" t="s">
        <v>232</v>
      </c>
      <c r="C16" s="175"/>
      <c r="D16" s="477" t="s">
        <v>506</v>
      </c>
      <c r="E16" s="359">
        <f>E17+E20</f>
        <v>0</v>
      </c>
      <c r="F16" s="113">
        <f t="shared" ref="F16:P16" si="1">F17+F20</f>
        <v>10800</v>
      </c>
      <c r="G16" s="113">
        <f t="shared" si="1"/>
        <v>10800</v>
      </c>
      <c r="H16" s="113">
        <f t="shared" si="1"/>
        <v>10800</v>
      </c>
      <c r="I16" s="359">
        <f t="shared" si="1"/>
        <v>0</v>
      </c>
      <c r="J16" s="113">
        <f t="shared" si="1"/>
        <v>-3800</v>
      </c>
      <c r="K16" s="113">
        <f t="shared" si="1"/>
        <v>-3800</v>
      </c>
      <c r="L16" s="113">
        <f t="shared" si="1"/>
        <v>-3800</v>
      </c>
      <c r="M16" s="359">
        <f t="shared" si="1"/>
        <v>0</v>
      </c>
      <c r="N16" s="113">
        <f t="shared" si="1"/>
        <v>7000</v>
      </c>
      <c r="O16" s="113">
        <f t="shared" si="1"/>
        <v>7000</v>
      </c>
      <c r="P16" s="113">
        <f t="shared" si="1"/>
        <v>7000</v>
      </c>
    </row>
    <row r="17" spans="1:18" s="247" customFormat="1" ht="45">
      <c r="A17" s="244">
        <v>3716012</v>
      </c>
      <c r="B17" s="548">
        <v>6012</v>
      </c>
      <c r="C17" s="479" t="s">
        <v>234</v>
      </c>
      <c r="D17" s="482" t="s">
        <v>488</v>
      </c>
      <c r="E17" s="484">
        <f>E18+E19</f>
        <v>0</v>
      </c>
      <c r="F17" s="483">
        <f t="shared" ref="F17:P17" si="2">F18+F19</f>
        <v>3800</v>
      </c>
      <c r="G17" s="483">
        <f t="shared" si="2"/>
        <v>3800</v>
      </c>
      <c r="H17" s="483">
        <f t="shared" si="2"/>
        <v>3800</v>
      </c>
      <c r="I17" s="484">
        <f t="shared" si="2"/>
        <v>0</v>
      </c>
      <c r="J17" s="483">
        <f t="shared" si="2"/>
        <v>-3800</v>
      </c>
      <c r="K17" s="483">
        <f t="shared" si="2"/>
        <v>-3800</v>
      </c>
      <c r="L17" s="483">
        <f t="shared" si="2"/>
        <v>-3800</v>
      </c>
      <c r="M17" s="484">
        <f t="shared" si="2"/>
        <v>0</v>
      </c>
      <c r="N17" s="484">
        <f t="shared" si="2"/>
        <v>0</v>
      </c>
      <c r="O17" s="484">
        <f t="shared" si="2"/>
        <v>0</v>
      </c>
      <c r="P17" s="484">
        <f t="shared" si="2"/>
        <v>0</v>
      </c>
    </row>
    <row r="18" spans="1:18" s="20" customFormat="1" ht="30">
      <c r="A18" s="324" t="s">
        <v>344</v>
      </c>
      <c r="B18" s="324"/>
      <c r="C18" s="175"/>
      <c r="D18" s="112" t="s">
        <v>522</v>
      </c>
      <c r="E18" s="212">
        <v>0</v>
      </c>
      <c r="F18" s="115">
        <v>3800</v>
      </c>
      <c r="G18" s="115">
        <f>F18</f>
        <v>3800</v>
      </c>
      <c r="H18" s="115">
        <f>F18</f>
        <v>3800</v>
      </c>
      <c r="I18" s="212">
        <v>0</v>
      </c>
      <c r="J18" s="212">
        <v>0</v>
      </c>
      <c r="K18" s="212">
        <v>0</v>
      </c>
      <c r="L18" s="212">
        <f>K18</f>
        <v>0</v>
      </c>
      <c r="M18" s="212">
        <v>0</v>
      </c>
      <c r="N18" s="115">
        <f>F18+K18</f>
        <v>3800</v>
      </c>
      <c r="O18" s="115">
        <f>G18+K18</f>
        <v>3800</v>
      </c>
      <c r="P18" s="115">
        <f>H18+M18</f>
        <v>3800</v>
      </c>
    </row>
    <row r="19" spans="1:18" s="20" customFormat="1" ht="15">
      <c r="A19" s="144">
        <v>4122</v>
      </c>
      <c r="B19" s="144"/>
      <c r="C19" s="175"/>
      <c r="D19" s="112" t="s">
        <v>16</v>
      </c>
      <c r="E19" s="212">
        <v>0</v>
      </c>
      <c r="F19" s="212">
        <v>0</v>
      </c>
      <c r="G19" s="212">
        <v>0</v>
      </c>
      <c r="H19" s="212">
        <v>0</v>
      </c>
      <c r="I19" s="212">
        <v>0</v>
      </c>
      <c r="J19" s="115">
        <v>-3800</v>
      </c>
      <c r="K19" s="115">
        <f>J19</f>
        <v>-3800</v>
      </c>
      <c r="L19" s="115">
        <f>K19</f>
        <v>-3800</v>
      </c>
      <c r="M19" s="212">
        <f>E19+I19</f>
        <v>0</v>
      </c>
      <c r="N19" s="115">
        <f>F19+J19</f>
        <v>-3800</v>
      </c>
      <c r="O19" s="115">
        <f>G19+K19</f>
        <v>-3800</v>
      </c>
      <c r="P19" s="115">
        <f>H19+L19</f>
        <v>-3800</v>
      </c>
    </row>
    <row r="20" spans="1:18" s="247" customFormat="1" ht="33.75" customHeight="1">
      <c r="A20" s="478" t="s">
        <v>480</v>
      </c>
      <c r="B20" s="478" t="s">
        <v>481</v>
      </c>
      <c r="C20" s="479" t="s">
        <v>234</v>
      </c>
      <c r="D20" s="480" t="s">
        <v>482</v>
      </c>
      <c r="E20" s="481">
        <f>E21+E22</f>
        <v>0</v>
      </c>
      <c r="F20" s="114">
        <f t="shared" ref="F20:P20" si="3">F21+F22</f>
        <v>7000</v>
      </c>
      <c r="G20" s="114">
        <f t="shared" si="3"/>
        <v>7000</v>
      </c>
      <c r="H20" s="114">
        <f t="shared" si="3"/>
        <v>7000</v>
      </c>
      <c r="I20" s="481">
        <f t="shared" si="3"/>
        <v>0</v>
      </c>
      <c r="J20" s="481">
        <f t="shared" si="3"/>
        <v>0</v>
      </c>
      <c r="K20" s="481">
        <f t="shared" si="3"/>
        <v>0</v>
      </c>
      <c r="L20" s="481">
        <f t="shared" si="3"/>
        <v>0</v>
      </c>
      <c r="M20" s="481">
        <f t="shared" si="3"/>
        <v>0</v>
      </c>
      <c r="N20" s="114">
        <f t="shared" si="3"/>
        <v>7000</v>
      </c>
      <c r="O20" s="114">
        <f t="shared" si="3"/>
        <v>7000</v>
      </c>
      <c r="P20" s="114">
        <f t="shared" si="3"/>
        <v>7000</v>
      </c>
    </row>
    <row r="21" spans="1:18" s="20" customFormat="1" ht="30">
      <c r="A21" s="324" t="s">
        <v>344</v>
      </c>
      <c r="B21" s="324"/>
      <c r="C21" s="175"/>
      <c r="D21" s="112" t="s">
        <v>522</v>
      </c>
      <c r="E21" s="211">
        <v>0</v>
      </c>
      <c r="F21" s="113">
        <v>7000</v>
      </c>
      <c r="G21" s="113">
        <f>F21</f>
        <v>7000</v>
      </c>
      <c r="H21" s="113">
        <f>F21</f>
        <v>7000</v>
      </c>
      <c r="I21" s="358">
        <v>0</v>
      </c>
      <c r="J21" s="358">
        <v>0</v>
      </c>
      <c r="K21" s="358">
        <v>0</v>
      </c>
      <c r="L21" s="213">
        <v>0</v>
      </c>
      <c r="M21" s="213">
        <v>0</v>
      </c>
      <c r="N21" s="113">
        <f t="shared" ref="N21:P22" si="4">F21</f>
        <v>7000</v>
      </c>
      <c r="O21" s="113">
        <f t="shared" si="4"/>
        <v>7000</v>
      </c>
      <c r="P21" s="114">
        <f t="shared" si="4"/>
        <v>7000</v>
      </c>
    </row>
    <row r="22" spans="1:18" s="20" customFormat="1" ht="15.75">
      <c r="A22" s="144">
        <v>4122</v>
      </c>
      <c r="B22" s="209"/>
      <c r="C22" s="171"/>
      <c r="D22" s="112" t="s">
        <v>16</v>
      </c>
      <c r="E22" s="211">
        <v>0</v>
      </c>
      <c r="F22" s="359">
        <v>0</v>
      </c>
      <c r="G22" s="359">
        <v>0</v>
      </c>
      <c r="H22" s="359">
        <v>0</v>
      </c>
      <c r="I22" s="358">
        <v>0</v>
      </c>
      <c r="J22" s="358">
        <v>0</v>
      </c>
      <c r="K22" s="358">
        <v>0</v>
      </c>
      <c r="L22" s="213">
        <v>0</v>
      </c>
      <c r="M22" s="213">
        <v>0</v>
      </c>
      <c r="N22" s="113">
        <f t="shared" si="4"/>
        <v>0</v>
      </c>
      <c r="O22" s="113">
        <f t="shared" si="4"/>
        <v>0</v>
      </c>
      <c r="P22" s="114">
        <f t="shared" si="4"/>
        <v>0</v>
      </c>
    </row>
    <row r="23" spans="1:18" s="20" customFormat="1" ht="45">
      <c r="A23" s="324" t="s">
        <v>816</v>
      </c>
      <c r="B23" s="324" t="s">
        <v>818</v>
      </c>
      <c r="C23" s="175"/>
      <c r="D23" s="112" t="s">
        <v>817</v>
      </c>
      <c r="E23" s="359">
        <f>E24</f>
        <v>0</v>
      </c>
      <c r="F23" s="113">
        <f t="shared" ref="F23:P23" si="5">F24</f>
        <v>3064.1</v>
      </c>
      <c r="G23" s="113">
        <f t="shared" si="5"/>
        <v>3064.1</v>
      </c>
      <c r="H23" s="113">
        <f t="shared" si="5"/>
        <v>3064.1</v>
      </c>
      <c r="I23" s="113">
        <f t="shared" si="5"/>
        <v>0</v>
      </c>
      <c r="J23" s="113">
        <f t="shared" si="5"/>
        <v>-964.1</v>
      </c>
      <c r="K23" s="113">
        <f t="shared" si="5"/>
        <v>-964.1</v>
      </c>
      <c r="L23" s="113">
        <f t="shared" si="5"/>
        <v>-964.1</v>
      </c>
      <c r="M23" s="113">
        <f t="shared" si="5"/>
        <v>0</v>
      </c>
      <c r="N23" s="113">
        <f t="shared" si="5"/>
        <v>2100</v>
      </c>
      <c r="O23" s="113">
        <f t="shared" si="5"/>
        <v>2100</v>
      </c>
      <c r="P23" s="113">
        <f t="shared" si="5"/>
        <v>2100</v>
      </c>
    </row>
    <row r="24" spans="1:18" s="247" customFormat="1" ht="30">
      <c r="A24" s="478" t="s">
        <v>483</v>
      </c>
      <c r="B24" s="478" t="s">
        <v>484</v>
      </c>
      <c r="C24" s="479" t="s">
        <v>485</v>
      </c>
      <c r="D24" s="482" t="s">
        <v>345</v>
      </c>
      <c r="E24" s="481">
        <v>0</v>
      </c>
      <c r="F24" s="483">
        <f>F25+F26</f>
        <v>3064.1</v>
      </c>
      <c r="G24" s="483">
        <f t="shared" ref="G24:P24" si="6">G25+G26</f>
        <v>3064.1</v>
      </c>
      <c r="H24" s="483">
        <f t="shared" si="6"/>
        <v>3064.1</v>
      </c>
      <c r="I24" s="484">
        <f t="shared" si="6"/>
        <v>0</v>
      </c>
      <c r="J24" s="483">
        <f t="shared" si="6"/>
        <v>-964.1</v>
      </c>
      <c r="K24" s="483">
        <f t="shared" si="6"/>
        <v>-964.1</v>
      </c>
      <c r="L24" s="483">
        <f t="shared" si="6"/>
        <v>-964.1</v>
      </c>
      <c r="M24" s="484">
        <f t="shared" si="6"/>
        <v>0</v>
      </c>
      <c r="N24" s="483">
        <f t="shared" si="6"/>
        <v>2100</v>
      </c>
      <c r="O24" s="483">
        <f t="shared" si="6"/>
        <v>2100</v>
      </c>
      <c r="P24" s="483">
        <f t="shared" si="6"/>
        <v>2100</v>
      </c>
    </row>
    <row r="25" spans="1:18" s="20" customFormat="1" ht="30">
      <c r="A25" s="144">
        <v>4112</v>
      </c>
      <c r="B25" s="209"/>
      <c r="C25" s="171"/>
      <c r="D25" s="112" t="s">
        <v>522</v>
      </c>
      <c r="E25" s="212">
        <v>0</v>
      </c>
      <c r="F25" s="115">
        <v>3064.1</v>
      </c>
      <c r="G25" s="115">
        <v>3064.1</v>
      </c>
      <c r="H25" s="115">
        <v>3064.1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  <c r="N25" s="115">
        <v>3064.1</v>
      </c>
      <c r="O25" s="115">
        <v>3064.1</v>
      </c>
      <c r="P25" s="115">
        <v>3064.1</v>
      </c>
      <c r="R25" s="20" t="s">
        <v>117</v>
      </c>
    </row>
    <row r="26" spans="1:18" s="20" customFormat="1" ht="15">
      <c r="A26" s="144">
        <v>4122</v>
      </c>
      <c r="B26" s="144"/>
      <c r="C26" s="175"/>
      <c r="D26" s="112" t="s">
        <v>16</v>
      </c>
      <c r="E26" s="359">
        <v>0</v>
      </c>
      <c r="F26" s="113">
        <v>0</v>
      </c>
      <c r="G26" s="113">
        <v>0</v>
      </c>
      <c r="H26" s="113">
        <v>0</v>
      </c>
      <c r="I26" s="446">
        <v>0</v>
      </c>
      <c r="J26" s="445">
        <v>-964.1</v>
      </c>
      <c r="K26" s="445">
        <v>-964.1</v>
      </c>
      <c r="L26" s="115">
        <v>-964.1</v>
      </c>
      <c r="M26" s="212">
        <v>0</v>
      </c>
      <c r="N26" s="113">
        <v>-964.1</v>
      </c>
      <c r="O26" s="113">
        <v>-964.1</v>
      </c>
      <c r="P26" s="115">
        <v>-964.1</v>
      </c>
    </row>
    <row r="27" spans="1:18" s="20" customFormat="1" ht="30">
      <c r="A27" s="324" t="s">
        <v>486</v>
      </c>
      <c r="B27" s="144">
        <v>7440</v>
      </c>
      <c r="C27" s="175" t="s">
        <v>245</v>
      </c>
      <c r="D27" s="477" t="s">
        <v>487</v>
      </c>
      <c r="E27" s="212">
        <v>0</v>
      </c>
      <c r="F27" s="113">
        <f>F28+F29</f>
        <v>7062.8</v>
      </c>
      <c r="G27" s="113">
        <f t="shared" ref="G27:P27" si="7">G28+G29</f>
        <v>7062.8</v>
      </c>
      <c r="H27" s="113">
        <f t="shared" si="7"/>
        <v>7062.8</v>
      </c>
      <c r="I27" s="359">
        <f t="shared" si="7"/>
        <v>0</v>
      </c>
      <c r="J27" s="113">
        <f t="shared" si="7"/>
        <v>-16162.8</v>
      </c>
      <c r="K27" s="113">
        <f t="shared" si="7"/>
        <v>-16162.8</v>
      </c>
      <c r="L27" s="113">
        <f t="shared" si="7"/>
        <v>-16162.8</v>
      </c>
      <c r="M27" s="359">
        <f t="shared" si="7"/>
        <v>0</v>
      </c>
      <c r="N27" s="113">
        <f t="shared" si="7"/>
        <v>-9100</v>
      </c>
      <c r="O27" s="113">
        <f t="shared" si="7"/>
        <v>-9100</v>
      </c>
      <c r="P27" s="113">
        <f t="shared" si="7"/>
        <v>-9100</v>
      </c>
    </row>
    <row r="28" spans="1:18" s="20" customFormat="1" ht="30">
      <c r="A28" s="144">
        <v>4112</v>
      </c>
      <c r="B28" s="144"/>
      <c r="C28" s="324"/>
      <c r="D28" s="112" t="s">
        <v>522</v>
      </c>
      <c r="E28" s="212">
        <v>0</v>
      </c>
      <c r="F28" s="115">
        <v>7062.8</v>
      </c>
      <c r="G28" s="115">
        <v>7062.8</v>
      </c>
      <c r="H28" s="115">
        <v>7062.8</v>
      </c>
      <c r="I28" s="212">
        <v>0</v>
      </c>
      <c r="J28" s="212">
        <v>0</v>
      </c>
      <c r="K28" s="212">
        <v>0</v>
      </c>
      <c r="L28" s="212">
        <v>0</v>
      </c>
      <c r="M28" s="212">
        <v>0</v>
      </c>
      <c r="N28" s="115">
        <v>7062.8</v>
      </c>
      <c r="O28" s="115">
        <v>7062.8</v>
      </c>
      <c r="P28" s="115">
        <v>7062.8</v>
      </c>
    </row>
    <row r="29" spans="1:18" s="20" customFormat="1" ht="15">
      <c r="A29" s="144">
        <v>4122</v>
      </c>
      <c r="B29" s="144"/>
      <c r="C29" s="324"/>
      <c r="D29" s="112" t="s">
        <v>16</v>
      </c>
      <c r="E29" s="212">
        <v>0</v>
      </c>
      <c r="F29" s="212">
        <v>0</v>
      </c>
      <c r="G29" s="212">
        <v>0</v>
      </c>
      <c r="H29" s="212">
        <v>0</v>
      </c>
      <c r="I29" s="212">
        <v>0</v>
      </c>
      <c r="J29" s="115">
        <v>-16162.8</v>
      </c>
      <c r="K29" s="115">
        <v>-16162.8</v>
      </c>
      <c r="L29" s="115">
        <v>-16162.8</v>
      </c>
      <c r="M29" s="212">
        <v>0</v>
      </c>
      <c r="N29" s="115">
        <f>F29+J29</f>
        <v>-16162.8</v>
      </c>
      <c r="O29" s="115">
        <f>H29+K29</f>
        <v>-16162.8</v>
      </c>
      <c r="P29" s="115">
        <f>H29+L29</f>
        <v>-16162.8</v>
      </c>
    </row>
    <row r="30" spans="1:18" s="20" customFormat="1" ht="99">
      <c r="A30" s="178">
        <v>3718880</v>
      </c>
      <c r="B30" s="324" t="s">
        <v>820</v>
      </c>
      <c r="C30" s="175"/>
      <c r="D30" s="120" t="s">
        <v>819</v>
      </c>
      <c r="E30" s="212">
        <f>E31</f>
        <v>0</v>
      </c>
      <c r="F30" s="115">
        <f t="shared" ref="F30:P30" si="8">F31</f>
        <v>4000</v>
      </c>
      <c r="G30" s="115">
        <f t="shared" si="8"/>
        <v>4000</v>
      </c>
      <c r="H30" s="115">
        <f t="shared" si="8"/>
        <v>4000</v>
      </c>
      <c r="I30" s="212">
        <f t="shared" si="8"/>
        <v>0</v>
      </c>
      <c r="J30" s="115">
        <f t="shared" si="8"/>
        <v>-4000</v>
      </c>
      <c r="K30" s="115">
        <f t="shared" si="8"/>
        <v>-4000</v>
      </c>
      <c r="L30" s="115">
        <f t="shared" si="8"/>
        <v>-4000</v>
      </c>
      <c r="M30" s="212">
        <f t="shared" si="8"/>
        <v>0</v>
      </c>
      <c r="N30" s="212">
        <f t="shared" si="8"/>
        <v>0</v>
      </c>
      <c r="O30" s="212">
        <f t="shared" si="8"/>
        <v>0</v>
      </c>
      <c r="P30" s="212">
        <f t="shared" si="8"/>
        <v>0</v>
      </c>
    </row>
    <row r="31" spans="1:18" s="217" customFormat="1" ht="49.5">
      <c r="A31" s="144">
        <v>3718881</v>
      </c>
      <c r="B31" s="324" t="s">
        <v>489</v>
      </c>
      <c r="C31" s="175" t="s">
        <v>57</v>
      </c>
      <c r="D31" s="485" t="s">
        <v>798</v>
      </c>
      <c r="E31" s="136">
        <v>0</v>
      </c>
      <c r="F31" s="119">
        <f>F32+F33</f>
        <v>4000</v>
      </c>
      <c r="G31" s="119">
        <f t="shared" ref="G31:P31" si="9">G32+G33</f>
        <v>4000</v>
      </c>
      <c r="H31" s="119">
        <f t="shared" si="9"/>
        <v>4000</v>
      </c>
      <c r="I31" s="136">
        <f t="shared" si="9"/>
        <v>0</v>
      </c>
      <c r="J31" s="119">
        <f t="shared" si="9"/>
        <v>-4000</v>
      </c>
      <c r="K31" s="119">
        <f t="shared" si="9"/>
        <v>-4000</v>
      </c>
      <c r="L31" s="119">
        <f t="shared" si="9"/>
        <v>-4000</v>
      </c>
      <c r="M31" s="136">
        <f t="shared" si="9"/>
        <v>0</v>
      </c>
      <c r="N31" s="136">
        <f t="shared" si="9"/>
        <v>0</v>
      </c>
      <c r="O31" s="136">
        <f t="shared" si="9"/>
        <v>0</v>
      </c>
      <c r="P31" s="136">
        <f t="shared" si="9"/>
        <v>0</v>
      </c>
    </row>
    <row r="32" spans="1:18" s="217" customFormat="1" ht="30">
      <c r="A32" s="144">
        <v>4112</v>
      </c>
      <c r="B32" s="144"/>
      <c r="C32" s="324"/>
      <c r="D32" s="112" t="s">
        <v>522</v>
      </c>
      <c r="E32" s="136">
        <v>0</v>
      </c>
      <c r="F32" s="119">
        <v>4000</v>
      </c>
      <c r="G32" s="119">
        <f>F32</f>
        <v>4000</v>
      </c>
      <c r="H32" s="119">
        <f>F32</f>
        <v>4000</v>
      </c>
      <c r="I32" s="214">
        <v>0</v>
      </c>
      <c r="J32" s="214">
        <v>0</v>
      </c>
      <c r="K32" s="214">
        <v>0</v>
      </c>
      <c r="L32" s="214">
        <v>0</v>
      </c>
      <c r="M32" s="136">
        <v>0</v>
      </c>
      <c r="N32" s="119">
        <f>F32+J32</f>
        <v>4000</v>
      </c>
      <c r="O32" s="119">
        <f>G32+L32</f>
        <v>4000</v>
      </c>
      <c r="P32" s="119">
        <f>H32+M32</f>
        <v>4000</v>
      </c>
    </row>
    <row r="33" spans="1:16" s="97" customFormat="1" ht="18">
      <c r="A33" s="144">
        <v>4122</v>
      </c>
      <c r="B33" s="144"/>
      <c r="C33" s="324"/>
      <c r="D33" s="112" t="s">
        <v>16</v>
      </c>
      <c r="E33" s="136">
        <v>0</v>
      </c>
      <c r="F33" s="136">
        <v>0</v>
      </c>
      <c r="G33" s="136">
        <v>0</v>
      </c>
      <c r="H33" s="136">
        <v>0</v>
      </c>
      <c r="I33" s="214">
        <v>0</v>
      </c>
      <c r="J33" s="467">
        <v>-4000</v>
      </c>
      <c r="K33" s="467">
        <f>J33</f>
        <v>-4000</v>
      </c>
      <c r="L33" s="467">
        <f>J33</f>
        <v>-4000</v>
      </c>
      <c r="M33" s="136">
        <v>0</v>
      </c>
      <c r="N33" s="119">
        <f>F33+J33</f>
        <v>-4000</v>
      </c>
      <c r="O33" s="119">
        <f>G33+K33</f>
        <v>-4000</v>
      </c>
      <c r="P33" s="119">
        <f>H33+L33</f>
        <v>-4000</v>
      </c>
    </row>
    <row r="34" spans="1:16" s="96" customFormat="1" ht="33">
      <c r="A34" s="117">
        <v>1200000</v>
      </c>
      <c r="B34" s="120"/>
      <c r="C34" s="117"/>
      <c r="D34" s="117" t="s">
        <v>164</v>
      </c>
      <c r="E34" s="122">
        <f t="shared" ref="E34:P34" si="10">E37+E39</f>
        <v>8950</v>
      </c>
      <c r="F34" s="122">
        <f t="shared" si="10"/>
        <v>950.16</v>
      </c>
      <c r="G34" s="135">
        <f t="shared" si="10"/>
        <v>0</v>
      </c>
      <c r="H34" s="122">
        <f t="shared" si="10"/>
        <v>9900.16</v>
      </c>
      <c r="I34" s="135">
        <f t="shared" si="10"/>
        <v>0</v>
      </c>
      <c r="J34" s="122">
        <f t="shared" si="10"/>
        <v>-552.32600000000002</v>
      </c>
      <c r="K34" s="135">
        <f t="shared" si="10"/>
        <v>0</v>
      </c>
      <c r="L34" s="122">
        <f t="shared" si="10"/>
        <v>-552.32600000000002</v>
      </c>
      <c r="M34" s="122">
        <f t="shared" si="10"/>
        <v>8950</v>
      </c>
      <c r="N34" s="122">
        <f t="shared" si="10"/>
        <v>397.83399999999995</v>
      </c>
      <c r="O34" s="122">
        <f t="shared" si="10"/>
        <v>0</v>
      </c>
      <c r="P34" s="122">
        <f t="shared" si="10"/>
        <v>9347.8339999999989</v>
      </c>
    </row>
    <row r="35" spans="1:16" s="96" customFormat="1" ht="33">
      <c r="A35" s="117">
        <v>1210000</v>
      </c>
      <c r="B35" s="120"/>
      <c r="C35" s="117"/>
      <c r="D35" s="123" t="s">
        <v>164</v>
      </c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</row>
    <row r="36" spans="1:16" s="217" customFormat="1" ht="60">
      <c r="A36" s="120">
        <v>1218820</v>
      </c>
      <c r="B36" s="120">
        <v>8820</v>
      </c>
      <c r="C36" s="120"/>
      <c r="D36" s="112" t="s">
        <v>646</v>
      </c>
      <c r="E36" s="124">
        <f>E37+E39</f>
        <v>8950</v>
      </c>
      <c r="F36" s="124">
        <f t="shared" ref="F36:P36" si="11">F37+F39</f>
        <v>950.16</v>
      </c>
      <c r="G36" s="136">
        <f t="shared" si="11"/>
        <v>0</v>
      </c>
      <c r="H36" s="124">
        <f t="shared" si="11"/>
        <v>9900.16</v>
      </c>
      <c r="I36" s="214">
        <f t="shared" si="11"/>
        <v>0</v>
      </c>
      <c r="J36" s="216">
        <f t="shared" si="11"/>
        <v>-552.32600000000002</v>
      </c>
      <c r="K36" s="214">
        <f t="shared" si="11"/>
        <v>0</v>
      </c>
      <c r="L36" s="216">
        <f t="shared" si="11"/>
        <v>-552.32600000000002</v>
      </c>
      <c r="M36" s="124">
        <f t="shared" si="11"/>
        <v>8950</v>
      </c>
      <c r="N36" s="124">
        <f t="shared" si="11"/>
        <v>397.83399999999995</v>
      </c>
      <c r="O36" s="136">
        <f t="shared" si="11"/>
        <v>0</v>
      </c>
      <c r="P36" s="124">
        <f t="shared" si="11"/>
        <v>9347.8339999999989</v>
      </c>
    </row>
    <row r="37" spans="1:16" s="190" customFormat="1" ht="16.5">
      <c r="A37" s="191">
        <v>1218821</v>
      </c>
      <c r="B37" s="191">
        <v>8821</v>
      </c>
      <c r="C37" s="191">
        <v>1060</v>
      </c>
      <c r="D37" s="206" t="s">
        <v>524</v>
      </c>
      <c r="E37" s="207">
        <f>E38</f>
        <v>8950</v>
      </c>
      <c r="F37" s="202">
        <f>F38</f>
        <v>950.16</v>
      </c>
      <c r="G37" s="200">
        <v>0</v>
      </c>
      <c r="H37" s="202">
        <f t="shared" ref="H37:H40" si="12">E37+F37</f>
        <v>9900.16</v>
      </c>
      <c r="I37" s="200">
        <v>0</v>
      </c>
      <c r="J37" s="200">
        <v>0</v>
      </c>
      <c r="K37" s="200">
        <v>0</v>
      </c>
      <c r="L37" s="200">
        <v>0</v>
      </c>
      <c r="M37" s="207">
        <f>M38</f>
        <v>8950</v>
      </c>
      <c r="N37" s="202">
        <f>N38</f>
        <v>950.16</v>
      </c>
      <c r="O37" s="200">
        <v>0</v>
      </c>
      <c r="P37" s="202">
        <f>M37+N37</f>
        <v>9900.16</v>
      </c>
    </row>
    <row r="38" spans="1:16" s="223" customFormat="1" ht="16.5">
      <c r="A38" s="218">
        <v>4113</v>
      </c>
      <c r="B38" s="218"/>
      <c r="C38" s="218"/>
      <c r="D38" s="219" t="s">
        <v>525</v>
      </c>
      <c r="E38" s="220">
        <v>8950</v>
      </c>
      <c r="F38" s="221">
        <v>950.16</v>
      </c>
      <c r="G38" s="222">
        <v>0</v>
      </c>
      <c r="H38" s="221">
        <f t="shared" si="12"/>
        <v>9900.16</v>
      </c>
      <c r="I38" s="222">
        <v>0</v>
      </c>
      <c r="J38" s="222">
        <v>0</v>
      </c>
      <c r="K38" s="222">
        <f>K39</f>
        <v>0</v>
      </c>
      <c r="L38" s="222">
        <v>0</v>
      </c>
      <c r="M38" s="220">
        <f>E38</f>
        <v>8950</v>
      </c>
      <c r="N38" s="221">
        <f>F38+J38</f>
        <v>950.16</v>
      </c>
      <c r="O38" s="222">
        <v>0</v>
      </c>
      <c r="P38" s="221">
        <f>M38+N38</f>
        <v>9900.16</v>
      </c>
    </row>
    <row r="39" spans="1:16" s="190" customFormat="1" ht="16.5">
      <c r="A39" s="191">
        <v>1218822</v>
      </c>
      <c r="B39" s="191">
        <v>8822</v>
      </c>
      <c r="C39" s="191">
        <v>1060</v>
      </c>
      <c r="D39" s="199" t="s">
        <v>523</v>
      </c>
      <c r="E39" s="200">
        <f>E40</f>
        <v>0</v>
      </c>
      <c r="F39" s="200">
        <f>F40</f>
        <v>0</v>
      </c>
      <c r="G39" s="200">
        <v>0</v>
      </c>
      <c r="H39" s="200">
        <f t="shared" si="12"/>
        <v>0</v>
      </c>
      <c r="I39" s="200">
        <v>0</v>
      </c>
      <c r="J39" s="202">
        <f>J40</f>
        <v>-552.32600000000002</v>
      </c>
      <c r="K39" s="200">
        <v>0</v>
      </c>
      <c r="L39" s="202">
        <f>L40</f>
        <v>-552.32600000000002</v>
      </c>
      <c r="M39" s="200">
        <v>0</v>
      </c>
      <c r="N39" s="202">
        <f>N40</f>
        <v>-552.32600000000002</v>
      </c>
      <c r="O39" s="200">
        <v>0</v>
      </c>
      <c r="P39" s="202">
        <f>N39</f>
        <v>-552.32600000000002</v>
      </c>
    </row>
    <row r="40" spans="1:16" s="223" customFormat="1" ht="33">
      <c r="A40" s="218">
        <v>4123</v>
      </c>
      <c r="B40" s="218"/>
      <c r="C40" s="218"/>
      <c r="D40" s="224" t="s">
        <v>308</v>
      </c>
      <c r="E40" s="222">
        <v>0</v>
      </c>
      <c r="F40" s="222">
        <v>0</v>
      </c>
      <c r="G40" s="222">
        <v>0</v>
      </c>
      <c r="H40" s="222">
        <f t="shared" si="12"/>
        <v>0</v>
      </c>
      <c r="I40" s="222">
        <v>0</v>
      </c>
      <c r="J40" s="221">
        <v>-552.32600000000002</v>
      </c>
      <c r="K40" s="222">
        <v>0</v>
      </c>
      <c r="L40" s="221">
        <f>J40</f>
        <v>-552.32600000000002</v>
      </c>
      <c r="M40" s="222">
        <v>0</v>
      </c>
      <c r="N40" s="221">
        <f>J40</f>
        <v>-552.32600000000002</v>
      </c>
      <c r="O40" s="222">
        <v>0</v>
      </c>
      <c r="P40" s="221">
        <f>N40</f>
        <v>-552.32600000000002</v>
      </c>
    </row>
    <row r="41" spans="1:16" s="190" customFormat="1" ht="18" customHeight="1">
      <c r="A41" s="225" t="s">
        <v>555</v>
      </c>
      <c r="B41" s="191"/>
      <c r="C41" s="191"/>
      <c r="D41" s="187" t="s">
        <v>166</v>
      </c>
      <c r="E41" s="188">
        <f>E43</f>
        <v>0</v>
      </c>
      <c r="F41" s="188">
        <f>F43</f>
        <v>0</v>
      </c>
      <c r="G41" s="188">
        <v>0</v>
      </c>
      <c r="H41" s="188">
        <f>H43</f>
        <v>0</v>
      </c>
      <c r="I41" s="188">
        <v>0</v>
      </c>
      <c r="J41" s="189">
        <f>J46</f>
        <v>-333.39699999999999</v>
      </c>
      <c r="K41" s="188">
        <v>0</v>
      </c>
      <c r="L41" s="189">
        <f>L46</f>
        <v>-333.39699999999999</v>
      </c>
      <c r="M41" s="188">
        <f>E41+I41</f>
        <v>0</v>
      </c>
      <c r="N41" s="189">
        <f>N42+N47</f>
        <v>-333.39699999999999</v>
      </c>
      <c r="O41" s="188">
        <v>0</v>
      </c>
      <c r="P41" s="189">
        <f>P42+P46</f>
        <v>-333.39699999999999</v>
      </c>
    </row>
    <row r="42" spans="1:16" s="190" customFormat="1" ht="66" hidden="1">
      <c r="A42" s="191">
        <v>250908</v>
      </c>
      <c r="B42" s="191"/>
      <c r="C42" s="191"/>
      <c r="D42" s="192" t="s">
        <v>306</v>
      </c>
      <c r="E42" s="193">
        <f>E43</f>
        <v>0</v>
      </c>
      <c r="F42" s="193">
        <f>F43</f>
        <v>0</v>
      </c>
      <c r="G42" s="193">
        <v>0</v>
      </c>
      <c r="H42" s="193">
        <f>E42+F42</f>
        <v>0</v>
      </c>
      <c r="I42" s="193">
        <v>0</v>
      </c>
      <c r="J42" s="194">
        <v>0</v>
      </c>
      <c r="K42" s="193">
        <v>0</v>
      </c>
      <c r="L42" s="194">
        <v>0</v>
      </c>
      <c r="M42" s="193">
        <f>M43</f>
        <v>0</v>
      </c>
      <c r="N42" s="194">
        <f>N43</f>
        <v>0</v>
      </c>
      <c r="O42" s="193">
        <v>0</v>
      </c>
      <c r="P42" s="194">
        <f>M42+N42</f>
        <v>0</v>
      </c>
    </row>
    <row r="43" spans="1:16" s="190" customFormat="1" ht="18" hidden="1" customHeight="1">
      <c r="A43" s="191">
        <v>4113</v>
      </c>
      <c r="B43" s="191"/>
      <c r="C43" s="191"/>
      <c r="D43" s="192" t="s">
        <v>307</v>
      </c>
      <c r="E43" s="193">
        <v>0</v>
      </c>
      <c r="F43" s="193">
        <v>0</v>
      </c>
      <c r="G43" s="193">
        <v>0</v>
      </c>
      <c r="H43" s="193">
        <f>E43+F43</f>
        <v>0</v>
      </c>
      <c r="I43" s="193">
        <v>0</v>
      </c>
      <c r="J43" s="194">
        <v>0</v>
      </c>
      <c r="K43" s="193">
        <v>0</v>
      </c>
      <c r="L43" s="194">
        <v>0</v>
      </c>
      <c r="M43" s="193">
        <f>E43</f>
        <v>0</v>
      </c>
      <c r="N43" s="194">
        <f>F43</f>
        <v>0</v>
      </c>
      <c r="O43" s="193">
        <v>0</v>
      </c>
      <c r="P43" s="194">
        <f>M43+N43</f>
        <v>0</v>
      </c>
    </row>
    <row r="44" spans="1:16" s="197" customFormat="1" ht="18" customHeight="1">
      <c r="A44" s="225" t="s">
        <v>556</v>
      </c>
      <c r="B44" s="195"/>
      <c r="C44" s="195"/>
      <c r="D44" s="196" t="s">
        <v>166</v>
      </c>
      <c r="E44" s="188"/>
      <c r="F44" s="188"/>
      <c r="G44" s="188"/>
      <c r="H44" s="188"/>
      <c r="I44" s="188"/>
      <c r="J44" s="189"/>
      <c r="K44" s="188"/>
      <c r="L44" s="189"/>
      <c r="M44" s="188"/>
      <c r="N44" s="189"/>
      <c r="O44" s="188"/>
      <c r="P44" s="189"/>
    </row>
    <row r="45" spans="1:16" s="217" customFormat="1" ht="63.75" customHeight="1">
      <c r="A45" s="226" t="s">
        <v>647</v>
      </c>
      <c r="B45" s="120">
        <v>8820</v>
      </c>
      <c r="C45" s="120"/>
      <c r="D45" s="112" t="s">
        <v>646</v>
      </c>
      <c r="E45" s="136">
        <f>E46</f>
        <v>0</v>
      </c>
      <c r="F45" s="136">
        <f t="shared" ref="F45:P45" si="13">F46</f>
        <v>0</v>
      </c>
      <c r="G45" s="136">
        <f t="shared" si="13"/>
        <v>0</v>
      </c>
      <c r="H45" s="136">
        <f t="shared" si="13"/>
        <v>0</v>
      </c>
      <c r="I45" s="214">
        <f t="shared" si="13"/>
        <v>0</v>
      </c>
      <c r="J45" s="216">
        <f t="shared" si="13"/>
        <v>-333.39699999999999</v>
      </c>
      <c r="K45" s="214">
        <f t="shared" si="13"/>
        <v>0</v>
      </c>
      <c r="L45" s="216">
        <f t="shared" si="13"/>
        <v>-333.39699999999999</v>
      </c>
      <c r="M45" s="136">
        <f t="shared" si="13"/>
        <v>0</v>
      </c>
      <c r="N45" s="124">
        <f t="shared" si="13"/>
        <v>-333.39699999999999</v>
      </c>
      <c r="O45" s="136">
        <f t="shared" si="13"/>
        <v>0</v>
      </c>
      <c r="P45" s="124">
        <f t="shared" si="13"/>
        <v>-333.39699999999999</v>
      </c>
    </row>
    <row r="46" spans="1:16" s="190" customFormat="1" ht="16.5">
      <c r="A46" s="227" t="s">
        <v>648</v>
      </c>
      <c r="B46" s="191">
        <v>8822</v>
      </c>
      <c r="C46" s="191">
        <v>1060</v>
      </c>
      <c r="D46" s="199" t="s">
        <v>523</v>
      </c>
      <c r="E46" s="200">
        <v>0</v>
      </c>
      <c r="F46" s="200">
        <v>0</v>
      </c>
      <c r="G46" s="200">
        <v>0</v>
      </c>
      <c r="H46" s="201">
        <v>0</v>
      </c>
      <c r="I46" s="200">
        <v>0</v>
      </c>
      <c r="J46" s="202">
        <f>J47</f>
        <v>-333.39699999999999</v>
      </c>
      <c r="K46" s="200">
        <v>0</v>
      </c>
      <c r="L46" s="202">
        <f>J46</f>
        <v>-333.39699999999999</v>
      </c>
      <c r="M46" s="200">
        <v>0</v>
      </c>
      <c r="N46" s="202">
        <f>J46+F46</f>
        <v>-333.39699999999999</v>
      </c>
      <c r="O46" s="200">
        <v>0</v>
      </c>
      <c r="P46" s="202">
        <f>H46+L46</f>
        <v>-333.39699999999999</v>
      </c>
    </row>
    <row r="47" spans="1:16" s="223" customFormat="1" ht="33">
      <c r="A47" s="218">
        <v>4123</v>
      </c>
      <c r="B47" s="218"/>
      <c r="C47" s="218"/>
      <c r="D47" s="224" t="s">
        <v>308</v>
      </c>
      <c r="E47" s="222">
        <v>0</v>
      </c>
      <c r="F47" s="222">
        <v>0</v>
      </c>
      <c r="G47" s="222">
        <v>0</v>
      </c>
      <c r="H47" s="228">
        <v>0</v>
      </c>
      <c r="I47" s="222">
        <v>0</v>
      </c>
      <c r="J47" s="221">
        <v>-333.39699999999999</v>
      </c>
      <c r="K47" s="222">
        <v>0</v>
      </c>
      <c r="L47" s="221">
        <f>J47</f>
        <v>-333.39699999999999</v>
      </c>
      <c r="M47" s="222">
        <v>0</v>
      </c>
      <c r="N47" s="221">
        <f>F47+J47</f>
        <v>-333.39699999999999</v>
      </c>
      <c r="O47" s="222">
        <v>0</v>
      </c>
      <c r="P47" s="221">
        <f>H47+L47</f>
        <v>-333.39699999999999</v>
      </c>
    </row>
    <row r="48" spans="1:16" s="197" customFormat="1" ht="33">
      <c r="A48" s="225" t="s">
        <v>316</v>
      </c>
      <c r="B48" s="225"/>
      <c r="C48" s="225"/>
      <c r="D48" s="203" t="s">
        <v>165</v>
      </c>
      <c r="E48" s="201">
        <f>E51</f>
        <v>0</v>
      </c>
      <c r="F48" s="201">
        <f t="shared" ref="F48:P48" si="14">F51</f>
        <v>0</v>
      </c>
      <c r="G48" s="201">
        <f t="shared" si="14"/>
        <v>0</v>
      </c>
      <c r="H48" s="201">
        <f t="shared" si="14"/>
        <v>0</v>
      </c>
      <c r="I48" s="201">
        <f t="shared" si="14"/>
        <v>0</v>
      </c>
      <c r="J48" s="205">
        <f t="shared" si="14"/>
        <v>-64.436999999999998</v>
      </c>
      <c r="K48" s="201">
        <f t="shared" si="14"/>
        <v>0</v>
      </c>
      <c r="L48" s="205">
        <f t="shared" si="14"/>
        <v>-64.436999999999998</v>
      </c>
      <c r="M48" s="201">
        <f t="shared" si="14"/>
        <v>0</v>
      </c>
      <c r="N48" s="205">
        <f t="shared" si="14"/>
        <v>-64.436999999999998</v>
      </c>
      <c r="O48" s="201">
        <f t="shared" si="14"/>
        <v>0</v>
      </c>
      <c r="P48" s="205">
        <f t="shared" si="14"/>
        <v>-64.436999999999998</v>
      </c>
    </row>
    <row r="49" spans="1:16" s="197" customFormat="1" ht="33">
      <c r="A49" s="195">
        <v>1510000</v>
      </c>
      <c r="B49" s="195"/>
      <c r="C49" s="195"/>
      <c r="D49" s="204" t="s">
        <v>165</v>
      </c>
      <c r="E49" s="201"/>
      <c r="F49" s="201"/>
      <c r="G49" s="201"/>
      <c r="H49" s="201"/>
      <c r="I49" s="201"/>
      <c r="J49" s="205"/>
      <c r="K49" s="201"/>
      <c r="L49" s="205"/>
      <c r="M49" s="201"/>
      <c r="N49" s="205"/>
      <c r="O49" s="201"/>
      <c r="P49" s="205"/>
    </row>
    <row r="50" spans="1:16" s="217" customFormat="1" ht="60">
      <c r="A50" s="120">
        <v>1518820</v>
      </c>
      <c r="B50" s="120">
        <v>8820</v>
      </c>
      <c r="C50" s="120"/>
      <c r="D50" s="112" t="s">
        <v>646</v>
      </c>
      <c r="E50" s="136">
        <f>E51</f>
        <v>0</v>
      </c>
      <c r="F50" s="136">
        <f t="shared" ref="F50:P50" si="15">F51</f>
        <v>0</v>
      </c>
      <c r="G50" s="136">
        <f t="shared" si="15"/>
        <v>0</v>
      </c>
      <c r="H50" s="136">
        <f t="shared" si="15"/>
        <v>0</v>
      </c>
      <c r="I50" s="214">
        <f t="shared" si="15"/>
        <v>0</v>
      </c>
      <c r="J50" s="216">
        <f t="shared" si="15"/>
        <v>-64.436999999999998</v>
      </c>
      <c r="K50" s="214">
        <f t="shared" si="15"/>
        <v>0</v>
      </c>
      <c r="L50" s="216">
        <f t="shared" si="15"/>
        <v>-64.436999999999998</v>
      </c>
      <c r="M50" s="136">
        <f t="shared" si="15"/>
        <v>0</v>
      </c>
      <c r="N50" s="124">
        <f t="shared" si="15"/>
        <v>-64.436999999999998</v>
      </c>
      <c r="O50" s="136">
        <f t="shared" si="15"/>
        <v>0</v>
      </c>
      <c r="P50" s="124">
        <f t="shared" si="15"/>
        <v>-64.436999999999998</v>
      </c>
    </row>
    <row r="51" spans="1:16" s="190" customFormat="1" ht="17.25" customHeight="1">
      <c r="A51" s="191">
        <v>1518822</v>
      </c>
      <c r="B51" s="191">
        <v>8822</v>
      </c>
      <c r="C51" s="191">
        <v>1060</v>
      </c>
      <c r="D51" s="199" t="s">
        <v>523</v>
      </c>
      <c r="E51" s="200">
        <v>0</v>
      </c>
      <c r="F51" s="200">
        <v>0</v>
      </c>
      <c r="G51" s="200">
        <v>0</v>
      </c>
      <c r="H51" s="200">
        <v>0</v>
      </c>
      <c r="I51" s="200">
        <v>0</v>
      </c>
      <c r="J51" s="202">
        <f>J52</f>
        <v>-64.436999999999998</v>
      </c>
      <c r="K51" s="200">
        <v>0</v>
      </c>
      <c r="L51" s="202">
        <f>J51</f>
        <v>-64.436999999999998</v>
      </c>
      <c r="M51" s="200">
        <v>0</v>
      </c>
      <c r="N51" s="202">
        <f>N52</f>
        <v>-64.436999999999998</v>
      </c>
      <c r="O51" s="200">
        <v>0</v>
      </c>
      <c r="P51" s="202">
        <f>N51</f>
        <v>-64.436999999999998</v>
      </c>
    </row>
    <row r="52" spans="1:16" s="223" customFormat="1" ht="33">
      <c r="A52" s="218">
        <v>4123</v>
      </c>
      <c r="B52" s="218"/>
      <c r="C52" s="218"/>
      <c r="D52" s="224" t="s">
        <v>308</v>
      </c>
      <c r="E52" s="222">
        <v>0</v>
      </c>
      <c r="F52" s="222">
        <v>0</v>
      </c>
      <c r="G52" s="222">
        <v>0</v>
      </c>
      <c r="H52" s="222">
        <v>0</v>
      </c>
      <c r="I52" s="222">
        <v>0</v>
      </c>
      <c r="J52" s="221">
        <v>-64.436999999999998</v>
      </c>
      <c r="K52" s="222">
        <v>0</v>
      </c>
      <c r="L52" s="221">
        <f>J52</f>
        <v>-64.436999999999998</v>
      </c>
      <c r="M52" s="222">
        <v>0</v>
      </c>
      <c r="N52" s="221">
        <f>J52</f>
        <v>-64.436999999999998</v>
      </c>
      <c r="O52" s="222">
        <v>0</v>
      </c>
      <c r="P52" s="221">
        <f>N52</f>
        <v>-64.436999999999998</v>
      </c>
    </row>
    <row r="53" spans="1:16" s="198" customFormat="1" ht="16.5">
      <c r="A53" s="117"/>
      <c r="B53" s="117"/>
      <c r="C53" s="117"/>
      <c r="D53" s="121" t="s">
        <v>23</v>
      </c>
      <c r="E53" s="118">
        <f t="shared" ref="E53:P53" si="16">E14+E34+E41+E48</f>
        <v>8950</v>
      </c>
      <c r="F53" s="122">
        <f t="shared" si="16"/>
        <v>25877.06</v>
      </c>
      <c r="G53" s="122">
        <f t="shared" si="16"/>
        <v>24926.9</v>
      </c>
      <c r="H53" s="122">
        <f t="shared" si="16"/>
        <v>34827.06</v>
      </c>
      <c r="I53" s="135">
        <f t="shared" si="16"/>
        <v>0</v>
      </c>
      <c r="J53" s="122">
        <f t="shared" si="16"/>
        <v>-25877.060000000005</v>
      </c>
      <c r="K53" s="122">
        <f t="shared" si="16"/>
        <v>-24926.9</v>
      </c>
      <c r="L53" s="122">
        <f t="shared" si="16"/>
        <v>-25877.060000000005</v>
      </c>
      <c r="M53" s="118">
        <f t="shared" si="16"/>
        <v>8950</v>
      </c>
      <c r="N53" s="135">
        <f t="shared" si="16"/>
        <v>0</v>
      </c>
      <c r="O53" s="135">
        <f t="shared" si="16"/>
        <v>0</v>
      </c>
      <c r="P53" s="118">
        <f t="shared" si="16"/>
        <v>8949.9999999999982</v>
      </c>
    </row>
    <row r="54" spans="1:16" s="198" customFormat="1" ht="16.5">
      <c r="A54" s="182"/>
      <c r="B54" s="182"/>
      <c r="C54" s="183"/>
      <c r="D54" s="184"/>
      <c r="E54" s="185"/>
      <c r="F54" s="186"/>
      <c r="G54" s="185"/>
      <c r="H54" s="186"/>
      <c r="I54" s="185"/>
      <c r="J54" s="186"/>
      <c r="K54" s="185"/>
      <c r="L54" s="185"/>
      <c r="M54" s="185"/>
      <c r="N54" s="185"/>
      <c r="O54" s="185"/>
      <c r="P54" s="185"/>
    </row>
    <row r="55" spans="1:16" s="98" customFormat="1" ht="60" customHeight="1">
      <c r="A55" s="182"/>
      <c r="B55" s="182"/>
      <c r="C55" s="183"/>
      <c r="D55" s="184"/>
      <c r="E55" s="185"/>
      <c r="F55" s="186"/>
      <c r="G55" s="185"/>
      <c r="H55" s="186"/>
      <c r="I55" s="185"/>
      <c r="J55" s="186"/>
      <c r="K55" s="185"/>
      <c r="L55" s="185"/>
      <c r="M55" s="185"/>
      <c r="N55" s="185"/>
      <c r="O55" s="185"/>
      <c r="P55" s="185"/>
    </row>
    <row r="56" spans="1:16" s="125" customFormat="1" ht="20.25">
      <c r="A56" s="474" t="s">
        <v>828</v>
      </c>
      <c r="B56" s="474"/>
      <c r="C56" s="474"/>
      <c r="E56" s="127"/>
      <c r="H56" s="229"/>
      <c r="J56" s="129"/>
      <c r="K56" s="129"/>
      <c r="L56" s="125" t="s">
        <v>829</v>
      </c>
      <c r="M56" s="130"/>
      <c r="N56" s="131"/>
      <c r="O56" s="131"/>
      <c r="P56" s="132"/>
    </row>
    <row r="57" spans="1:16" s="125" customFormat="1" ht="50.25" customHeight="1">
      <c r="A57" s="474"/>
      <c r="B57" s="474"/>
      <c r="C57" s="474"/>
      <c r="E57" s="127"/>
      <c r="H57" s="229"/>
      <c r="J57" s="129"/>
      <c r="K57" s="129"/>
      <c r="M57" s="130"/>
      <c r="N57" s="131"/>
      <c r="O57" s="131"/>
      <c r="P57" s="132"/>
    </row>
    <row r="58" spans="1:16" s="125" customFormat="1" ht="20.25">
      <c r="A58" s="475" t="s">
        <v>143</v>
      </c>
      <c r="B58" s="475"/>
      <c r="C58" s="475"/>
      <c r="H58" s="128"/>
      <c r="J58" s="127"/>
      <c r="K58" s="127"/>
      <c r="P58" s="133"/>
    </row>
    <row r="59" spans="1:16" s="125" customFormat="1" ht="45.75" customHeight="1">
      <c r="A59" s="475" t="s">
        <v>183</v>
      </c>
      <c r="B59" s="475"/>
      <c r="C59" s="475"/>
      <c r="E59" s="134"/>
      <c r="F59" s="134"/>
      <c r="G59" s="134"/>
      <c r="H59" s="134"/>
      <c r="I59" s="134"/>
      <c r="J59" s="134"/>
      <c r="K59" s="134"/>
      <c r="L59" s="125" t="s">
        <v>145</v>
      </c>
    </row>
    <row r="60" spans="1:16" s="125" customFormat="1" ht="30.75" customHeight="1">
      <c r="A60" s="475"/>
      <c r="B60" s="475"/>
      <c r="C60" s="475"/>
      <c r="H60" s="128"/>
      <c r="J60" s="127"/>
      <c r="K60" s="127"/>
    </row>
    <row r="61" spans="1:16" s="338" customFormat="1" ht="20.25">
      <c r="A61" s="596" t="s">
        <v>395</v>
      </c>
      <c r="B61" s="596"/>
      <c r="C61" s="596"/>
      <c r="D61" s="596"/>
      <c r="E61" s="87"/>
      <c r="F61" s="549"/>
      <c r="G61" s="549"/>
      <c r="H61" s="87"/>
      <c r="I61" s="87"/>
      <c r="J61" s="85"/>
      <c r="K61" s="87"/>
    </row>
    <row r="62" spans="1:16" s="338" customFormat="1" ht="20.25">
      <c r="A62" s="597" t="s">
        <v>396</v>
      </c>
      <c r="B62" s="597"/>
      <c r="C62" s="597"/>
      <c r="D62" s="597"/>
      <c r="E62" s="87"/>
      <c r="F62" s="549"/>
      <c r="G62" s="549"/>
      <c r="H62" s="87"/>
      <c r="I62" s="87"/>
      <c r="J62" s="85"/>
      <c r="L62" s="87" t="s">
        <v>146</v>
      </c>
    </row>
    <row r="63" spans="1:16" ht="25.5" customHeight="1">
      <c r="A63" s="476"/>
    </row>
    <row r="64" spans="1:16" ht="20.25">
      <c r="A64" s="88" t="s">
        <v>833</v>
      </c>
    </row>
  </sheetData>
  <mergeCells count="23">
    <mergeCell ref="A61:D61"/>
    <mergeCell ref="A62:D62"/>
    <mergeCell ref="F11:F12"/>
    <mergeCell ref="H11:H12"/>
    <mergeCell ref="I11:I12"/>
    <mergeCell ref="A10:A12"/>
    <mergeCell ref="B10:B12"/>
    <mergeCell ref="C10:C12"/>
    <mergeCell ref="D10:D12"/>
    <mergeCell ref="I10:L10"/>
    <mergeCell ref="M10:P10"/>
    <mergeCell ref="E11:E12"/>
    <mergeCell ref="N11:N12"/>
    <mergeCell ref="P11:P12"/>
    <mergeCell ref="J11:J12"/>
    <mergeCell ref="L11:L12"/>
    <mergeCell ref="M11:M12"/>
    <mergeCell ref="E10:H10"/>
    <mergeCell ref="M1:P1"/>
    <mergeCell ref="M2:P2"/>
    <mergeCell ref="M3:P3"/>
    <mergeCell ref="M4:P4"/>
    <mergeCell ref="D7:L8"/>
  </mergeCells>
  <pageMargins left="0.39370078740157483" right="0.39370078740157483" top="0.98425196850393704" bottom="0.39370078740157483" header="0.31496062992125984" footer="0.31496062992125984"/>
  <pageSetup paperSize="9" scale="5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2"/>
  <sheetViews>
    <sheetView showGridLines="0" topLeftCell="E1" workbookViewId="0">
      <selection activeCell="H24" sqref="H24"/>
    </sheetView>
  </sheetViews>
  <sheetFormatPr defaultColWidth="9.1640625" defaultRowHeight="12.75"/>
  <cols>
    <col min="1" max="1" width="0.33203125" style="137" hidden="1" customWidth="1"/>
    <col min="2" max="2" width="13" style="137" hidden="1" customWidth="1"/>
    <col min="3" max="3" width="16.5" style="137" hidden="1" customWidth="1"/>
    <col min="4" max="4" width="15.83203125" style="137" hidden="1" customWidth="1"/>
    <col min="5" max="5" width="60.83203125" style="137" customWidth="1"/>
    <col min="6" max="6" width="30.33203125" style="137" customWidth="1"/>
    <col min="7" max="7" width="30.5" style="137" customWidth="1"/>
    <col min="8" max="8" width="33.6640625" style="156" customWidth="1"/>
    <col min="9" max="9" width="18.33203125" style="137" customWidth="1"/>
    <col min="10" max="10" width="23.33203125" style="137" customWidth="1"/>
    <col min="11" max="11" width="18.6640625" style="137" customWidth="1"/>
    <col min="12" max="12" width="18.33203125" style="137" customWidth="1"/>
    <col min="13" max="13" width="21.33203125" style="137" customWidth="1"/>
    <col min="14" max="14" width="24.5" style="137" customWidth="1"/>
    <col min="15" max="15" width="21.33203125" style="137" customWidth="1"/>
    <col min="16" max="16" width="19.1640625" style="137" customWidth="1"/>
    <col min="17" max="17" width="19.33203125" style="137" customWidth="1"/>
    <col min="18" max="18" width="21.6640625" style="137" customWidth="1"/>
    <col min="19" max="19" width="19.33203125" style="137" customWidth="1"/>
    <col min="20" max="20" width="26.1640625" style="137" customWidth="1"/>
    <col min="21" max="21" width="37.33203125" style="137" customWidth="1"/>
    <col min="22" max="22" width="17.1640625" style="137" customWidth="1"/>
    <col min="23" max="23" width="20.1640625" style="137" customWidth="1"/>
    <col min="24" max="16384" width="9.1640625" style="137"/>
  </cols>
  <sheetData>
    <row r="1" spans="1:14" ht="20.25">
      <c r="E1" s="448"/>
      <c r="F1" s="448"/>
      <c r="G1" s="556" t="s">
        <v>808</v>
      </c>
      <c r="H1" s="556"/>
      <c r="I1" s="400"/>
      <c r="J1" s="441"/>
    </row>
    <row r="2" spans="1:14" ht="20.25">
      <c r="E2" s="448"/>
      <c r="F2" s="448"/>
      <c r="G2" s="464" t="s">
        <v>831</v>
      </c>
      <c r="H2" s="398"/>
      <c r="I2" s="398"/>
      <c r="J2" s="441"/>
    </row>
    <row r="3" spans="1:14" ht="20.25">
      <c r="E3" s="448"/>
      <c r="F3" s="448"/>
      <c r="G3" s="565" t="s">
        <v>827</v>
      </c>
      <c r="H3" s="565"/>
      <c r="I3" s="404"/>
      <c r="J3" s="442"/>
    </row>
    <row r="4" spans="1:14" ht="20.25" customHeight="1">
      <c r="E4" s="448"/>
      <c r="F4" s="448"/>
      <c r="G4" s="566" t="s">
        <v>806</v>
      </c>
      <c r="H4" s="566"/>
      <c r="I4" s="396"/>
      <c r="J4" s="443"/>
    </row>
    <row r="5" spans="1:14" ht="18">
      <c r="E5" s="449"/>
      <c r="F5" s="397"/>
      <c r="G5" s="14"/>
      <c r="H5" s="14"/>
      <c r="I5" s="14"/>
      <c r="J5" s="14"/>
    </row>
    <row r="6" spans="1:14" ht="45" customHeight="1">
      <c r="A6" s="138"/>
      <c r="B6" s="138"/>
      <c r="C6" s="138"/>
      <c r="D6" s="601" t="s">
        <v>475</v>
      </c>
      <c r="E6" s="601"/>
      <c r="F6" s="601"/>
      <c r="G6" s="601"/>
      <c r="H6" s="601"/>
    </row>
    <row r="7" spans="1:14" ht="18" customHeight="1">
      <c r="A7" s="138"/>
      <c r="B7" s="138"/>
      <c r="C7" s="138"/>
      <c r="D7" s="138"/>
      <c r="H7" s="139" t="s">
        <v>303</v>
      </c>
    </row>
    <row r="8" spans="1:14" s="143" customFormat="1" ht="27" customHeight="1">
      <c r="A8" s="140" t="s">
        <v>37</v>
      </c>
      <c r="B8" s="141" t="s">
        <v>14</v>
      </c>
      <c r="C8" s="142">
        <v>0</v>
      </c>
      <c r="D8" s="599" t="s">
        <v>31</v>
      </c>
      <c r="E8" s="599" t="s">
        <v>32</v>
      </c>
      <c r="F8" s="602" t="s">
        <v>376</v>
      </c>
      <c r="G8" s="604" t="s">
        <v>377</v>
      </c>
      <c r="H8" s="605"/>
    </row>
    <row r="9" spans="1:14" s="143" customFormat="1" ht="47.25" customHeight="1">
      <c r="A9" s="140" t="s">
        <v>38</v>
      </c>
      <c r="B9" s="141" t="s">
        <v>14</v>
      </c>
      <c r="C9" s="142">
        <v>0</v>
      </c>
      <c r="D9" s="600"/>
      <c r="E9" s="600"/>
      <c r="F9" s="603"/>
      <c r="G9" s="316" t="s">
        <v>494</v>
      </c>
      <c r="H9" s="316" t="s">
        <v>493</v>
      </c>
    </row>
    <row r="10" spans="1:14" ht="23.25" customHeight="1">
      <c r="A10" s="145" t="s">
        <v>33</v>
      </c>
      <c r="B10" s="146" t="s">
        <v>14</v>
      </c>
      <c r="C10" s="147">
        <v>0</v>
      </c>
      <c r="D10" s="148" t="s">
        <v>40</v>
      </c>
      <c r="E10" s="149" t="s">
        <v>375</v>
      </c>
      <c r="F10" s="150">
        <v>518452</v>
      </c>
      <c r="G10" s="450">
        <v>0</v>
      </c>
      <c r="H10" s="450">
        <v>0</v>
      </c>
    </row>
    <row r="11" spans="1:14" ht="23.25" customHeight="1">
      <c r="A11" s="145"/>
      <c r="B11" s="146"/>
      <c r="C11" s="147"/>
      <c r="D11" s="148"/>
      <c r="E11" s="149" t="s">
        <v>495</v>
      </c>
      <c r="F11" s="450">
        <v>0</v>
      </c>
      <c r="G11" s="150">
        <v>300000</v>
      </c>
      <c r="H11" s="450">
        <v>0</v>
      </c>
    </row>
    <row r="12" spans="1:14" ht="23.25" customHeight="1">
      <c r="A12" s="151" t="s">
        <v>34</v>
      </c>
      <c r="B12" s="146" t="s">
        <v>14</v>
      </c>
      <c r="C12" s="147">
        <v>0</v>
      </c>
      <c r="D12" s="148" t="s">
        <v>40</v>
      </c>
      <c r="E12" s="152" t="s">
        <v>368</v>
      </c>
      <c r="F12" s="450">
        <v>0</v>
      </c>
      <c r="G12" s="450">
        <v>0</v>
      </c>
      <c r="H12" s="150">
        <v>250</v>
      </c>
    </row>
    <row r="13" spans="1:14" ht="23.25" customHeight="1">
      <c r="A13" s="145" t="s">
        <v>36</v>
      </c>
      <c r="B13" s="146" t="s">
        <v>14</v>
      </c>
      <c r="C13" s="147">
        <v>0</v>
      </c>
      <c r="D13" s="148" t="s">
        <v>40</v>
      </c>
      <c r="E13" s="152" t="s">
        <v>369</v>
      </c>
      <c r="F13" s="450">
        <v>0</v>
      </c>
      <c r="G13" s="450">
        <v>0</v>
      </c>
      <c r="H13" s="150">
        <v>250</v>
      </c>
    </row>
    <row r="14" spans="1:14" ht="23.25" customHeight="1">
      <c r="A14" s="145" t="s">
        <v>35</v>
      </c>
      <c r="B14" s="146" t="s">
        <v>14</v>
      </c>
      <c r="C14" s="147">
        <v>0</v>
      </c>
      <c r="D14" s="148" t="s">
        <v>40</v>
      </c>
      <c r="E14" s="153" t="s">
        <v>24</v>
      </c>
      <c r="F14" s="154">
        <f>F10</f>
        <v>518452</v>
      </c>
      <c r="G14" s="154">
        <f>G11</f>
        <v>300000</v>
      </c>
      <c r="H14" s="154">
        <f>H13+H12+H10</f>
        <v>500</v>
      </c>
    </row>
    <row r="15" spans="1:14" ht="57" customHeight="1">
      <c r="A15" s="151"/>
      <c r="B15" s="155"/>
      <c r="C15" s="155"/>
    </row>
    <row r="16" spans="1:14" s="125" customFormat="1" ht="20.25">
      <c r="C16" s="126"/>
      <c r="D16" s="126"/>
      <c r="E16" s="126" t="s">
        <v>828</v>
      </c>
      <c r="F16" s="127"/>
      <c r="G16" s="127"/>
      <c r="H16" s="125" t="s">
        <v>829</v>
      </c>
      <c r="I16" s="129"/>
      <c r="K16" s="130"/>
      <c r="L16" s="131"/>
      <c r="M16" s="131"/>
      <c r="N16" s="132"/>
    </row>
    <row r="17" spans="1:14" s="125" customFormat="1" ht="40.5" customHeight="1">
      <c r="E17" s="125" t="s">
        <v>143</v>
      </c>
      <c r="I17" s="127"/>
      <c r="N17" s="157"/>
    </row>
    <row r="18" spans="1:14" s="125" customFormat="1" ht="28.5" customHeight="1">
      <c r="E18" s="125" t="s">
        <v>378</v>
      </c>
      <c r="F18" s="134"/>
      <c r="G18" s="134"/>
      <c r="H18" s="134"/>
      <c r="I18" s="134"/>
    </row>
    <row r="19" spans="1:14" s="125" customFormat="1" ht="24" customHeight="1">
      <c r="E19" s="125" t="s">
        <v>379</v>
      </c>
      <c r="F19" s="134"/>
      <c r="G19" s="134"/>
      <c r="H19" s="134" t="s">
        <v>145</v>
      </c>
      <c r="I19" s="134"/>
    </row>
    <row r="20" spans="1:14" s="125" customFormat="1" ht="19.5" customHeight="1">
      <c r="I20" s="127"/>
    </row>
    <row r="21" spans="1:14" s="134" customFormat="1" ht="26.25" customHeight="1">
      <c r="C21" s="125"/>
      <c r="D21" s="125"/>
      <c r="E21" s="9" t="s">
        <v>395</v>
      </c>
      <c r="F21" s="9"/>
      <c r="G21" s="9"/>
      <c r="H21" s="9"/>
    </row>
    <row r="22" spans="1:14" s="134" customFormat="1" ht="26.25" customHeight="1">
      <c r="C22" s="125"/>
      <c r="D22" s="125"/>
      <c r="E22" s="10" t="s">
        <v>396</v>
      </c>
      <c r="F22" s="10"/>
      <c r="G22" s="10"/>
      <c r="H22" s="10" t="s">
        <v>146</v>
      </c>
    </row>
    <row r="23" spans="1:14" s="134" customFormat="1" ht="15.75" customHeight="1">
      <c r="C23" s="125"/>
      <c r="D23" s="125"/>
      <c r="E23" s="10"/>
      <c r="F23" s="10"/>
      <c r="G23" s="10"/>
      <c r="H23" s="10"/>
    </row>
    <row r="24" spans="1:14" s="134" customFormat="1" ht="26.25" customHeight="1">
      <c r="C24" s="125"/>
      <c r="D24" s="125"/>
      <c r="E24" s="88" t="s">
        <v>833</v>
      </c>
    </row>
    <row r="25" spans="1:14" s="134" customFormat="1" ht="26.25" customHeight="1">
      <c r="C25" s="125"/>
      <c r="D25" s="125"/>
      <c r="E25" s="125"/>
    </row>
    <row r="26" spans="1:14">
      <c r="A26" s="158"/>
      <c r="B26" s="159"/>
      <c r="C26" s="159"/>
    </row>
    <row r="27" spans="1:14">
      <c r="A27" s="158"/>
      <c r="B27" s="159"/>
      <c r="C27" s="159"/>
    </row>
    <row r="28" spans="1:14">
      <c r="A28" s="158"/>
      <c r="B28" s="159"/>
      <c r="C28" s="159"/>
    </row>
    <row r="29" spans="1:14">
      <c r="A29" s="158"/>
      <c r="B29" s="159"/>
      <c r="C29" s="159"/>
    </row>
    <row r="30" spans="1:14">
      <c r="A30" s="158"/>
      <c r="B30" s="159"/>
      <c r="C30" s="159"/>
    </row>
    <row r="31" spans="1:14">
      <c r="A31" s="158"/>
      <c r="B31" s="159"/>
      <c r="C31" s="159"/>
    </row>
    <row r="32" spans="1:14">
      <c r="A32" s="158"/>
      <c r="B32" s="159"/>
      <c r="C32" s="159"/>
    </row>
    <row r="33" spans="1:3">
      <c r="A33" s="158"/>
      <c r="B33" s="159"/>
      <c r="C33" s="159"/>
    </row>
    <row r="34" spans="1:3">
      <c r="A34" s="158"/>
      <c r="B34" s="159"/>
      <c r="C34" s="159"/>
    </row>
    <row r="35" spans="1:3">
      <c r="A35" s="158"/>
      <c r="B35" s="159"/>
      <c r="C35" s="159"/>
    </row>
    <row r="36" spans="1:3">
      <c r="A36" s="158"/>
      <c r="B36" s="159"/>
      <c r="C36" s="159"/>
    </row>
    <row r="37" spans="1:3">
      <c r="A37" s="158"/>
      <c r="B37" s="159"/>
      <c r="C37" s="159"/>
    </row>
    <row r="38" spans="1:3">
      <c r="A38" s="158"/>
      <c r="B38" s="159"/>
      <c r="C38" s="159"/>
    </row>
    <row r="39" spans="1:3">
      <c r="A39" s="158"/>
      <c r="B39" s="159"/>
      <c r="C39" s="159"/>
    </row>
    <row r="40" spans="1:3">
      <c r="A40" s="158"/>
      <c r="B40" s="159"/>
      <c r="C40" s="159"/>
    </row>
    <row r="41" spans="1:3">
      <c r="A41" s="158"/>
      <c r="B41" s="159"/>
      <c r="C41" s="159"/>
    </row>
    <row r="42" spans="1:3">
      <c r="A42" s="158"/>
      <c r="B42" s="159"/>
      <c r="C42" s="159"/>
    </row>
    <row r="43" spans="1:3">
      <c r="A43" s="158"/>
      <c r="B43" s="159"/>
      <c r="C43" s="159"/>
    </row>
    <row r="44" spans="1:3">
      <c r="A44" s="158"/>
      <c r="B44" s="159"/>
      <c r="C44" s="159"/>
    </row>
    <row r="45" spans="1:3">
      <c r="A45" s="158"/>
      <c r="B45" s="159"/>
      <c r="C45" s="159"/>
    </row>
    <row r="46" spans="1:3">
      <c r="A46" s="158"/>
      <c r="B46" s="159"/>
      <c r="C46" s="159"/>
    </row>
    <row r="47" spans="1:3">
      <c r="A47" s="158"/>
      <c r="B47" s="159"/>
      <c r="C47" s="159"/>
    </row>
    <row r="48" spans="1:3">
      <c r="A48" s="158"/>
      <c r="B48" s="159"/>
      <c r="C48" s="159"/>
    </row>
    <row r="49" spans="1:3" ht="44.25" customHeight="1">
      <c r="A49" s="158"/>
    </row>
    <row r="50" spans="1:3">
      <c r="A50" s="158"/>
    </row>
    <row r="51" spans="1:3">
      <c r="A51" s="158"/>
    </row>
    <row r="52" spans="1:3" ht="16.5" thickBot="1">
      <c r="C52" s="160"/>
    </row>
    <row r="62" spans="1:3" ht="45.75" customHeight="1"/>
  </sheetData>
  <mergeCells count="8">
    <mergeCell ref="G1:H1"/>
    <mergeCell ref="G4:H4"/>
    <mergeCell ref="G3:H3"/>
    <mergeCell ref="D8:D9"/>
    <mergeCell ref="E8:E9"/>
    <mergeCell ref="D6:H6"/>
    <mergeCell ref="F8:F9"/>
    <mergeCell ref="G8:H8"/>
  </mergeCells>
  <phoneticPr fontId="16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7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2"/>
  <sheetViews>
    <sheetView topLeftCell="A7" zoomScaleNormal="100" zoomScaleSheetLayoutView="90" workbookViewId="0">
      <selection activeCell="E36" sqref="E36"/>
    </sheetView>
  </sheetViews>
  <sheetFormatPr defaultColWidth="9.1640625" defaultRowHeight="12.75"/>
  <cols>
    <col min="1" max="1" width="3.33203125" style="13" customWidth="1"/>
    <col min="2" max="2" width="15.1640625" style="13" customWidth="1"/>
    <col min="3" max="3" width="14" style="13" customWidth="1"/>
    <col min="4" max="4" width="16" style="13" customWidth="1"/>
    <col min="5" max="5" width="57.5" style="13" customWidth="1"/>
    <col min="6" max="6" width="45" style="13" customWidth="1"/>
    <col min="7" max="7" width="19.5" style="13" customWidth="1"/>
    <col min="8" max="8" width="17.83203125" style="13" customWidth="1"/>
    <col min="9" max="9" width="19.6640625" style="13" customWidth="1"/>
    <col min="10" max="10" width="18.33203125" style="13" customWidth="1"/>
    <col min="11" max="16384" width="9.1640625" style="14"/>
  </cols>
  <sheetData>
    <row r="1" spans="1:10" ht="20.25">
      <c r="H1" s="556" t="s">
        <v>814</v>
      </c>
      <c r="I1" s="556"/>
      <c r="J1" s="608"/>
    </row>
    <row r="2" spans="1:10" ht="23.25" customHeight="1">
      <c r="H2" s="557" t="s">
        <v>826</v>
      </c>
      <c r="I2" s="608"/>
      <c r="J2" s="608"/>
    </row>
    <row r="3" spans="1:10" ht="20.25">
      <c r="H3" s="565" t="s">
        <v>827</v>
      </c>
      <c r="I3" s="565"/>
      <c r="J3" s="608"/>
    </row>
    <row r="4" spans="1:10" ht="20.25">
      <c r="H4" s="566" t="s">
        <v>806</v>
      </c>
      <c r="I4" s="566"/>
      <c r="J4" s="608"/>
    </row>
    <row r="5" spans="1:10" ht="15" customHeight="1">
      <c r="G5" s="607"/>
      <c r="H5" s="607"/>
      <c r="I5" s="607"/>
      <c r="J5" s="607"/>
    </row>
    <row r="6" spans="1:10" s="85" customFormat="1" ht="43.5" customHeight="1">
      <c r="A6" s="398"/>
      <c r="C6" s="606" t="s">
        <v>476</v>
      </c>
      <c r="D6" s="606"/>
      <c r="E6" s="606"/>
      <c r="F6" s="606"/>
      <c r="G6" s="606"/>
      <c r="H6" s="606"/>
      <c r="I6" s="606"/>
      <c r="J6" s="451"/>
    </row>
    <row r="7" spans="1:10" ht="18">
      <c r="B7" s="161"/>
      <c r="C7" s="162"/>
      <c r="D7" s="162"/>
      <c r="E7" s="162"/>
      <c r="F7" s="163"/>
      <c r="G7" s="163"/>
      <c r="H7" s="164"/>
      <c r="I7" s="163"/>
      <c r="J7" s="103" t="s">
        <v>303</v>
      </c>
    </row>
    <row r="8" spans="1:10" ht="99" customHeight="1">
      <c r="A8" s="104"/>
      <c r="B8" s="165" t="s">
        <v>834</v>
      </c>
      <c r="C8" s="165" t="s">
        <v>835</v>
      </c>
      <c r="D8" s="165" t="s">
        <v>836</v>
      </c>
      <c r="E8" s="166" t="s">
        <v>61</v>
      </c>
      <c r="F8" s="170" t="s">
        <v>59</v>
      </c>
      <c r="G8" s="170" t="s">
        <v>50</v>
      </c>
      <c r="H8" s="170" t="s">
        <v>51</v>
      </c>
      <c r="I8" s="170" t="s">
        <v>52</v>
      </c>
      <c r="J8" s="170" t="s">
        <v>53</v>
      </c>
    </row>
    <row r="9" spans="1:10" s="168" customFormat="1" ht="31.5">
      <c r="A9" s="167"/>
      <c r="B9" s="171" t="s">
        <v>580</v>
      </c>
      <c r="C9" s="171"/>
      <c r="D9" s="171"/>
      <c r="E9" s="172" t="s">
        <v>164</v>
      </c>
      <c r="F9" s="173"/>
      <c r="G9" s="230">
        <f>G11+G12+G13</f>
        <v>334200</v>
      </c>
      <c r="H9" s="230">
        <f>H11+H12+H13</f>
        <v>0</v>
      </c>
      <c r="I9" s="230">
        <f>I11+I12+I13</f>
        <v>0</v>
      </c>
      <c r="J9" s="230">
        <f>J11+J12+J13</f>
        <v>334200</v>
      </c>
    </row>
    <row r="10" spans="1:10" s="168" customFormat="1" ht="31.5">
      <c r="A10" s="167"/>
      <c r="B10" s="171" t="s">
        <v>581</v>
      </c>
      <c r="C10" s="171"/>
      <c r="D10" s="171"/>
      <c r="E10" s="174" t="s">
        <v>164</v>
      </c>
      <c r="F10" s="173"/>
      <c r="G10" s="173"/>
      <c r="H10" s="173"/>
      <c r="I10" s="173"/>
      <c r="J10" s="173"/>
    </row>
    <row r="11" spans="1:10" s="20" customFormat="1" ht="30">
      <c r="A11" s="19"/>
      <c r="B11" s="175" t="s">
        <v>587</v>
      </c>
      <c r="C11" s="175" t="s">
        <v>496</v>
      </c>
      <c r="D11" s="175" t="s">
        <v>57</v>
      </c>
      <c r="E11" s="176" t="s">
        <v>361</v>
      </c>
      <c r="F11" s="176" t="s">
        <v>732</v>
      </c>
      <c r="G11" s="177">
        <v>127500</v>
      </c>
      <c r="H11" s="281"/>
      <c r="I11" s="281"/>
      <c r="J11" s="177">
        <f>G11</f>
        <v>127500</v>
      </c>
    </row>
    <row r="12" spans="1:10" s="20" customFormat="1" ht="30">
      <c r="A12" s="19"/>
      <c r="B12" s="175" t="s">
        <v>587</v>
      </c>
      <c r="C12" s="175" t="s">
        <v>496</v>
      </c>
      <c r="D12" s="175" t="s">
        <v>57</v>
      </c>
      <c r="E12" s="176" t="s">
        <v>361</v>
      </c>
      <c r="F12" s="176" t="s">
        <v>733</v>
      </c>
      <c r="G12" s="177">
        <v>198600</v>
      </c>
      <c r="H12" s="281"/>
      <c r="I12" s="281"/>
      <c r="J12" s="177">
        <f>G12</f>
        <v>198600</v>
      </c>
    </row>
    <row r="13" spans="1:10" s="20" customFormat="1" ht="30">
      <c r="A13" s="19"/>
      <c r="B13" s="175" t="s">
        <v>587</v>
      </c>
      <c r="C13" s="175" t="s">
        <v>496</v>
      </c>
      <c r="D13" s="175" t="s">
        <v>57</v>
      </c>
      <c r="E13" s="176" t="s">
        <v>361</v>
      </c>
      <c r="F13" s="176" t="s">
        <v>734</v>
      </c>
      <c r="G13" s="177">
        <v>8100</v>
      </c>
      <c r="H13" s="281"/>
      <c r="I13" s="281"/>
      <c r="J13" s="177">
        <f>G13</f>
        <v>8100</v>
      </c>
    </row>
    <row r="14" spans="1:10" s="20" customFormat="1" ht="15.75">
      <c r="A14" s="19"/>
      <c r="B14" s="171" t="s">
        <v>590</v>
      </c>
      <c r="C14" s="171"/>
      <c r="D14" s="171"/>
      <c r="E14" s="172" t="s">
        <v>187</v>
      </c>
      <c r="F14" s="173"/>
      <c r="G14" s="230">
        <f>G16</f>
        <v>66300</v>
      </c>
      <c r="H14" s="230">
        <f>H16</f>
        <v>0</v>
      </c>
      <c r="I14" s="230">
        <f>I16</f>
        <v>0</v>
      </c>
      <c r="J14" s="230">
        <f>J16</f>
        <v>66300</v>
      </c>
    </row>
    <row r="15" spans="1:10" s="20" customFormat="1" ht="15.75">
      <c r="A15" s="19"/>
      <c r="B15" s="171" t="s">
        <v>591</v>
      </c>
      <c r="C15" s="171"/>
      <c r="D15" s="171"/>
      <c r="E15" s="174" t="s">
        <v>187</v>
      </c>
      <c r="F15" s="173"/>
      <c r="G15" s="173"/>
      <c r="H15" s="173"/>
      <c r="I15" s="173"/>
      <c r="J15" s="173"/>
    </row>
    <row r="16" spans="1:10" s="20" customFormat="1" ht="30">
      <c r="A16" s="19"/>
      <c r="B16" s="175" t="s">
        <v>671</v>
      </c>
      <c r="C16" s="175" t="s">
        <v>496</v>
      </c>
      <c r="D16" s="175" t="s">
        <v>57</v>
      </c>
      <c r="E16" s="176" t="s">
        <v>361</v>
      </c>
      <c r="F16" s="176" t="s">
        <v>735</v>
      </c>
      <c r="G16" s="177">
        <v>66300</v>
      </c>
      <c r="H16" s="281"/>
      <c r="I16" s="281"/>
      <c r="J16" s="177">
        <f>G16</f>
        <v>66300</v>
      </c>
    </row>
    <row r="17" spans="1:15" s="280" customFormat="1" ht="15.75" customHeight="1">
      <c r="A17" s="279"/>
      <c r="B17" s="175"/>
      <c r="C17" s="175"/>
      <c r="D17" s="175"/>
      <c r="E17" s="176"/>
      <c r="F17" s="176"/>
      <c r="G17" s="177"/>
      <c r="H17" s="281"/>
      <c r="I17" s="281"/>
      <c r="J17" s="177"/>
    </row>
    <row r="18" spans="1:15" s="111" customFormat="1" ht="15.75">
      <c r="A18" s="282"/>
      <c r="B18" s="171" t="s">
        <v>672</v>
      </c>
      <c r="C18" s="171"/>
      <c r="D18" s="171"/>
      <c r="E18" s="174" t="s">
        <v>673</v>
      </c>
      <c r="G18" s="181">
        <f>G19</f>
        <v>830500</v>
      </c>
      <c r="H18" s="230">
        <v>0</v>
      </c>
      <c r="I18" s="230">
        <v>0</v>
      </c>
      <c r="J18" s="181">
        <f>G18</f>
        <v>830500</v>
      </c>
    </row>
    <row r="19" spans="1:15" s="20" customFormat="1" ht="30">
      <c r="A19" s="19"/>
      <c r="B19" s="175" t="s">
        <v>674</v>
      </c>
      <c r="C19" s="175" t="s">
        <v>675</v>
      </c>
      <c r="D19" s="175" t="s">
        <v>57</v>
      </c>
      <c r="E19" s="176" t="s">
        <v>676</v>
      </c>
      <c r="F19" s="176" t="s">
        <v>677</v>
      </c>
      <c r="G19" s="177">
        <f>831700-1200</f>
        <v>830500</v>
      </c>
      <c r="H19" s="173"/>
      <c r="I19" s="173"/>
      <c r="J19" s="177">
        <f>G19</f>
        <v>830500</v>
      </c>
    </row>
    <row r="20" spans="1:15" s="20" customFormat="1" ht="18" customHeight="1">
      <c r="A20" s="19"/>
      <c r="B20" s="178"/>
      <c r="C20" s="178"/>
      <c r="D20" s="175"/>
      <c r="E20" s="179" t="s">
        <v>45</v>
      </c>
      <c r="F20" s="180"/>
      <c r="G20" s="181">
        <f>G14+G18+G9</f>
        <v>1231000</v>
      </c>
      <c r="H20" s="181">
        <f>H14+H18+H9</f>
        <v>0</v>
      </c>
      <c r="I20" s="181">
        <f>I14+I18+I9</f>
        <v>0</v>
      </c>
      <c r="J20" s="181">
        <f>J14+J18+J9</f>
        <v>1231000</v>
      </c>
    </row>
    <row r="21" spans="1:15" s="20" customFormat="1" ht="23.25" customHeight="1">
      <c r="A21" s="19"/>
      <c r="B21" s="231"/>
      <c r="C21" s="231"/>
      <c r="D21" s="232"/>
      <c r="E21" s="233"/>
      <c r="F21" s="234"/>
      <c r="G21" s="235"/>
      <c r="H21" s="235"/>
      <c r="I21" s="235"/>
      <c r="J21" s="235"/>
    </row>
    <row r="22" spans="1:15" s="20" customFormat="1" ht="19.5" customHeight="1">
      <c r="A22" s="19"/>
      <c r="B22" s="231"/>
      <c r="C22" s="231"/>
      <c r="D22" s="232"/>
      <c r="E22" s="233"/>
      <c r="F22" s="234"/>
      <c r="G22" s="235"/>
      <c r="H22" s="235"/>
      <c r="I22" s="235"/>
      <c r="J22" s="235"/>
    </row>
    <row r="23" spans="1:15" s="20" customFormat="1" ht="23.25" customHeight="1">
      <c r="A23" s="19"/>
      <c r="B23" s="334" t="s">
        <v>828</v>
      </c>
      <c r="C23" s="334"/>
      <c r="D23" s="334"/>
      <c r="E23" s="335"/>
      <c r="F23" s="336"/>
      <c r="G23" s="336"/>
      <c r="H23" s="466" t="s">
        <v>829</v>
      </c>
      <c r="I23" s="337"/>
      <c r="J23" s="338"/>
      <c r="K23" s="339"/>
      <c r="L23" s="339"/>
      <c r="M23" s="340"/>
      <c r="O23" s="341"/>
    </row>
    <row r="24" spans="1:15" s="20" customFormat="1" ht="23.25" customHeight="1">
      <c r="A24" s="19"/>
      <c r="B24" s="231"/>
      <c r="C24" s="231"/>
      <c r="D24" s="232"/>
      <c r="E24" s="233"/>
      <c r="F24" s="234"/>
      <c r="G24" s="235"/>
      <c r="H24" s="235"/>
      <c r="I24" s="235"/>
      <c r="J24" s="235"/>
    </row>
    <row r="25" spans="1:15" s="85" customFormat="1" ht="21" customHeight="1">
      <c r="B25" s="83" t="s">
        <v>143</v>
      </c>
      <c r="C25" s="81"/>
      <c r="H25" s="84"/>
    </row>
    <row r="26" spans="1:15" s="85" customFormat="1" ht="33.75" customHeight="1">
      <c r="B26" s="83" t="s">
        <v>144</v>
      </c>
      <c r="C26" s="81"/>
      <c r="H26" s="83" t="s">
        <v>145</v>
      </c>
    </row>
    <row r="27" spans="1:15" s="85" customFormat="1" ht="22.5" customHeight="1">
      <c r="B27" s="83"/>
      <c r="C27" s="81"/>
      <c r="H27" s="84"/>
    </row>
    <row r="28" spans="1:15" s="85" customFormat="1" ht="20.25">
      <c r="B28" s="169" t="s">
        <v>395</v>
      </c>
      <c r="C28" s="169"/>
      <c r="D28" s="169"/>
      <c r="E28" s="169"/>
      <c r="H28" s="83"/>
    </row>
    <row r="29" spans="1:15" ht="20.25">
      <c r="B29" s="83" t="s">
        <v>396</v>
      </c>
      <c r="C29" s="83"/>
      <c r="D29" s="83"/>
      <c r="E29" s="14"/>
      <c r="H29" s="83" t="s">
        <v>146</v>
      </c>
    </row>
    <row r="32" spans="1:15" ht="20.25">
      <c r="B32" s="88" t="s">
        <v>833</v>
      </c>
    </row>
  </sheetData>
  <mergeCells count="6">
    <mergeCell ref="C6:I6"/>
    <mergeCell ref="G5:J5"/>
    <mergeCell ref="H2:J2"/>
    <mergeCell ref="H1:J1"/>
    <mergeCell ref="H3:J3"/>
    <mergeCell ref="H4:J4"/>
  </mergeCells>
  <phoneticPr fontId="14" type="noConversion"/>
  <printOptions horizontalCentered="1"/>
  <pageMargins left="0.39370078740157483" right="0.39370078740157483" top="0.98425196850393704" bottom="0.31496062992125984" header="0.23622047244094491" footer="0.19685039370078741"/>
  <pageSetup paperSize="9" scale="61" orientation="landscape" r:id="rId1"/>
  <headerFooter alignWithMargins="0">
    <oddFooter>&amp;Ь&amp;Ф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176"/>
  <sheetViews>
    <sheetView topLeftCell="A46" zoomScale="87" zoomScaleNormal="87" workbookViewId="0">
      <selection activeCell="F58" sqref="F58"/>
    </sheetView>
  </sheetViews>
  <sheetFormatPr defaultColWidth="9.1640625" defaultRowHeight="15"/>
  <cols>
    <col min="1" max="1" width="16.5" style="13" customWidth="1"/>
    <col min="2" max="2" width="18" style="13" customWidth="1"/>
    <col min="3" max="3" width="17.83203125" style="13" customWidth="1"/>
    <col min="4" max="4" width="58.5" style="13" customWidth="1"/>
    <col min="5" max="5" width="55.83203125" style="13" customWidth="1"/>
    <col min="6" max="6" width="19.5" style="19" customWidth="1"/>
    <col min="7" max="7" width="16.6640625" style="328" customWidth="1"/>
    <col min="8" max="8" width="19.1640625" style="19" customWidth="1"/>
    <col min="9" max="9" width="4.33203125" style="14" customWidth="1"/>
    <col min="10" max="10" width="19.5" style="14" customWidth="1"/>
    <col min="11" max="16384" width="9.1640625" style="14"/>
  </cols>
  <sheetData>
    <row r="1" spans="1:8" ht="20.25">
      <c r="F1" s="556" t="s">
        <v>813</v>
      </c>
      <c r="G1" s="556"/>
      <c r="H1" s="587"/>
    </row>
    <row r="2" spans="1:8" ht="30.75" customHeight="1">
      <c r="F2" s="557" t="s">
        <v>831</v>
      </c>
      <c r="G2" s="587"/>
      <c r="H2" s="587"/>
    </row>
    <row r="3" spans="1:8" ht="20.25">
      <c r="F3" s="565" t="s">
        <v>827</v>
      </c>
      <c r="G3" s="565"/>
      <c r="H3" s="587"/>
    </row>
    <row r="4" spans="1:8" ht="20.25">
      <c r="F4" s="566" t="s">
        <v>806</v>
      </c>
      <c r="G4" s="566"/>
      <c r="H4" s="587"/>
    </row>
    <row r="5" spans="1:8" ht="21" customHeight="1">
      <c r="F5" s="397"/>
      <c r="G5" s="299"/>
      <c r="H5" s="397"/>
    </row>
    <row r="6" spans="1:8" ht="48" customHeight="1">
      <c r="A6" s="569" t="s">
        <v>477</v>
      </c>
      <c r="B6" s="609"/>
      <c r="C6" s="609"/>
      <c r="D6" s="609"/>
      <c r="E6" s="609"/>
      <c r="F6" s="609"/>
      <c r="G6" s="609"/>
      <c r="H6" s="609"/>
    </row>
    <row r="7" spans="1:8" ht="18">
      <c r="A7" s="161"/>
      <c r="B7" s="162"/>
      <c r="C7" s="162"/>
      <c r="D7" s="162"/>
      <c r="E7" s="163"/>
      <c r="F7" s="300"/>
      <c r="G7" s="301"/>
      <c r="H7" s="15" t="s">
        <v>303</v>
      </c>
    </row>
    <row r="8" spans="1:8" s="20" customFormat="1" ht="83.25" customHeight="1">
      <c r="A8" s="165" t="s">
        <v>497</v>
      </c>
      <c r="B8" s="456" t="s">
        <v>738</v>
      </c>
      <c r="C8" s="456" t="s">
        <v>739</v>
      </c>
      <c r="D8" s="456" t="s">
        <v>61</v>
      </c>
      <c r="E8" s="107" t="s">
        <v>54</v>
      </c>
      <c r="F8" s="456" t="s">
        <v>21</v>
      </c>
      <c r="G8" s="302" t="s">
        <v>22</v>
      </c>
      <c r="H8" s="107" t="s">
        <v>55</v>
      </c>
    </row>
    <row r="9" spans="1:8" s="106" customFormat="1" ht="14.25" customHeight="1">
      <c r="A9" s="461">
        <v>1</v>
      </c>
      <c r="B9" s="461">
        <v>2</v>
      </c>
      <c r="C9" s="461">
        <v>3</v>
      </c>
      <c r="D9" s="461">
        <v>4</v>
      </c>
      <c r="E9" s="116">
        <v>5</v>
      </c>
      <c r="F9" s="461">
        <v>6</v>
      </c>
      <c r="G9" s="303">
        <v>7</v>
      </c>
      <c r="H9" s="116">
        <v>8</v>
      </c>
    </row>
    <row r="10" spans="1:8" s="111" customFormat="1" ht="19.5" customHeight="1">
      <c r="A10" s="283" t="s">
        <v>552</v>
      </c>
      <c r="B10" s="209"/>
      <c r="C10" s="208"/>
      <c r="D10" s="172" t="s">
        <v>147</v>
      </c>
      <c r="E10" s="172"/>
      <c r="F10" s="309">
        <f>SUM(F12:F15)</f>
        <v>2161.8000000000002</v>
      </c>
      <c r="G10" s="309">
        <f t="shared" ref="G10:H10" si="0">SUM(G12:G15)</f>
        <v>0</v>
      </c>
      <c r="H10" s="309">
        <f t="shared" si="0"/>
        <v>2161.8000000000002</v>
      </c>
    </row>
    <row r="11" spans="1:8" s="111" customFormat="1" ht="19.5" customHeight="1">
      <c r="A11" s="283" t="s">
        <v>553</v>
      </c>
      <c r="B11" s="209"/>
      <c r="C11" s="208"/>
      <c r="D11" s="174" t="s">
        <v>147</v>
      </c>
      <c r="E11" s="172"/>
      <c r="F11" s="309"/>
      <c r="G11" s="315"/>
      <c r="H11" s="309"/>
    </row>
    <row r="12" spans="1:8" s="20" customFormat="1" ht="48" customHeight="1">
      <c r="A12" s="285" t="s">
        <v>756</v>
      </c>
      <c r="B12" s="285" t="s">
        <v>196</v>
      </c>
      <c r="C12" s="285" t="s">
        <v>239</v>
      </c>
      <c r="D12" s="462" t="s">
        <v>639</v>
      </c>
      <c r="E12" s="462" t="s">
        <v>322</v>
      </c>
      <c r="F12" s="290">
        <v>963.4</v>
      </c>
      <c r="G12" s="304">
        <v>0</v>
      </c>
      <c r="H12" s="305">
        <f>F12+G12</f>
        <v>963.4</v>
      </c>
    </row>
    <row r="13" spans="1:8" s="20" customFormat="1" ht="46.5" customHeight="1">
      <c r="A13" s="285" t="s">
        <v>756</v>
      </c>
      <c r="B13" s="285" t="s">
        <v>196</v>
      </c>
      <c r="C13" s="285" t="s">
        <v>239</v>
      </c>
      <c r="D13" s="462" t="s">
        <v>639</v>
      </c>
      <c r="E13" s="295" t="s">
        <v>323</v>
      </c>
      <c r="F13" s="290">
        <v>535</v>
      </c>
      <c r="G13" s="306">
        <v>0</v>
      </c>
      <c r="H13" s="290">
        <f t="shared" ref="H13:H15" si="1">F13+G13</f>
        <v>535</v>
      </c>
    </row>
    <row r="14" spans="1:8" s="20" customFormat="1" ht="46.5" customHeight="1">
      <c r="A14" s="285" t="s">
        <v>756</v>
      </c>
      <c r="B14" s="285" t="s">
        <v>196</v>
      </c>
      <c r="C14" s="285" t="s">
        <v>239</v>
      </c>
      <c r="D14" s="462" t="s">
        <v>639</v>
      </c>
      <c r="E14" s="295" t="s">
        <v>687</v>
      </c>
      <c r="F14" s="290">
        <v>128.4</v>
      </c>
      <c r="G14" s="306"/>
      <c r="H14" s="290">
        <f t="shared" si="1"/>
        <v>128.4</v>
      </c>
    </row>
    <row r="15" spans="1:8" s="20" customFormat="1" ht="30">
      <c r="A15" s="285" t="s">
        <v>756</v>
      </c>
      <c r="B15" s="285" t="s">
        <v>196</v>
      </c>
      <c r="C15" s="285" t="s">
        <v>239</v>
      </c>
      <c r="D15" s="462" t="s">
        <v>639</v>
      </c>
      <c r="E15" s="462" t="s">
        <v>324</v>
      </c>
      <c r="F15" s="290">
        <v>535</v>
      </c>
      <c r="G15" s="307">
        <v>0</v>
      </c>
      <c r="H15" s="308">
        <f t="shared" si="1"/>
        <v>535</v>
      </c>
    </row>
    <row r="16" spans="1:8" s="111" customFormat="1" ht="16.5" customHeight="1">
      <c r="A16" s="283" t="s">
        <v>555</v>
      </c>
      <c r="B16" s="283"/>
      <c r="C16" s="283"/>
      <c r="D16" s="172" t="s">
        <v>149</v>
      </c>
      <c r="E16" s="292"/>
      <c r="F16" s="309">
        <f>F18</f>
        <v>4840</v>
      </c>
      <c r="G16" s="309">
        <f t="shared" ref="G16:H16" si="2">G18</f>
        <v>0</v>
      </c>
      <c r="H16" s="309">
        <f t="shared" si="2"/>
        <v>4840</v>
      </c>
    </row>
    <row r="17" spans="1:8" s="20" customFormat="1" ht="18" customHeight="1">
      <c r="A17" s="283" t="s">
        <v>556</v>
      </c>
      <c r="B17" s="283"/>
      <c r="C17" s="283"/>
      <c r="D17" s="174" t="s">
        <v>149</v>
      </c>
      <c r="E17" s="462"/>
      <c r="F17" s="290"/>
      <c r="G17" s="306"/>
      <c r="H17" s="290"/>
    </row>
    <row r="18" spans="1:8" s="20" customFormat="1" ht="60">
      <c r="A18" s="366" t="s">
        <v>640</v>
      </c>
      <c r="B18" s="322" t="s">
        <v>196</v>
      </c>
      <c r="C18" s="322" t="s">
        <v>239</v>
      </c>
      <c r="D18" s="323" t="s">
        <v>639</v>
      </c>
      <c r="E18" s="310" t="s">
        <v>331</v>
      </c>
      <c r="F18" s="311">
        <v>4840</v>
      </c>
      <c r="G18" s="312">
        <v>0</v>
      </c>
      <c r="H18" s="311">
        <f t="shared" ref="H18:H47" si="3">G18+F18</f>
        <v>4840</v>
      </c>
    </row>
    <row r="19" spans="1:8" s="20" customFormat="1" ht="20.25" customHeight="1">
      <c r="A19" s="283" t="s">
        <v>555</v>
      </c>
      <c r="B19" s="283"/>
      <c r="C19" s="283"/>
      <c r="D19" s="172" t="s">
        <v>186</v>
      </c>
      <c r="E19" s="295"/>
      <c r="F19" s="309">
        <f>F21</f>
        <v>757.2</v>
      </c>
      <c r="G19" s="309">
        <f t="shared" ref="G19:H19" si="4">G21</f>
        <v>0</v>
      </c>
      <c r="H19" s="309">
        <f t="shared" si="4"/>
        <v>757.2</v>
      </c>
    </row>
    <row r="20" spans="1:8" s="20" customFormat="1" ht="19.5" customHeight="1">
      <c r="A20" s="283" t="s">
        <v>556</v>
      </c>
      <c r="B20" s="283"/>
      <c r="C20" s="283"/>
      <c r="D20" s="174" t="s">
        <v>186</v>
      </c>
      <c r="E20" s="295"/>
      <c r="F20" s="290"/>
      <c r="G20" s="306"/>
      <c r="H20" s="290"/>
    </row>
    <row r="21" spans="1:8" s="20" customFormat="1" ht="75">
      <c r="A21" s="322" t="s">
        <v>786</v>
      </c>
      <c r="B21" s="322" t="s">
        <v>760</v>
      </c>
      <c r="C21" s="322" t="s">
        <v>761</v>
      </c>
      <c r="D21" s="323" t="s">
        <v>762</v>
      </c>
      <c r="E21" s="313" t="s">
        <v>373</v>
      </c>
      <c r="F21" s="290">
        <v>757.2</v>
      </c>
      <c r="G21" s="306">
        <v>0</v>
      </c>
      <c r="H21" s="290">
        <f>G21+F21</f>
        <v>757.2</v>
      </c>
    </row>
    <row r="22" spans="1:8" s="20" customFormat="1" ht="18.75" customHeight="1">
      <c r="A22" s="283" t="s">
        <v>555</v>
      </c>
      <c r="B22" s="283"/>
      <c r="C22" s="283"/>
      <c r="D22" s="172" t="s">
        <v>193</v>
      </c>
      <c r="E22" s="314"/>
      <c r="F22" s="309">
        <f>F24</f>
        <v>885.6</v>
      </c>
      <c r="G22" s="315">
        <f>G24</f>
        <v>0</v>
      </c>
      <c r="H22" s="309">
        <f>G22+F22</f>
        <v>885.6</v>
      </c>
    </row>
    <row r="23" spans="1:8" s="20" customFormat="1" ht="18.75" customHeight="1">
      <c r="A23" s="283" t="s">
        <v>556</v>
      </c>
      <c r="B23" s="283"/>
      <c r="C23" s="283"/>
      <c r="D23" s="174" t="s">
        <v>193</v>
      </c>
      <c r="E23" s="314"/>
      <c r="F23" s="309"/>
      <c r="G23" s="315"/>
      <c r="H23" s="309"/>
    </row>
    <row r="24" spans="1:8" s="20" customFormat="1" ht="31.5" customHeight="1">
      <c r="A24" s="322" t="s">
        <v>729</v>
      </c>
      <c r="B24" s="322" t="s">
        <v>60</v>
      </c>
      <c r="C24" s="322" t="s">
        <v>730</v>
      </c>
      <c r="D24" s="323" t="s">
        <v>731</v>
      </c>
      <c r="E24" s="313" t="s">
        <v>374</v>
      </c>
      <c r="F24" s="290">
        <f>800+85.6</f>
        <v>885.6</v>
      </c>
      <c r="G24" s="306">
        <v>0</v>
      </c>
      <c r="H24" s="290">
        <f>G24+F24</f>
        <v>885.6</v>
      </c>
    </row>
    <row r="25" spans="1:8" s="111" customFormat="1" ht="31.5">
      <c r="A25" s="283" t="s">
        <v>561</v>
      </c>
      <c r="B25" s="283"/>
      <c r="C25" s="283"/>
      <c r="D25" s="172" t="s">
        <v>152</v>
      </c>
      <c r="E25" s="314"/>
      <c r="F25" s="309">
        <f>SUM(F27:F31)</f>
        <v>4505.0999999999995</v>
      </c>
      <c r="G25" s="309">
        <f t="shared" ref="G25:H25" si="5">SUM(G27:G31)</f>
        <v>0</v>
      </c>
      <c r="H25" s="309">
        <f t="shared" si="5"/>
        <v>4505.0999999999995</v>
      </c>
    </row>
    <row r="26" spans="1:8" s="20" customFormat="1" ht="31.5">
      <c r="A26" s="283" t="s">
        <v>562</v>
      </c>
      <c r="B26" s="283"/>
      <c r="C26" s="283"/>
      <c r="D26" s="174" t="s">
        <v>152</v>
      </c>
      <c r="E26" s="462"/>
      <c r="F26" s="290"/>
      <c r="G26" s="306"/>
      <c r="H26" s="290"/>
    </row>
    <row r="27" spans="1:8" s="20" customFormat="1" ht="45">
      <c r="A27" s="285" t="s">
        <v>755</v>
      </c>
      <c r="B27" s="285" t="s">
        <v>499</v>
      </c>
      <c r="C27" s="285" t="s">
        <v>237</v>
      </c>
      <c r="D27" s="462" t="s">
        <v>500</v>
      </c>
      <c r="E27" s="176" t="s">
        <v>326</v>
      </c>
      <c r="F27" s="286">
        <v>1850.9</v>
      </c>
      <c r="G27" s="306">
        <v>0</v>
      </c>
      <c r="H27" s="290">
        <f t="shared" si="3"/>
        <v>1850.9</v>
      </c>
    </row>
    <row r="28" spans="1:8" s="20" customFormat="1" ht="45.75" customHeight="1">
      <c r="A28" s="285" t="s">
        <v>681</v>
      </c>
      <c r="B28" s="285" t="s">
        <v>196</v>
      </c>
      <c r="C28" s="285" t="s">
        <v>239</v>
      </c>
      <c r="D28" s="462" t="s">
        <v>639</v>
      </c>
      <c r="E28" s="295" t="s">
        <v>323</v>
      </c>
      <c r="F28" s="290">
        <v>535</v>
      </c>
      <c r="G28" s="306">
        <v>0</v>
      </c>
      <c r="H28" s="290">
        <f t="shared" si="3"/>
        <v>535</v>
      </c>
    </row>
    <row r="29" spans="1:8" s="20" customFormat="1" ht="30">
      <c r="A29" s="285" t="s">
        <v>681</v>
      </c>
      <c r="B29" s="285" t="s">
        <v>196</v>
      </c>
      <c r="C29" s="285" t="s">
        <v>239</v>
      </c>
      <c r="D29" s="462" t="s">
        <v>639</v>
      </c>
      <c r="E29" s="462" t="s">
        <v>327</v>
      </c>
      <c r="F29" s="290">
        <v>1765.5</v>
      </c>
      <c r="G29" s="306">
        <v>0</v>
      </c>
      <c r="H29" s="290">
        <f t="shared" si="3"/>
        <v>1765.5</v>
      </c>
    </row>
    <row r="30" spans="1:8" s="20" customFormat="1" ht="30">
      <c r="A30" s="285" t="s">
        <v>681</v>
      </c>
      <c r="B30" s="285" t="s">
        <v>196</v>
      </c>
      <c r="C30" s="285" t="s">
        <v>239</v>
      </c>
      <c r="D30" s="462" t="s">
        <v>639</v>
      </c>
      <c r="E30" s="462" t="s">
        <v>324</v>
      </c>
      <c r="F30" s="290">
        <v>248.7</v>
      </c>
      <c r="G30" s="306">
        <v>0</v>
      </c>
      <c r="H30" s="290">
        <f t="shared" si="3"/>
        <v>248.7</v>
      </c>
    </row>
    <row r="31" spans="1:8" s="20" customFormat="1" ht="45">
      <c r="A31" s="285" t="s">
        <v>787</v>
      </c>
      <c r="B31" s="285" t="s">
        <v>442</v>
      </c>
      <c r="C31" s="285" t="s">
        <v>207</v>
      </c>
      <c r="D31" s="462" t="s">
        <v>526</v>
      </c>
      <c r="E31" s="462" t="s">
        <v>689</v>
      </c>
      <c r="F31" s="290">
        <v>105</v>
      </c>
      <c r="G31" s="306">
        <v>0</v>
      </c>
      <c r="H31" s="290">
        <f t="shared" si="3"/>
        <v>105</v>
      </c>
    </row>
    <row r="32" spans="1:8" s="20" customFormat="1" ht="15.75">
      <c r="A32" s="283" t="s">
        <v>405</v>
      </c>
      <c r="B32" s="283"/>
      <c r="C32" s="283"/>
      <c r="D32" s="172" t="s">
        <v>184</v>
      </c>
      <c r="E32" s="295"/>
      <c r="F32" s="309">
        <f>SUM(F34:F38)</f>
        <v>6376.6</v>
      </c>
      <c r="G32" s="309">
        <f t="shared" ref="G32:H32" si="6">SUM(G34:G38)</f>
        <v>0</v>
      </c>
      <c r="H32" s="309">
        <f t="shared" si="6"/>
        <v>6376.6</v>
      </c>
    </row>
    <row r="33" spans="1:8" s="20" customFormat="1" ht="15.75">
      <c r="A33" s="283" t="s">
        <v>406</v>
      </c>
      <c r="B33" s="283"/>
      <c r="C33" s="283"/>
      <c r="D33" s="174" t="s">
        <v>184</v>
      </c>
      <c r="E33" s="462"/>
      <c r="F33" s="290"/>
      <c r="G33" s="306"/>
      <c r="H33" s="290"/>
    </row>
    <row r="34" spans="1:8" s="20" customFormat="1" ht="30">
      <c r="A34" s="285" t="s">
        <v>658</v>
      </c>
      <c r="B34" s="285" t="s">
        <v>295</v>
      </c>
      <c r="C34" s="285" t="s">
        <v>58</v>
      </c>
      <c r="D34" s="462" t="s">
        <v>279</v>
      </c>
      <c r="E34" s="462" t="s">
        <v>332</v>
      </c>
      <c r="F34" s="290">
        <f>374.5+3000</f>
        <v>3374.5</v>
      </c>
      <c r="G34" s="306">
        <v>0</v>
      </c>
      <c r="H34" s="290">
        <f>G34+F34</f>
        <v>3374.5</v>
      </c>
    </row>
    <row r="35" spans="1:8" s="20" customFormat="1" ht="30">
      <c r="A35" s="285" t="s">
        <v>660</v>
      </c>
      <c r="B35" s="285" t="s">
        <v>659</v>
      </c>
      <c r="C35" s="285" t="s">
        <v>58</v>
      </c>
      <c r="D35" s="462" t="s">
        <v>160</v>
      </c>
      <c r="E35" s="462" t="s">
        <v>333</v>
      </c>
      <c r="F35" s="290">
        <v>2140</v>
      </c>
      <c r="G35" s="306">
        <v>0</v>
      </c>
      <c r="H35" s="290">
        <f>G35+F35</f>
        <v>2140</v>
      </c>
    </row>
    <row r="36" spans="1:8" s="20" customFormat="1" ht="45">
      <c r="A36" s="285" t="s">
        <v>660</v>
      </c>
      <c r="B36" s="285" t="s">
        <v>659</v>
      </c>
      <c r="C36" s="285" t="s">
        <v>58</v>
      </c>
      <c r="D36" s="462" t="s">
        <v>160</v>
      </c>
      <c r="E36" s="462" t="s">
        <v>328</v>
      </c>
      <c r="F36" s="290">
        <v>74.599999999999994</v>
      </c>
      <c r="G36" s="306">
        <v>0</v>
      </c>
      <c r="H36" s="290">
        <f>G36+F36</f>
        <v>74.599999999999994</v>
      </c>
    </row>
    <row r="37" spans="1:8" s="20" customFormat="1" ht="46.5" customHeight="1">
      <c r="A37" s="285" t="s">
        <v>660</v>
      </c>
      <c r="B37" s="285" t="s">
        <v>659</v>
      </c>
      <c r="C37" s="285" t="s">
        <v>58</v>
      </c>
      <c r="D37" s="462" t="s">
        <v>160</v>
      </c>
      <c r="E37" s="462" t="s">
        <v>692</v>
      </c>
      <c r="F37" s="290">
        <v>680.5</v>
      </c>
      <c r="G37" s="306">
        <v>0</v>
      </c>
      <c r="H37" s="290">
        <f>G37+F37</f>
        <v>680.5</v>
      </c>
    </row>
    <row r="38" spans="1:8" s="20" customFormat="1" ht="30">
      <c r="A38" s="285" t="s">
        <v>660</v>
      </c>
      <c r="B38" s="285" t="s">
        <v>659</v>
      </c>
      <c r="C38" s="285" t="s">
        <v>58</v>
      </c>
      <c r="D38" s="462" t="s">
        <v>160</v>
      </c>
      <c r="E38" s="462" t="s">
        <v>334</v>
      </c>
      <c r="F38" s="290">
        <v>107</v>
      </c>
      <c r="G38" s="306">
        <v>0</v>
      </c>
      <c r="H38" s="290">
        <f>G38+F38</f>
        <v>107</v>
      </c>
    </row>
    <row r="39" spans="1:8" s="20" customFormat="1" ht="31.5">
      <c r="A39" s="283" t="s">
        <v>595</v>
      </c>
      <c r="B39" s="283"/>
      <c r="C39" s="283"/>
      <c r="D39" s="172" t="s">
        <v>598</v>
      </c>
      <c r="E39" s="462"/>
      <c r="F39" s="309">
        <f>F41</f>
        <v>82.4</v>
      </c>
      <c r="G39" s="309">
        <f t="shared" ref="G39:H39" si="7">G41</f>
        <v>0</v>
      </c>
      <c r="H39" s="309">
        <f t="shared" si="7"/>
        <v>82.4</v>
      </c>
    </row>
    <row r="40" spans="1:8" s="20" customFormat="1" ht="31.5">
      <c r="A40" s="283" t="s">
        <v>596</v>
      </c>
      <c r="B40" s="283"/>
      <c r="C40" s="283"/>
      <c r="D40" s="174" t="s">
        <v>598</v>
      </c>
      <c r="E40" s="462"/>
      <c r="F40" s="290"/>
      <c r="G40" s="306"/>
      <c r="H40" s="290"/>
    </row>
    <row r="41" spans="1:8" s="20" customFormat="1" ht="45">
      <c r="A41" s="322" t="s">
        <v>785</v>
      </c>
      <c r="B41" s="322" t="s">
        <v>760</v>
      </c>
      <c r="C41" s="322" t="s">
        <v>761</v>
      </c>
      <c r="D41" s="323" t="s">
        <v>762</v>
      </c>
      <c r="E41" s="462" t="s">
        <v>688</v>
      </c>
      <c r="F41" s="290">
        <v>82.4</v>
      </c>
      <c r="G41" s="306">
        <v>0</v>
      </c>
      <c r="H41" s="290">
        <f>G41+F41</f>
        <v>82.4</v>
      </c>
    </row>
    <row r="42" spans="1:8" s="20" customFormat="1" ht="15.75">
      <c r="A42" s="283" t="s">
        <v>555</v>
      </c>
      <c r="B42" s="283"/>
      <c r="C42" s="283"/>
      <c r="D42" s="172" t="s">
        <v>162</v>
      </c>
      <c r="E42" s="291"/>
      <c r="F42" s="284">
        <f>SUM(F44:F47)+F48</f>
        <v>14208.7</v>
      </c>
      <c r="G42" s="284">
        <f t="shared" ref="G42:H42" si="8">SUM(G44:G47)+G48</f>
        <v>925</v>
      </c>
      <c r="H42" s="284">
        <f t="shared" si="8"/>
        <v>15133.7</v>
      </c>
    </row>
    <row r="43" spans="1:8" s="20" customFormat="1" ht="15.75">
      <c r="A43" s="283" t="s">
        <v>556</v>
      </c>
      <c r="B43" s="283"/>
      <c r="C43" s="283"/>
      <c r="D43" s="174" t="s">
        <v>162</v>
      </c>
      <c r="E43" s="291"/>
      <c r="F43" s="284"/>
      <c r="G43" s="288"/>
      <c r="H43" s="290"/>
    </row>
    <row r="44" spans="1:8" s="20" customFormat="1" ht="19.5" customHeight="1">
      <c r="A44" s="285" t="s">
        <v>573</v>
      </c>
      <c r="B44" s="285" t="s">
        <v>505</v>
      </c>
      <c r="C44" s="285" t="s">
        <v>234</v>
      </c>
      <c r="D44" s="462" t="s">
        <v>780</v>
      </c>
      <c r="E44" s="291" t="s">
        <v>691</v>
      </c>
      <c r="F44" s="286">
        <v>12604.5</v>
      </c>
      <c r="G44" s="316">
        <v>0</v>
      </c>
      <c r="H44" s="290">
        <f>F44</f>
        <v>12604.5</v>
      </c>
    </row>
    <row r="45" spans="1:8" s="20" customFormat="1" ht="30">
      <c r="A45" s="285" t="s">
        <v>654</v>
      </c>
      <c r="B45" s="285" t="s">
        <v>655</v>
      </c>
      <c r="C45" s="285" t="s">
        <v>296</v>
      </c>
      <c r="D45" s="462" t="s">
        <v>683</v>
      </c>
      <c r="E45" s="295" t="s">
        <v>690</v>
      </c>
      <c r="F45" s="286">
        <v>554.20000000000005</v>
      </c>
      <c r="G45" s="287">
        <v>0</v>
      </c>
      <c r="H45" s="290">
        <f t="shared" si="3"/>
        <v>554.20000000000005</v>
      </c>
    </row>
    <row r="46" spans="1:8" s="20" customFormat="1" ht="30">
      <c r="A46" s="285" t="s">
        <v>575</v>
      </c>
      <c r="B46" s="285" t="s">
        <v>519</v>
      </c>
      <c r="C46" s="285" t="s">
        <v>247</v>
      </c>
      <c r="D46" s="462" t="s">
        <v>280</v>
      </c>
      <c r="E46" s="295" t="s">
        <v>690</v>
      </c>
      <c r="F46" s="286">
        <v>200</v>
      </c>
      <c r="G46" s="287">
        <v>0</v>
      </c>
      <c r="H46" s="290">
        <f t="shared" si="3"/>
        <v>200</v>
      </c>
    </row>
    <row r="47" spans="1:8" s="20" customFormat="1" ht="30">
      <c r="A47" s="285" t="s">
        <v>576</v>
      </c>
      <c r="B47" s="285" t="s">
        <v>520</v>
      </c>
      <c r="C47" s="285" t="s">
        <v>243</v>
      </c>
      <c r="D47" s="462" t="s">
        <v>521</v>
      </c>
      <c r="E47" s="295" t="s">
        <v>690</v>
      </c>
      <c r="F47" s="286">
        <v>850</v>
      </c>
      <c r="G47" s="287">
        <v>0</v>
      </c>
      <c r="H47" s="290">
        <f t="shared" si="3"/>
        <v>850</v>
      </c>
    </row>
    <row r="48" spans="1:8" s="20" customFormat="1" ht="30">
      <c r="A48" s="285" t="s">
        <v>696</v>
      </c>
      <c r="B48" s="285" t="s">
        <v>697</v>
      </c>
      <c r="C48" s="285" t="s">
        <v>243</v>
      </c>
      <c r="D48" s="462" t="s">
        <v>698</v>
      </c>
      <c r="E48" s="295" t="s">
        <v>690</v>
      </c>
      <c r="F48" s="286">
        <v>0</v>
      </c>
      <c r="G48" s="286">
        <v>925</v>
      </c>
      <c r="H48" s="290">
        <f>G48+F48</f>
        <v>925</v>
      </c>
    </row>
    <row r="49" spans="1:8" s="20" customFormat="1" ht="15.75">
      <c r="A49" s="283" t="s">
        <v>399</v>
      </c>
      <c r="B49" s="283"/>
      <c r="C49" s="283"/>
      <c r="D49" s="172" t="s">
        <v>190</v>
      </c>
      <c r="E49" s="462"/>
      <c r="F49" s="309">
        <f>F51+F52</f>
        <v>175</v>
      </c>
      <c r="G49" s="309">
        <f t="shared" ref="G49:H49" si="9">G51+G52</f>
        <v>575</v>
      </c>
      <c r="H49" s="309">
        <f t="shared" si="9"/>
        <v>750</v>
      </c>
    </row>
    <row r="50" spans="1:8" s="20" customFormat="1" ht="15.75">
      <c r="A50" s="283" t="s">
        <v>400</v>
      </c>
      <c r="B50" s="283"/>
      <c r="C50" s="283"/>
      <c r="D50" s="174" t="s">
        <v>190</v>
      </c>
      <c r="E50" s="317"/>
      <c r="F50" s="290"/>
      <c r="G50" s="306"/>
      <c r="H50" s="290"/>
    </row>
    <row r="51" spans="1:8" s="20" customFormat="1" ht="30">
      <c r="A51" s="285" t="s">
        <v>656</v>
      </c>
      <c r="B51" s="285" t="s">
        <v>519</v>
      </c>
      <c r="C51" s="285" t="s">
        <v>247</v>
      </c>
      <c r="D51" s="462" t="s">
        <v>280</v>
      </c>
      <c r="E51" s="295" t="s">
        <v>690</v>
      </c>
      <c r="F51" s="290">
        <v>175</v>
      </c>
      <c r="G51" s="306">
        <v>0</v>
      </c>
      <c r="H51" s="290">
        <f>G51+F51</f>
        <v>175</v>
      </c>
    </row>
    <row r="52" spans="1:8" s="20" customFormat="1" ht="30">
      <c r="A52" s="285" t="s">
        <v>700</v>
      </c>
      <c r="B52" s="285" t="s">
        <v>697</v>
      </c>
      <c r="C52" s="285" t="s">
        <v>243</v>
      </c>
      <c r="D52" s="462" t="s">
        <v>698</v>
      </c>
      <c r="E52" s="295" t="s">
        <v>690</v>
      </c>
      <c r="F52" s="287">
        <v>0</v>
      </c>
      <c r="G52" s="286">
        <v>575</v>
      </c>
      <c r="H52" s="290">
        <f>G52+F52</f>
        <v>575</v>
      </c>
    </row>
    <row r="53" spans="1:8" s="20" customFormat="1" ht="31.5">
      <c r="A53" s="283" t="s">
        <v>580</v>
      </c>
      <c r="B53" s="283"/>
      <c r="C53" s="283"/>
      <c r="D53" s="172" t="s">
        <v>164</v>
      </c>
      <c r="E53" s="330"/>
      <c r="F53" s="284">
        <f>SUM(F55:F66)</f>
        <v>88445.4</v>
      </c>
      <c r="G53" s="284">
        <f t="shared" ref="G53:H53" si="10">SUM(G55:G66)</f>
        <v>397.83399999999995</v>
      </c>
      <c r="H53" s="284">
        <f t="shared" si="10"/>
        <v>88843.233999999997</v>
      </c>
    </row>
    <row r="54" spans="1:8" s="20" customFormat="1" ht="31.5">
      <c r="A54" s="283" t="s">
        <v>581</v>
      </c>
      <c r="B54" s="283"/>
      <c r="C54" s="283"/>
      <c r="D54" s="174" t="s">
        <v>164</v>
      </c>
      <c r="E54" s="330"/>
      <c r="F54" s="284"/>
      <c r="G54" s="288"/>
      <c r="H54" s="290"/>
    </row>
    <row r="55" spans="1:8" s="20" customFormat="1" ht="60">
      <c r="A55" s="285" t="s">
        <v>767</v>
      </c>
      <c r="B55" s="285" t="s">
        <v>766</v>
      </c>
      <c r="C55" s="285" t="s">
        <v>234</v>
      </c>
      <c r="D55" s="462" t="s">
        <v>770</v>
      </c>
      <c r="E55" s="291" t="s">
        <v>309</v>
      </c>
      <c r="F55" s="286">
        <v>307.10000000000002</v>
      </c>
      <c r="G55" s="306">
        <v>0</v>
      </c>
      <c r="H55" s="290">
        <f t="shared" ref="H55:H66" si="11">G55+F55</f>
        <v>307.10000000000002</v>
      </c>
    </row>
    <row r="56" spans="1:8" s="20" customFormat="1" ht="45">
      <c r="A56" s="285" t="s">
        <v>584</v>
      </c>
      <c r="B56" s="285" t="s">
        <v>481</v>
      </c>
      <c r="C56" s="285" t="s">
        <v>234</v>
      </c>
      <c r="D56" s="462" t="s">
        <v>482</v>
      </c>
      <c r="E56" s="291" t="s">
        <v>310</v>
      </c>
      <c r="F56" s="286">
        <v>7864.5</v>
      </c>
      <c r="G56" s="306">
        <v>0</v>
      </c>
      <c r="H56" s="290">
        <f>G56+F56</f>
        <v>7864.5</v>
      </c>
    </row>
    <row r="57" spans="1:8" s="20" customFormat="1" ht="75">
      <c r="A57" s="285" t="s">
        <v>768</v>
      </c>
      <c r="B57" s="285" t="s">
        <v>769</v>
      </c>
      <c r="C57" s="285" t="s">
        <v>234</v>
      </c>
      <c r="D57" s="462" t="s">
        <v>771</v>
      </c>
      <c r="E57" s="291" t="s">
        <v>812</v>
      </c>
      <c r="F57" s="286">
        <v>107</v>
      </c>
      <c r="G57" s="306">
        <v>0</v>
      </c>
      <c r="H57" s="290">
        <f t="shared" si="11"/>
        <v>107</v>
      </c>
    </row>
    <row r="58" spans="1:8" s="20" customFormat="1" ht="45">
      <c r="A58" s="285" t="s">
        <v>764</v>
      </c>
      <c r="B58" s="285" t="s">
        <v>505</v>
      </c>
      <c r="C58" s="285" t="s">
        <v>234</v>
      </c>
      <c r="D58" s="462" t="s">
        <v>780</v>
      </c>
      <c r="E58" s="291" t="s">
        <v>311</v>
      </c>
      <c r="F58" s="286">
        <f>3100-100</f>
        <v>3000</v>
      </c>
      <c r="G58" s="306">
        <v>0</v>
      </c>
      <c r="H58" s="290">
        <f t="shared" si="11"/>
        <v>3000</v>
      </c>
    </row>
    <row r="59" spans="1:8" s="20" customFormat="1" ht="36.75" customHeight="1">
      <c r="A59" s="285" t="s">
        <v>764</v>
      </c>
      <c r="B59" s="285" t="s">
        <v>505</v>
      </c>
      <c r="C59" s="285" t="s">
        <v>234</v>
      </c>
      <c r="D59" s="462" t="s">
        <v>780</v>
      </c>
      <c r="E59" s="462" t="s">
        <v>695</v>
      </c>
      <c r="F59" s="286">
        <v>57056.1</v>
      </c>
      <c r="G59" s="306">
        <v>0</v>
      </c>
      <c r="H59" s="290">
        <f t="shared" si="11"/>
        <v>57056.1</v>
      </c>
    </row>
    <row r="60" spans="1:8" s="20" customFormat="1" ht="45">
      <c r="A60" s="285" t="s">
        <v>763</v>
      </c>
      <c r="B60" s="285" t="s">
        <v>760</v>
      </c>
      <c r="C60" s="285" t="s">
        <v>761</v>
      </c>
      <c r="D60" s="487" t="s">
        <v>762</v>
      </c>
      <c r="E60" s="291" t="s">
        <v>311</v>
      </c>
      <c r="F60" s="286">
        <f>81+100</f>
        <v>181</v>
      </c>
      <c r="G60" s="287">
        <v>0</v>
      </c>
      <c r="H60" s="290">
        <f t="shared" si="11"/>
        <v>181</v>
      </c>
    </row>
    <row r="61" spans="1:8" s="20" customFormat="1" ht="30">
      <c r="A61" s="322" t="s">
        <v>763</v>
      </c>
      <c r="B61" s="322" t="s">
        <v>760</v>
      </c>
      <c r="C61" s="322" t="s">
        <v>761</v>
      </c>
      <c r="D61" s="323" t="s">
        <v>762</v>
      </c>
      <c r="E61" s="360" t="s">
        <v>312</v>
      </c>
      <c r="F61" s="361">
        <v>210</v>
      </c>
      <c r="G61" s="362">
        <v>0</v>
      </c>
      <c r="H61" s="290">
        <f t="shared" si="11"/>
        <v>210</v>
      </c>
    </row>
    <row r="62" spans="1:8" s="20" customFormat="1" ht="60">
      <c r="A62" s="285" t="s">
        <v>589</v>
      </c>
      <c r="B62" s="285" t="s">
        <v>513</v>
      </c>
      <c r="C62" s="285" t="s">
        <v>233</v>
      </c>
      <c r="D62" s="462" t="s">
        <v>514</v>
      </c>
      <c r="E62" s="462" t="s">
        <v>789</v>
      </c>
      <c r="F62" s="286">
        <v>594</v>
      </c>
      <c r="G62" s="287">
        <v>0</v>
      </c>
      <c r="H62" s="278">
        <f t="shared" si="11"/>
        <v>594</v>
      </c>
    </row>
    <row r="63" spans="1:8" s="20" customFormat="1" ht="90">
      <c r="A63" s="285" t="s">
        <v>586</v>
      </c>
      <c r="B63" s="285" t="s">
        <v>518</v>
      </c>
      <c r="C63" s="285" t="s">
        <v>241</v>
      </c>
      <c r="D63" s="487" t="s">
        <v>281</v>
      </c>
      <c r="E63" s="462" t="s">
        <v>790</v>
      </c>
      <c r="F63" s="286">
        <v>8025</v>
      </c>
      <c r="G63" s="287">
        <v>0</v>
      </c>
      <c r="H63" s="278">
        <f t="shared" si="11"/>
        <v>8025</v>
      </c>
    </row>
    <row r="64" spans="1:8" s="20" customFormat="1" ht="120">
      <c r="A64" s="322" t="s">
        <v>586</v>
      </c>
      <c r="B64" s="322" t="s">
        <v>518</v>
      </c>
      <c r="C64" s="322" t="s">
        <v>241</v>
      </c>
      <c r="D64" s="323" t="s">
        <v>281</v>
      </c>
      <c r="E64" s="363" t="s">
        <v>791</v>
      </c>
      <c r="F64" s="286">
        <v>2150.6999999999998</v>
      </c>
      <c r="G64" s="287">
        <v>0</v>
      </c>
      <c r="H64" s="278">
        <f t="shared" ref="H64" si="12">G64+F64</f>
        <v>2150.6999999999998</v>
      </c>
    </row>
    <row r="65" spans="1:8" s="20" customFormat="1" ht="33.75" customHeight="1">
      <c r="A65" s="191">
        <v>1218821</v>
      </c>
      <c r="B65" s="191">
        <v>8821</v>
      </c>
      <c r="C65" s="191">
        <v>1060</v>
      </c>
      <c r="D65" s="206" t="s">
        <v>524</v>
      </c>
      <c r="E65" s="462" t="s">
        <v>789</v>
      </c>
      <c r="F65" s="286">
        <v>8950</v>
      </c>
      <c r="G65" s="296">
        <v>950.16</v>
      </c>
      <c r="H65" s="318">
        <f t="shared" si="11"/>
        <v>9900.16</v>
      </c>
    </row>
    <row r="66" spans="1:8" s="20" customFormat="1" ht="32.25" customHeight="1">
      <c r="A66" s="191">
        <v>1218822</v>
      </c>
      <c r="B66" s="191">
        <v>8822</v>
      </c>
      <c r="C66" s="191">
        <v>1060</v>
      </c>
      <c r="D66" s="199" t="s">
        <v>523</v>
      </c>
      <c r="E66" s="462" t="s">
        <v>789</v>
      </c>
      <c r="F66" s="286">
        <v>0</v>
      </c>
      <c r="G66" s="296">
        <v>-552.32600000000002</v>
      </c>
      <c r="H66" s="318">
        <f t="shared" si="11"/>
        <v>-552.32600000000002</v>
      </c>
    </row>
    <row r="67" spans="1:8" ht="15.75">
      <c r="A67" s="283" t="s">
        <v>590</v>
      </c>
      <c r="B67" s="283"/>
      <c r="C67" s="283"/>
      <c r="D67" s="172" t="s">
        <v>187</v>
      </c>
      <c r="E67" s="331"/>
      <c r="F67" s="284">
        <f>SUM(F69:F70)</f>
        <v>77000</v>
      </c>
      <c r="G67" s="284">
        <f t="shared" ref="G67:H67" si="13">SUM(G69:G70)</f>
        <v>0</v>
      </c>
      <c r="H67" s="284">
        <f t="shared" si="13"/>
        <v>77000</v>
      </c>
    </row>
    <row r="68" spans="1:8" ht="15.75">
      <c r="A68" s="283" t="s">
        <v>591</v>
      </c>
      <c r="B68" s="283"/>
      <c r="C68" s="283"/>
      <c r="D68" s="174" t="s">
        <v>187</v>
      </c>
      <c r="E68" s="331"/>
      <c r="F68" s="284"/>
      <c r="G68" s="288"/>
      <c r="H68" s="284"/>
    </row>
    <row r="69" spans="1:8" ht="90">
      <c r="A69" s="285" t="s">
        <v>593</v>
      </c>
      <c r="B69" s="285" t="s">
        <v>508</v>
      </c>
      <c r="C69" s="285" t="s">
        <v>214</v>
      </c>
      <c r="D69" s="462" t="s">
        <v>235</v>
      </c>
      <c r="E69" s="294" t="s">
        <v>360</v>
      </c>
      <c r="F69" s="286">
        <v>22000</v>
      </c>
      <c r="G69" s="287">
        <v>0</v>
      </c>
      <c r="H69" s="286">
        <f>G69+F69</f>
        <v>22000</v>
      </c>
    </row>
    <row r="70" spans="1:8" ht="90">
      <c r="A70" s="285" t="s">
        <v>594</v>
      </c>
      <c r="B70" s="285" t="s">
        <v>509</v>
      </c>
      <c r="C70" s="285" t="s">
        <v>214</v>
      </c>
      <c r="D70" s="462" t="s">
        <v>236</v>
      </c>
      <c r="E70" s="294" t="s">
        <v>360</v>
      </c>
      <c r="F70" s="286">
        <v>55000</v>
      </c>
      <c r="G70" s="287">
        <v>0</v>
      </c>
      <c r="H70" s="286">
        <f>G70+F70</f>
        <v>55000</v>
      </c>
    </row>
    <row r="71" spans="1:8" s="20" customFormat="1" ht="17.25" customHeight="1">
      <c r="A71" s="283" t="s">
        <v>555</v>
      </c>
      <c r="B71" s="283"/>
      <c r="C71" s="283"/>
      <c r="D71" s="172" t="s">
        <v>166</v>
      </c>
      <c r="E71" s="295"/>
      <c r="F71" s="288">
        <f>F73</f>
        <v>0</v>
      </c>
      <c r="G71" s="298">
        <f t="shared" ref="G71:H71" si="14">G73</f>
        <v>-333.39699999999999</v>
      </c>
      <c r="H71" s="298">
        <f t="shared" si="14"/>
        <v>-333.39699999999999</v>
      </c>
    </row>
    <row r="72" spans="1:8" s="20" customFormat="1" ht="17.25" customHeight="1">
      <c r="A72" s="283" t="s">
        <v>556</v>
      </c>
      <c r="B72" s="283"/>
      <c r="C72" s="283"/>
      <c r="D72" s="174" t="s">
        <v>166</v>
      </c>
      <c r="E72" s="295"/>
      <c r="F72" s="287"/>
      <c r="G72" s="297"/>
      <c r="H72" s="319"/>
    </row>
    <row r="73" spans="1:8" s="20" customFormat="1" ht="45">
      <c r="A73" s="227" t="s">
        <v>648</v>
      </c>
      <c r="B73" s="191">
        <v>8822</v>
      </c>
      <c r="C73" s="191">
        <v>1060</v>
      </c>
      <c r="D73" s="199" t="s">
        <v>523</v>
      </c>
      <c r="E73" s="295" t="s">
        <v>789</v>
      </c>
      <c r="F73" s="287">
        <v>0</v>
      </c>
      <c r="G73" s="296">
        <v>-333.39699999999999</v>
      </c>
      <c r="H73" s="320">
        <f>G73+F73</f>
        <v>-333.39699999999999</v>
      </c>
    </row>
    <row r="74" spans="1:8" s="20" customFormat="1" ht="15.75">
      <c r="A74" s="283" t="s">
        <v>527</v>
      </c>
      <c r="B74" s="283"/>
      <c r="C74" s="283"/>
      <c r="D74" s="172" t="s">
        <v>167</v>
      </c>
      <c r="E74" s="462"/>
      <c r="F74" s="284">
        <f>SUM(F76:F86)</f>
        <v>9048.3999999999978</v>
      </c>
      <c r="G74" s="284">
        <f t="shared" ref="G74:H74" si="15">SUM(G76:G86)</f>
        <v>0</v>
      </c>
      <c r="H74" s="284">
        <f t="shared" si="15"/>
        <v>9048.3999999999978</v>
      </c>
    </row>
    <row r="75" spans="1:8" s="20" customFormat="1" ht="15.75">
      <c r="A75" s="283" t="s">
        <v>528</v>
      </c>
      <c r="B75" s="283"/>
      <c r="C75" s="283"/>
      <c r="D75" s="174" t="s">
        <v>167</v>
      </c>
      <c r="E75" s="462"/>
      <c r="F75" s="284"/>
      <c r="G75" s="288"/>
      <c r="H75" s="284"/>
    </row>
    <row r="76" spans="1:8" s="20" customFormat="1" ht="60">
      <c r="A76" s="285" t="s">
        <v>548</v>
      </c>
      <c r="B76" s="285" t="s">
        <v>442</v>
      </c>
      <c r="C76" s="285" t="s">
        <v>207</v>
      </c>
      <c r="D76" s="462" t="s">
        <v>526</v>
      </c>
      <c r="E76" s="462" t="s">
        <v>713</v>
      </c>
      <c r="F76" s="286">
        <v>104.1</v>
      </c>
      <c r="G76" s="287">
        <v>0</v>
      </c>
      <c r="H76" s="286">
        <f t="shared" ref="H76:H85" si="16">G76+F76</f>
        <v>104.1</v>
      </c>
    </row>
    <row r="77" spans="1:8" s="20" customFormat="1" ht="75">
      <c r="A77" s="285" t="s">
        <v>543</v>
      </c>
      <c r="B77" s="285" t="s">
        <v>198</v>
      </c>
      <c r="C77" s="285" t="s">
        <v>204</v>
      </c>
      <c r="D77" s="462" t="s">
        <v>439</v>
      </c>
      <c r="E77" s="462" t="s">
        <v>714</v>
      </c>
      <c r="F77" s="286">
        <v>3184.7</v>
      </c>
      <c r="G77" s="287">
        <v>0</v>
      </c>
      <c r="H77" s="286">
        <f t="shared" si="16"/>
        <v>3184.7</v>
      </c>
    </row>
    <row r="78" spans="1:8" s="20" customFormat="1" ht="45">
      <c r="A78" s="285" t="s">
        <v>542</v>
      </c>
      <c r="B78" s="285" t="s">
        <v>197</v>
      </c>
      <c r="C78" s="285" t="s">
        <v>203</v>
      </c>
      <c r="D78" s="462" t="s">
        <v>398</v>
      </c>
      <c r="E78" s="462" t="s">
        <v>689</v>
      </c>
      <c r="F78" s="286">
        <v>25</v>
      </c>
      <c r="G78" s="287">
        <v>0</v>
      </c>
      <c r="H78" s="286">
        <f t="shared" si="16"/>
        <v>25</v>
      </c>
    </row>
    <row r="79" spans="1:8" s="20" customFormat="1" ht="75">
      <c r="A79" s="285" t="s">
        <v>543</v>
      </c>
      <c r="B79" s="285" t="s">
        <v>198</v>
      </c>
      <c r="C79" s="285" t="s">
        <v>204</v>
      </c>
      <c r="D79" s="462" t="s">
        <v>439</v>
      </c>
      <c r="E79" s="462" t="s">
        <v>689</v>
      </c>
      <c r="F79" s="286">
        <v>1400</v>
      </c>
      <c r="G79" s="287">
        <v>0</v>
      </c>
      <c r="H79" s="286">
        <f t="shared" si="16"/>
        <v>1400</v>
      </c>
    </row>
    <row r="80" spans="1:8" s="20" customFormat="1" ht="45">
      <c r="A80" s="285" t="s">
        <v>546</v>
      </c>
      <c r="B80" s="285" t="s">
        <v>201</v>
      </c>
      <c r="C80" s="285" t="s">
        <v>206</v>
      </c>
      <c r="D80" s="462" t="s">
        <v>286</v>
      </c>
      <c r="E80" s="462" t="s">
        <v>689</v>
      </c>
      <c r="F80" s="286">
        <v>300</v>
      </c>
      <c r="G80" s="287">
        <v>0</v>
      </c>
      <c r="H80" s="286">
        <f t="shared" si="16"/>
        <v>300</v>
      </c>
    </row>
    <row r="81" spans="1:8" s="20" customFormat="1" ht="45">
      <c r="A81" s="285" t="s">
        <v>547</v>
      </c>
      <c r="B81" s="285" t="s">
        <v>246</v>
      </c>
      <c r="C81" s="285" t="s">
        <v>207</v>
      </c>
      <c r="D81" s="462" t="s">
        <v>441</v>
      </c>
      <c r="E81" s="462" t="s">
        <v>689</v>
      </c>
      <c r="F81" s="286">
        <v>89</v>
      </c>
      <c r="G81" s="287">
        <v>0</v>
      </c>
      <c r="H81" s="286">
        <f t="shared" si="16"/>
        <v>89</v>
      </c>
    </row>
    <row r="82" spans="1:8" s="20" customFormat="1" ht="60">
      <c r="A82" s="285" t="s">
        <v>548</v>
      </c>
      <c r="B82" s="285" t="s">
        <v>442</v>
      </c>
      <c r="C82" s="285" t="s">
        <v>207</v>
      </c>
      <c r="D82" s="462" t="s">
        <v>526</v>
      </c>
      <c r="E82" s="462" t="s">
        <v>715</v>
      </c>
      <c r="F82" s="286">
        <v>2785.8</v>
      </c>
      <c r="G82" s="287">
        <v>0</v>
      </c>
      <c r="H82" s="286">
        <f t="shared" si="16"/>
        <v>2785.8</v>
      </c>
    </row>
    <row r="83" spans="1:8" s="20" customFormat="1" ht="30">
      <c r="A83" s="285" t="s">
        <v>548</v>
      </c>
      <c r="B83" s="285" t="s">
        <v>442</v>
      </c>
      <c r="C83" s="285" t="s">
        <v>207</v>
      </c>
      <c r="D83" s="462" t="s">
        <v>526</v>
      </c>
      <c r="E83" s="462" t="s">
        <v>716</v>
      </c>
      <c r="F83" s="286">
        <v>800</v>
      </c>
      <c r="G83" s="287">
        <v>0</v>
      </c>
      <c r="H83" s="286">
        <f t="shared" si="16"/>
        <v>800</v>
      </c>
    </row>
    <row r="84" spans="1:8" s="20" customFormat="1" ht="45">
      <c r="A84" s="285" t="s">
        <v>548</v>
      </c>
      <c r="B84" s="285" t="s">
        <v>442</v>
      </c>
      <c r="C84" s="285" t="s">
        <v>207</v>
      </c>
      <c r="D84" s="462" t="s">
        <v>526</v>
      </c>
      <c r="E84" s="462" t="s">
        <v>717</v>
      </c>
      <c r="F84" s="286">
        <v>50</v>
      </c>
      <c r="G84" s="287">
        <v>0</v>
      </c>
      <c r="H84" s="286">
        <f t="shared" si="16"/>
        <v>50</v>
      </c>
    </row>
    <row r="85" spans="1:8" s="20" customFormat="1" ht="75">
      <c r="A85" s="285" t="s">
        <v>543</v>
      </c>
      <c r="B85" s="285" t="s">
        <v>198</v>
      </c>
      <c r="C85" s="285" t="s">
        <v>204</v>
      </c>
      <c r="D85" s="462" t="s">
        <v>439</v>
      </c>
      <c r="E85" s="462" t="s">
        <v>718</v>
      </c>
      <c r="F85" s="286">
        <v>69</v>
      </c>
      <c r="G85" s="287">
        <v>0</v>
      </c>
      <c r="H85" s="286">
        <f t="shared" si="16"/>
        <v>69</v>
      </c>
    </row>
    <row r="86" spans="1:8" s="20" customFormat="1" ht="30">
      <c r="A86" s="285" t="s">
        <v>657</v>
      </c>
      <c r="B86" s="285" t="s">
        <v>520</v>
      </c>
      <c r="C86" s="285" t="s">
        <v>243</v>
      </c>
      <c r="D86" s="462" t="s">
        <v>521</v>
      </c>
      <c r="E86" s="295" t="s">
        <v>690</v>
      </c>
      <c r="F86" s="286">
        <v>240.8</v>
      </c>
      <c r="G86" s="287">
        <v>0</v>
      </c>
      <c r="H86" s="290">
        <f t="shared" ref="H86" si="17">G86+F86</f>
        <v>240.8</v>
      </c>
    </row>
    <row r="87" spans="1:8" s="20" customFormat="1" ht="15.75">
      <c r="A87" s="283" t="s">
        <v>784</v>
      </c>
      <c r="B87" s="283"/>
      <c r="C87" s="283"/>
      <c r="D87" s="172" t="s">
        <v>169</v>
      </c>
      <c r="E87" s="295"/>
      <c r="F87" s="284">
        <f>F89</f>
        <v>0</v>
      </c>
      <c r="G87" s="284">
        <f t="shared" ref="G87:H87" si="18">G89</f>
        <v>1000</v>
      </c>
      <c r="H87" s="284">
        <f t="shared" si="18"/>
        <v>1000</v>
      </c>
    </row>
    <row r="88" spans="1:8" s="20" customFormat="1" ht="15.75">
      <c r="A88" s="283" t="s">
        <v>443</v>
      </c>
      <c r="B88" s="283"/>
      <c r="C88" s="283"/>
      <c r="D88" s="174" t="s">
        <v>169</v>
      </c>
      <c r="E88" s="295"/>
      <c r="F88" s="286"/>
      <c r="G88" s="287"/>
      <c r="H88" s="290"/>
    </row>
    <row r="89" spans="1:8" s="20" customFormat="1" ht="30">
      <c r="A89" s="285" t="s">
        <v>699</v>
      </c>
      <c r="B89" s="285" t="s">
        <v>697</v>
      </c>
      <c r="C89" s="285" t="s">
        <v>243</v>
      </c>
      <c r="D89" s="462" t="s">
        <v>698</v>
      </c>
      <c r="E89" s="295" t="s">
        <v>690</v>
      </c>
      <c r="F89" s="286">
        <v>0</v>
      </c>
      <c r="G89" s="286">
        <v>1000</v>
      </c>
      <c r="H89" s="290">
        <f>G89+F89</f>
        <v>1000</v>
      </c>
    </row>
    <row r="90" spans="1:8" s="20" customFormat="1" ht="15.75">
      <c r="A90" s="283" t="s">
        <v>305</v>
      </c>
      <c r="B90" s="285"/>
      <c r="C90" s="285"/>
      <c r="D90" s="172" t="s">
        <v>172</v>
      </c>
      <c r="E90" s="462"/>
      <c r="F90" s="284">
        <f>SUM(F92:F102)</f>
        <v>162712.30000000005</v>
      </c>
      <c r="G90" s="288">
        <f>SUM(G92:G102)</f>
        <v>0</v>
      </c>
      <c r="H90" s="284">
        <f>SUM(H92:H102)</f>
        <v>162712.30000000005</v>
      </c>
    </row>
    <row r="91" spans="1:8" s="20" customFormat="1" ht="15.75">
      <c r="A91" s="283" t="s">
        <v>317</v>
      </c>
      <c r="B91" s="285"/>
      <c r="C91" s="285"/>
      <c r="D91" s="174" t="s">
        <v>172</v>
      </c>
      <c r="E91" s="462"/>
      <c r="F91" s="286"/>
      <c r="G91" s="287"/>
      <c r="H91" s="278"/>
    </row>
    <row r="92" spans="1:8" s="20" customFormat="1" ht="63.75" customHeight="1">
      <c r="A92" s="175" t="s">
        <v>615</v>
      </c>
      <c r="B92" s="144">
        <v>3230</v>
      </c>
      <c r="C92" s="289" t="s">
        <v>201</v>
      </c>
      <c r="D92" s="462" t="s">
        <v>736</v>
      </c>
      <c r="E92" s="462" t="s">
        <v>336</v>
      </c>
      <c r="F92" s="286">
        <v>37472.300000000003</v>
      </c>
      <c r="G92" s="287">
        <v>0</v>
      </c>
      <c r="H92" s="278">
        <f t="shared" ref="H92:H102" si="19">G92+F92</f>
        <v>37472.300000000003</v>
      </c>
    </row>
    <row r="93" spans="1:8" s="20" customFormat="1" ht="75">
      <c r="A93" s="175" t="s">
        <v>615</v>
      </c>
      <c r="B93" s="144">
        <v>3230</v>
      </c>
      <c r="C93" s="289" t="s">
        <v>201</v>
      </c>
      <c r="D93" s="462" t="s">
        <v>736</v>
      </c>
      <c r="E93" s="462" t="s">
        <v>337</v>
      </c>
      <c r="F93" s="286">
        <v>2587.3000000000002</v>
      </c>
      <c r="G93" s="287">
        <v>0</v>
      </c>
      <c r="H93" s="278">
        <f t="shared" si="19"/>
        <v>2587.3000000000002</v>
      </c>
    </row>
    <row r="94" spans="1:8" s="20" customFormat="1" ht="63" customHeight="1">
      <c r="A94" s="175" t="s">
        <v>615</v>
      </c>
      <c r="B94" s="144">
        <v>3230</v>
      </c>
      <c r="C94" s="289" t="s">
        <v>201</v>
      </c>
      <c r="D94" s="462" t="s">
        <v>736</v>
      </c>
      <c r="E94" s="462" t="s">
        <v>372</v>
      </c>
      <c r="F94" s="286">
        <v>7859.8</v>
      </c>
      <c r="G94" s="287">
        <v>0</v>
      </c>
      <c r="H94" s="290">
        <f t="shared" si="19"/>
        <v>7859.8</v>
      </c>
    </row>
    <row r="95" spans="1:8" s="20" customFormat="1" ht="30">
      <c r="A95" s="175" t="s">
        <v>615</v>
      </c>
      <c r="B95" s="144">
        <v>3230</v>
      </c>
      <c r="C95" s="289" t="s">
        <v>201</v>
      </c>
      <c r="D95" s="462" t="s">
        <v>736</v>
      </c>
      <c r="E95" s="462" t="s">
        <v>370</v>
      </c>
      <c r="F95" s="286">
        <v>96</v>
      </c>
      <c r="G95" s="287">
        <v>0</v>
      </c>
      <c r="H95" s="290">
        <f t="shared" si="19"/>
        <v>96</v>
      </c>
    </row>
    <row r="96" spans="1:8" s="20" customFormat="1" ht="64.5" customHeight="1">
      <c r="A96" s="175" t="s">
        <v>615</v>
      </c>
      <c r="B96" s="144">
        <v>3230</v>
      </c>
      <c r="C96" s="289" t="s">
        <v>201</v>
      </c>
      <c r="D96" s="462" t="s">
        <v>736</v>
      </c>
      <c r="E96" s="462" t="s">
        <v>371</v>
      </c>
      <c r="F96" s="286">
        <v>240</v>
      </c>
      <c r="G96" s="287">
        <v>0</v>
      </c>
      <c r="H96" s="290">
        <f t="shared" si="19"/>
        <v>240</v>
      </c>
    </row>
    <row r="97" spans="1:10" s="20" customFormat="1" ht="38.25" customHeight="1">
      <c r="A97" s="175" t="s">
        <v>615</v>
      </c>
      <c r="B97" s="144">
        <v>3230</v>
      </c>
      <c r="C97" s="289" t="s">
        <v>201</v>
      </c>
      <c r="D97" s="462" t="s">
        <v>736</v>
      </c>
      <c r="E97" s="462" t="s">
        <v>338</v>
      </c>
      <c r="F97" s="286">
        <v>100000</v>
      </c>
      <c r="G97" s="287">
        <v>0</v>
      </c>
      <c r="H97" s="290">
        <f t="shared" si="19"/>
        <v>100000</v>
      </c>
    </row>
    <row r="98" spans="1:10" s="20" customFormat="1" ht="90" customHeight="1">
      <c r="A98" s="175" t="s">
        <v>615</v>
      </c>
      <c r="B98" s="144">
        <v>3230</v>
      </c>
      <c r="C98" s="289" t="s">
        <v>201</v>
      </c>
      <c r="D98" s="462" t="s">
        <v>736</v>
      </c>
      <c r="E98" s="462" t="s">
        <v>342</v>
      </c>
      <c r="F98" s="286">
        <v>115</v>
      </c>
      <c r="G98" s="287">
        <v>0</v>
      </c>
      <c r="H98" s="290">
        <f t="shared" si="19"/>
        <v>115</v>
      </c>
    </row>
    <row r="99" spans="1:10" s="20" customFormat="1" ht="126" customHeight="1">
      <c r="A99" s="175" t="s">
        <v>612</v>
      </c>
      <c r="B99" s="144">
        <v>3170</v>
      </c>
      <c r="C99" s="289" t="s">
        <v>56</v>
      </c>
      <c r="D99" s="462" t="s">
        <v>737</v>
      </c>
      <c r="E99" s="462" t="s">
        <v>339</v>
      </c>
      <c r="F99" s="286">
        <v>5705.6</v>
      </c>
      <c r="G99" s="287">
        <v>0</v>
      </c>
      <c r="H99" s="290">
        <f t="shared" si="19"/>
        <v>5705.6</v>
      </c>
      <c r="J99" s="332"/>
    </row>
    <row r="100" spans="1:10" s="20" customFormat="1" ht="90">
      <c r="A100" s="175" t="s">
        <v>612</v>
      </c>
      <c r="B100" s="144">
        <v>3170</v>
      </c>
      <c r="C100" s="289" t="s">
        <v>56</v>
      </c>
      <c r="D100" s="462" t="s">
        <v>424</v>
      </c>
      <c r="E100" s="462" t="s">
        <v>367</v>
      </c>
      <c r="F100" s="286">
        <v>705.1</v>
      </c>
      <c r="G100" s="287">
        <v>0</v>
      </c>
      <c r="H100" s="290">
        <f t="shared" si="19"/>
        <v>705.1</v>
      </c>
    </row>
    <row r="101" spans="1:10" s="20" customFormat="1" ht="63" customHeight="1">
      <c r="A101" s="175" t="s">
        <v>614</v>
      </c>
      <c r="B101" s="144">
        <v>3182</v>
      </c>
      <c r="C101" s="289" t="s">
        <v>199</v>
      </c>
      <c r="D101" s="462" t="s">
        <v>293</v>
      </c>
      <c r="E101" s="462" t="s">
        <v>366</v>
      </c>
      <c r="F101" s="286">
        <v>236</v>
      </c>
      <c r="G101" s="287">
        <v>0</v>
      </c>
      <c r="H101" s="290">
        <f t="shared" si="19"/>
        <v>236</v>
      </c>
    </row>
    <row r="102" spans="1:10" s="20" customFormat="1" ht="60">
      <c r="A102" s="175" t="s">
        <v>615</v>
      </c>
      <c r="B102" s="144">
        <v>3230</v>
      </c>
      <c r="C102" s="289" t="s">
        <v>201</v>
      </c>
      <c r="D102" s="462" t="s">
        <v>736</v>
      </c>
      <c r="E102" s="462" t="s">
        <v>340</v>
      </c>
      <c r="F102" s="286">
        <v>7695.2</v>
      </c>
      <c r="G102" s="287">
        <v>0</v>
      </c>
      <c r="H102" s="290">
        <f t="shared" si="19"/>
        <v>7695.2</v>
      </c>
    </row>
    <row r="103" spans="1:10" s="111" customFormat="1" ht="20.25" customHeight="1">
      <c r="A103" s="171" t="s">
        <v>364</v>
      </c>
      <c r="B103" s="283"/>
      <c r="C103" s="283"/>
      <c r="D103" s="171" t="s">
        <v>188</v>
      </c>
      <c r="E103" s="292"/>
      <c r="F103" s="284">
        <f>F105+F106</f>
        <v>9675.5999999999985</v>
      </c>
      <c r="G103" s="288">
        <f>G105+G106</f>
        <v>0</v>
      </c>
      <c r="H103" s="284">
        <f>H105+H106</f>
        <v>9675.5999999999985</v>
      </c>
    </row>
    <row r="104" spans="1:10" s="111" customFormat="1" ht="23.25" customHeight="1">
      <c r="A104" s="171" t="s">
        <v>365</v>
      </c>
      <c r="B104" s="283"/>
      <c r="C104" s="283"/>
      <c r="D104" s="293" t="s">
        <v>188</v>
      </c>
      <c r="E104" s="292"/>
      <c r="F104" s="284"/>
      <c r="G104" s="288"/>
      <c r="H104" s="230"/>
    </row>
    <row r="105" spans="1:10" s="20" customFormat="1" ht="32.25" customHeight="1">
      <c r="A105" s="175" t="s">
        <v>432</v>
      </c>
      <c r="B105" s="178">
        <v>3132</v>
      </c>
      <c r="C105" s="178" t="s">
        <v>200</v>
      </c>
      <c r="D105" s="462" t="s">
        <v>433</v>
      </c>
      <c r="E105" s="462" t="s">
        <v>385</v>
      </c>
      <c r="F105" s="286">
        <v>8529.7999999999993</v>
      </c>
      <c r="G105" s="287">
        <v>0</v>
      </c>
      <c r="H105" s="278">
        <f>G105+F105</f>
        <v>8529.7999999999993</v>
      </c>
    </row>
    <row r="106" spans="1:10" s="20" customFormat="1" ht="75">
      <c r="A106" s="175" t="s">
        <v>298</v>
      </c>
      <c r="B106" s="178">
        <v>3140</v>
      </c>
      <c r="C106" s="285" t="s">
        <v>200</v>
      </c>
      <c r="D106" s="462" t="s">
        <v>321</v>
      </c>
      <c r="E106" s="462" t="s">
        <v>335</v>
      </c>
      <c r="F106" s="286">
        <v>1145.8</v>
      </c>
      <c r="G106" s="287">
        <v>0</v>
      </c>
      <c r="H106" s="278">
        <f>G106+F106</f>
        <v>1145.8</v>
      </c>
    </row>
    <row r="107" spans="1:10" s="20" customFormat="1" ht="16.5" customHeight="1">
      <c r="A107" s="283" t="s">
        <v>641</v>
      </c>
      <c r="B107" s="283"/>
      <c r="C107" s="283"/>
      <c r="D107" s="172" t="s">
        <v>174</v>
      </c>
      <c r="E107" s="295"/>
      <c r="F107" s="284">
        <f>SUM(F109:F111)</f>
        <v>1932.2</v>
      </c>
      <c r="G107" s="284">
        <f t="shared" ref="G107:H107" si="20">SUM(G109:G111)</f>
        <v>0</v>
      </c>
      <c r="H107" s="284">
        <f t="shared" si="20"/>
        <v>1932.2</v>
      </c>
    </row>
    <row r="108" spans="1:10" s="20" customFormat="1" ht="20.25" customHeight="1">
      <c r="A108" s="283" t="s">
        <v>642</v>
      </c>
      <c r="B108" s="283"/>
      <c r="C108" s="283"/>
      <c r="D108" s="174" t="s">
        <v>174</v>
      </c>
      <c r="E108" s="295"/>
      <c r="F108" s="286"/>
      <c r="G108" s="287"/>
      <c r="H108" s="290"/>
    </row>
    <row r="109" spans="1:10" s="20" customFormat="1" ht="30">
      <c r="A109" s="285" t="s">
        <v>644</v>
      </c>
      <c r="B109" s="322" t="s">
        <v>196</v>
      </c>
      <c r="C109" s="322" t="s">
        <v>239</v>
      </c>
      <c r="D109" s="323" t="s">
        <v>639</v>
      </c>
      <c r="E109" s="333" t="s">
        <v>325</v>
      </c>
      <c r="F109" s="311">
        <v>1183.2</v>
      </c>
      <c r="G109" s="312">
        <v>0</v>
      </c>
      <c r="H109" s="311">
        <f t="shared" ref="H109" si="21">G109+F109</f>
        <v>1183.2</v>
      </c>
    </row>
    <row r="110" spans="1:10" s="20" customFormat="1" ht="30">
      <c r="A110" s="285" t="s">
        <v>644</v>
      </c>
      <c r="B110" s="285" t="s">
        <v>196</v>
      </c>
      <c r="C110" s="285" t="s">
        <v>239</v>
      </c>
      <c r="D110" s="462" t="s">
        <v>639</v>
      </c>
      <c r="E110" s="295" t="s">
        <v>359</v>
      </c>
      <c r="F110" s="286">
        <v>556.70000000000005</v>
      </c>
      <c r="G110" s="287">
        <v>0</v>
      </c>
      <c r="H110" s="290">
        <f>G110+F110</f>
        <v>556.70000000000005</v>
      </c>
    </row>
    <row r="111" spans="1:10" s="20" customFormat="1" ht="45">
      <c r="A111" s="285" t="s">
        <v>644</v>
      </c>
      <c r="B111" s="285" t="s">
        <v>196</v>
      </c>
      <c r="C111" s="285" t="s">
        <v>239</v>
      </c>
      <c r="D111" s="462" t="s">
        <v>639</v>
      </c>
      <c r="E111" s="295" t="s">
        <v>322</v>
      </c>
      <c r="F111" s="286">
        <v>192.3</v>
      </c>
      <c r="G111" s="287">
        <v>0</v>
      </c>
      <c r="H111" s="290">
        <f>G111+F111</f>
        <v>192.3</v>
      </c>
    </row>
    <row r="112" spans="1:10" s="20" customFormat="1" ht="15.75">
      <c r="A112" s="283" t="s">
        <v>315</v>
      </c>
      <c r="B112" s="283"/>
      <c r="C112" s="283"/>
      <c r="D112" s="172" t="s">
        <v>171</v>
      </c>
      <c r="E112" s="462"/>
      <c r="F112" s="284">
        <f>SUM(F114:F116)</f>
        <v>922.6</v>
      </c>
      <c r="G112" s="284">
        <f t="shared" ref="G112:H112" si="22">SUM(G114:G116)</f>
        <v>0</v>
      </c>
      <c r="H112" s="284">
        <f t="shared" si="22"/>
        <v>922.6</v>
      </c>
    </row>
    <row r="113" spans="1:8" s="20" customFormat="1" ht="15.75">
      <c r="A113" s="283" t="s">
        <v>319</v>
      </c>
      <c r="B113" s="283"/>
      <c r="C113" s="283"/>
      <c r="D113" s="174" t="s">
        <v>171</v>
      </c>
      <c r="E113" s="462"/>
      <c r="F113" s="284"/>
      <c r="G113" s="288"/>
      <c r="H113" s="278"/>
    </row>
    <row r="114" spans="1:8" s="20" customFormat="1" ht="47.25" customHeight="1">
      <c r="A114" s="285" t="s">
        <v>765</v>
      </c>
      <c r="B114" s="285" t="s">
        <v>505</v>
      </c>
      <c r="C114" s="285" t="s">
        <v>234</v>
      </c>
      <c r="D114" s="462" t="s">
        <v>780</v>
      </c>
      <c r="E114" s="462" t="s">
        <v>692</v>
      </c>
      <c r="F114" s="286">
        <v>177.6</v>
      </c>
      <c r="G114" s="287">
        <v>0</v>
      </c>
      <c r="H114" s="278">
        <f>G114+F114</f>
        <v>177.6</v>
      </c>
    </row>
    <row r="115" spans="1:8" s="20" customFormat="1" ht="30">
      <c r="A115" s="285" t="s">
        <v>464</v>
      </c>
      <c r="B115" s="285" t="s">
        <v>227</v>
      </c>
      <c r="C115" s="285" t="s">
        <v>229</v>
      </c>
      <c r="D115" s="462" t="s">
        <v>465</v>
      </c>
      <c r="E115" s="462" t="s">
        <v>693</v>
      </c>
      <c r="F115" s="286">
        <v>259</v>
      </c>
      <c r="G115" s="287">
        <v>0</v>
      </c>
      <c r="H115" s="278">
        <f>G115+F115</f>
        <v>259</v>
      </c>
    </row>
    <row r="116" spans="1:8" s="20" customFormat="1" ht="30">
      <c r="A116" s="285" t="s">
        <v>501</v>
      </c>
      <c r="B116" s="285" t="s">
        <v>499</v>
      </c>
      <c r="C116" s="285" t="s">
        <v>237</v>
      </c>
      <c r="D116" s="462" t="s">
        <v>500</v>
      </c>
      <c r="E116" s="462" t="s">
        <v>810</v>
      </c>
      <c r="F116" s="286">
        <v>486</v>
      </c>
      <c r="G116" s="287">
        <v>0</v>
      </c>
      <c r="H116" s="278">
        <f>G116+F116</f>
        <v>486</v>
      </c>
    </row>
    <row r="117" spans="1:8" s="20" customFormat="1" ht="15.75">
      <c r="A117" s="283" t="s">
        <v>616</v>
      </c>
      <c r="B117" s="283"/>
      <c r="C117" s="283"/>
      <c r="D117" s="172" t="s">
        <v>175</v>
      </c>
      <c r="E117" s="291"/>
      <c r="F117" s="284">
        <f>F119</f>
        <v>5204.2</v>
      </c>
      <c r="G117" s="288">
        <f>G119</f>
        <v>0</v>
      </c>
      <c r="H117" s="309">
        <f>G117+F117</f>
        <v>5204.2</v>
      </c>
    </row>
    <row r="118" spans="1:8" s="20" customFormat="1" ht="15.75">
      <c r="A118" s="283" t="s">
        <v>617</v>
      </c>
      <c r="B118" s="283"/>
      <c r="C118" s="283"/>
      <c r="D118" s="174" t="s">
        <v>175</v>
      </c>
      <c r="E118" s="291"/>
      <c r="F118" s="286"/>
      <c r="G118" s="287"/>
      <c r="H118" s="290"/>
    </row>
    <row r="119" spans="1:8" s="20" customFormat="1" ht="30">
      <c r="A119" s="285" t="s">
        <v>668</v>
      </c>
      <c r="B119" s="285" t="s">
        <v>667</v>
      </c>
      <c r="C119" s="285" t="s">
        <v>241</v>
      </c>
      <c r="D119" s="462" t="s">
        <v>664</v>
      </c>
      <c r="E119" s="291" t="s">
        <v>341</v>
      </c>
      <c r="F119" s="286">
        <v>5204.2</v>
      </c>
      <c r="G119" s="287">
        <v>0</v>
      </c>
      <c r="H119" s="290">
        <f>G119+F119</f>
        <v>5204.2</v>
      </c>
    </row>
    <row r="120" spans="1:8" s="20" customFormat="1" ht="15.75">
      <c r="A120" s="283" t="s">
        <v>619</v>
      </c>
      <c r="B120" s="283"/>
      <c r="C120" s="283"/>
      <c r="D120" s="172" t="s">
        <v>176</v>
      </c>
      <c r="E120" s="291"/>
      <c r="F120" s="284">
        <f>SUM(F122:F125)</f>
        <v>58683.7</v>
      </c>
      <c r="G120" s="284">
        <f t="shared" ref="G120:H120" si="23">SUM(G122:G125)</f>
        <v>0</v>
      </c>
      <c r="H120" s="284">
        <f t="shared" si="23"/>
        <v>58683.7</v>
      </c>
    </row>
    <row r="121" spans="1:8" s="20" customFormat="1" ht="15.75">
      <c r="A121" s="283" t="s">
        <v>620</v>
      </c>
      <c r="B121" s="283"/>
      <c r="C121" s="283"/>
      <c r="D121" s="174" t="s">
        <v>176</v>
      </c>
      <c r="E121" s="291"/>
      <c r="F121" s="284"/>
      <c r="G121" s="288"/>
      <c r="H121" s="290"/>
    </row>
    <row r="122" spans="1:8" s="20" customFormat="1" ht="45">
      <c r="A122" s="285" t="s">
        <v>772</v>
      </c>
      <c r="B122" s="285" t="s">
        <v>766</v>
      </c>
      <c r="C122" s="285" t="s">
        <v>234</v>
      </c>
      <c r="D122" s="488" t="s">
        <v>770</v>
      </c>
      <c r="E122" s="462" t="s">
        <v>809</v>
      </c>
      <c r="F122" s="286">
        <v>14515.7</v>
      </c>
      <c r="G122" s="287">
        <v>0</v>
      </c>
      <c r="H122" s="290">
        <f t="shared" ref="H122:H125" si="24">G122+F122</f>
        <v>14515.7</v>
      </c>
    </row>
    <row r="123" spans="1:8" s="20" customFormat="1" ht="76.5" customHeight="1">
      <c r="A123" s="322" t="s">
        <v>772</v>
      </c>
      <c r="B123" s="322" t="s">
        <v>766</v>
      </c>
      <c r="C123" s="322" t="s">
        <v>234</v>
      </c>
      <c r="D123" s="372" t="s">
        <v>770</v>
      </c>
      <c r="E123" s="360" t="s">
        <v>313</v>
      </c>
      <c r="F123" s="286">
        <v>111.3</v>
      </c>
      <c r="G123" s="287">
        <v>0</v>
      </c>
      <c r="H123" s="290">
        <f t="shared" si="24"/>
        <v>111.3</v>
      </c>
    </row>
    <row r="124" spans="1:8" s="20" customFormat="1" ht="32.25" customHeight="1">
      <c r="A124" s="285" t="s">
        <v>750</v>
      </c>
      <c r="B124" s="285" t="s">
        <v>505</v>
      </c>
      <c r="C124" s="285" t="s">
        <v>234</v>
      </c>
      <c r="D124" s="462" t="s">
        <v>780</v>
      </c>
      <c r="E124" s="462" t="s">
        <v>811</v>
      </c>
      <c r="F124" s="286">
        <v>44043</v>
      </c>
      <c r="G124" s="287">
        <v>0</v>
      </c>
      <c r="H124" s="290">
        <f t="shared" si="24"/>
        <v>44043</v>
      </c>
    </row>
    <row r="125" spans="1:8" s="20" customFormat="1" ht="32.25" customHeight="1">
      <c r="A125" s="285" t="s">
        <v>750</v>
      </c>
      <c r="B125" s="285" t="s">
        <v>505</v>
      </c>
      <c r="C125" s="285" t="s">
        <v>234</v>
      </c>
      <c r="D125" s="462" t="s">
        <v>780</v>
      </c>
      <c r="E125" s="462" t="s">
        <v>792</v>
      </c>
      <c r="F125" s="286">
        <v>13.7</v>
      </c>
      <c r="G125" s="287">
        <v>0</v>
      </c>
      <c r="H125" s="290">
        <f t="shared" si="24"/>
        <v>13.7</v>
      </c>
    </row>
    <row r="126" spans="1:8" s="20" customFormat="1" ht="15.75">
      <c r="A126" s="283" t="s">
        <v>623</v>
      </c>
      <c r="B126" s="283"/>
      <c r="C126" s="283"/>
      <c r="D126" s="172" t="s">
        <v>177</v>
      </c>
      <c r="E126" s="462"/>
      <c r="F126" s="284">
        <f>SUM(F128:F131)</f>
        <v>55530.1</v>
      </c>
      <c r="G126" s="284">
        <f t="shared" ref="G126:H126" si="25">SUM(G128:G131)</f>
        <v>0</v>
      </c>
      <c r="H126" s="284">
        <f t="shared" si="25"/>
        <v>55530.1</v>
      </c>
    </row>
    <row r="127" spans="1:8" s="20" customFormat="1" ht="15.75">
      <c r="A127" s="283" t="s">
        <v>624</v>
      </c>
      <c r="B127" s="283"/>
      <c r="C127" s="283"/>
      <c r="D127" s="174" t="s">
        <v>177</v>
      </c>
      <c r="E127" s="462"/>
      <c r="F127" s="284"/>
      <c r="G127" s="288"/>
      <c r="H127" s="290"/>
    </row>
    <row r="128" spans="1:8" s="20" customFormat="1" ht="48" customHeight="1">
      <c r="A128" s="285" t="s">
        <v>773</v>
      </c>
      <c r="B128" s="285" t="s">
        <v>766</v>
      </c>
      <c r="C128" s="285" t="s">
        <v>234</v>
      </c>
      <c r="D128" s="462" t="s">
        <v>770</v>
      </c>
      <c r="E128" s="462" t="s">
        <v>809</v>
      </c>
      <c r="F128" s="286">
        <v>11906.4</v>
      </c>
      <c r="G128" s="287">
        <v>0</v>
      </c>
      <c r="H128" s="290">
        <f t="shared" ref="H128" si="26">G128+F128</f>
        <v>11906.4</v>
      </c>
    </row>
    <row r="129" spans="1:8" s="20" customFormat="1" ht="75.75" customHeight="1">
      <c r="A129" s="285" t="s">
        <v>773</v>
      </c>
      <c r="B129" s="285" t="s">
        <v>766</v>
      </c>
      <c r="C129" s="285" t="s">
        <v>234</v>
      </c>
      <c r="D129" s="462" t="s">
        <v>770</v>
      </c>
      <c r="E129" s="462" t="s">
        <v>313</v>
      </c>
      <c r="F129" s="286">
        <v>153.9</v>
      </c>
      <c r="G129" s="287">
        <v>0</v>
      </c>
      <c r="H129" s="290">
        <f t="shared" ref="H129:H151" si="27">G129+F129</f>
        <v>153.9</v>
      </c>
    </row>
    <row r="130" spans="1:8" s="20" customFormat="1" ht="32.25" customHeight="1">
      <c r="A130" s="285" t="s">
        <v>749</v>
      </c>
      <c r="B130" s="285" t="s">
        <v>505</v>
      </c>
      <c r="C130" s="285" t="s">
        <v>234</v>
      </c>
      <c r="D130" s="462" t="s">
        <v>780</v>
      </c>
      <c r="E130" s="462" t="s">
        <v>695</v>
      </c>
      <c r="F130" s="286">
        <v>43409.4</v>
      </c>
      <c r="G130" s="287">
        <v>0</v>
      </c>
      <c r="H130" s="290">
        <f t="shared" si="27"/>
        <v>43409.4</v>
      </c>
    </row>
    <row r="131" spans="1:8" s="20" customFormat="1" ht="31.5" customHeight="1">
      <c r="A131" s="285" t="s">
        <v>749</v>
      </c>
      <c r="B131" s="285" t="s">
        <v>505</v>
      </c>
      <c r="C131" s="285" t="s">
        <v>234</v>
      </c>
      <c r="D131" s="462" t="s">
        <v>780</v>
      </c>
      <c r="E131" s="462" t="s">
        <v>692</v>
      </c>
      <c r="F131" s="286">
        <v>60.4</v>
      </c>
      <c r="G131" s="287">
        <v>0</v>
      </c>
      <c r="H131" s="290">
        <f t="shared" si="27"/>
        <v>60.4</v>
      </c>
    </row>
    <row r="132" spans="1:8" s="20" customFormat="1" ht="15.75">
      <c r="A132" s="283" t="s">
        <v>627</v>
      </c>
      <c r="B132" s="283"/>
      <c r="C132" s="283"/>
      <c r="D132" s="172" t="s">
        <v>178</v>
      </c>
      <c r="E132" s="291"/>
      <c r="F132" s="284">
        <f>SUM(F134:F138)</f>
        <v>49663.7</v>
      </c>
      <c r="G132" s="284">
        <f t="shared" ref="G132:H132" si="28">SUM(G134:G138)</f>
        <v>0</v>
      </c>
      <c r="H132" s="284">
        <f t="shared" si="28"/>
        <v>49663.7</v>
      </c>
    </row>
    <row r="133" spans="1:8" s="20" customFormat="1" ht="15.75">
      <c r="A133" s="283" t="s">
        <v>628</v>
      </c>
      <c r="B133" s="283"/>
      <c r="C133" s="283"/>
      <c r="D133" s="174" t="s">
        <v>178</v>
      </c>
      <c r="E133" s="291"/>
      <c r="F133" s="284"/>
      <c r="G133" s="288"/>
      <c r="H133" s="290"/>
    </row>
    <row r="134" spans="1:8" s="20" customFormat="1" ht="48" customHeight="1">
      <c r="A134" s="285" t="s">
        <v>774</v>
      </c>
      <c r="B134" s="285" t="s">
        <v>766</v>
      </c>
      <c r="C134" s="285" t="s">
        <v>234</v>
      </c>
      <c r="D134" s="462" t="s">
        <v>770</v>
      </c>
      <c r="E134" s="462" t="s">
        <v>809</v>
      </c>
      <c r="F134" s="286">
        <v>9186.7999999999993</v>
      </c>
      <c r="G134" s="287">
        <v>0</v>
      </c>
      <c r="H134" s="278">
        <f t="shared" si="27"/>
        <v>9186.7999999999993</v>
      </c>
    </row>
    <row r="135" spans="1:8" s="20" customFormat="1" ht="75" customHeight="1">
      <c r="A135" s="285" t="s">
        <v>774</v>
      </c>
      <c r="B135" s="285" t="s">
        <v>766</v>
      </c>
      <c r="C135" s="285" t="s">
        <v>234</v>
      </c>
      <c r="D135" s="462" t="s">
        <v>770</v>
      </c>
      <c r="E135" s="462" t="s">
        <v>313</v>
      </c>
      <c r="F135" s="286">
        <v>100</v>
      </c>
      <c r="G135" s="287">
        <v>0</v>
      </c>
      <c r="H135" s="278">
        <f t="shared" si="27"/>
        <v>100</v>
      </c>
    </row>
    <row r="136" spans="1:8" s="20" customFormat="1" ht="59.25" customHeight="1">
      <c r="A136" s="285" t="s">
        <v>774</v>
      </c>
      <c r="B136" s="285" t="s">
        <v>766</v>
      </c>
      <c r="C136" s="285" t="s">
        <v>234</v>
      </c>
      <c r="D136" s="462" t="s">
        <v>770</v>
      </c>
      <c r="E136" s="462" t="s">
        <v>309</v>
      </c>
      <c r="F136" s="286">
        <v>50</v>
      </c>
      <c r="G136" s="287">
        <v>0</v>
      </c>
      <c r="H136" s="278">
        <f>G136+F136</f>
        <v>50</v>
      </c>
    </row>
    <row r="137" spans="1:8" s="20" customFormat="1" ht="37.5" customHeight="1">
      <c r="A137" s="285" t="s">
        <v>748</v>
      </c>
      <c r="B137" s="285" t="s">
        <v>505</v>
      </c>
      <c r="C137" s="285" t="s">
        <v>234</v>
      </c>
      <c r="D137" s="462" t="s">
        <v>780</v>
      </c>
      <c r="E137" s="462" t="s">
        <v>811</v>
      </c>
      <c r="F137" s="286">
        <v>40306.6</v>
      </c>
      <c r="G137" s="287">
        <v>0</v>
      </c>
      <c r="H137" s="278">
        <f t="shared" ref="H137:H138" si="29">G137+F137</f>
        <v>40306.6</v>
      </c>
    </row>
    <row r="138" spans="1:8" s="20" customFormat="1" ht="32.25" customHeight="1">
      <c r="A138" s="285" t="s">
        <v>748</v>
      </c>
      <c r="B138" s="285" t="s">
        <v>505</v>
      </c>
      <c r="C138" s="285" t="s">
        <v>234</v>
      </c>
      <c r="D138" s="462" t="s">
        <v>780</v>
      </c>
      <c r="E138" s="462" t="s">
        <v>692</v>
      </c>
      <c r="F138" s="286">
        <v>20.3</v>
      </c>
      <c r="G138" s="287">
        <v>0</v>
      </c>
      <c r="H138" s="278">
        <f t="shared" si="29"/>
        <v>20.3</v>
      </c>
    </row>
    <row r="139" spans="1:8" s="20" customFormat="1" ht="15.75">
      <c r="A139" s="283" t="s">
        <v>631</v>
      </c>
      <c r="B139" s="283"/>
      <c r="C139" s="283"/>
      <c r="D139" s="172" t="s">
        <v>179</v>
      </c>
      <c r="E139" s="291"/>
      <c r="F139" s="284">
        <f>SUM(F141:F142)+F143</f>
        <v>51149.399999999994</v>
      </c>
      <c r="G139" s="284">
        <f t="shared" ref="G139:H139" si="30">SUM(G141:G142)+G143</f>
        <v>700</v>
      </c>
      <c r="H139" s="284">
        <f t="shared" si="30"/>
        <v>51849.399999999994</v>
      </c>
    </row>
    <row r="140" spans="1:8" s="20" customFormat="1" ht="15.75">
      <c r="A140" s="283" t="s">
        <v>632</v>
      </c>
      <c r="B140" s="283"/>
      <c r="C140" s="283"/>
      <c r="D140" s="174" t="s">
        <v>179</v>
      </c>
      <c r="E140" s="291"/>
      <c r="F140" s="284"/>
      <c r="G140" s="288"/>
      <c r="H140" s="290"/>
    </row>
    <row r="141" spans="1:8" s="20" customFormat="1" ht="46.5" customHeight="1">
      <c r="A141" s="322" t="s">
        <v>775</v>
      </c>
      <c r="B141" s="322" t="s">
        <v>766</v>
      </c>
      <c r="C141" s="322" t="s">
        <v>234</v>
      </c>
      <c r="D141" s="323" t="s">
        <v>770</v>
      </c>
      <c r="E141" s="462" t="s">
        <v>809</v>
      </c>
      <c r="F141" s="286">
        <v>11929.3</v>
      </c>
      <c r="G141" s="287">
        <v>0</v>
      </c>
      <c r="H141" s="290">
        <f t="shared" si="27"/>
        <v>11929.3</v>
      </c>
    </row>
    <row r="142" spans="1:8" s="20" customFormat="1" ht="35.25" customHeight="1">
      <c r="A142" s="285" t="s">
        <v>754</v>
      </c>
      <c r="B142" s="285" t="s">
        <v>505</v>
      </c>
      <c r="C142" s="285" t="s">
        <v>234</v>
      </c>
      <c r="D142" s="462" t="s">
        <v>780</v>
      </c>
      <c r="E142" s="462" t="s">
        <v>811</v>
      </c>
      <c r="F142" s="286">
        <v>39220.1</v>
      </c>
      <c r="G142" s="287">
        <v>0</v>
      </c>
      <c r="H142" s="290">
        <f t="shared" si="27"/>
        <v>39220.1</v>
      </c>
    </row>
    <row r="143" spans="1:8" s="20" customFormat="1" ht="30">
      <c r="A143" s="285" t="s">
        <v>753</v>
      </c>
      <c r="B143" s="285" t="s">
        <v>697</v>
      </c>
      <c r="C143" s="285" t="s">
        <v>243</v>
      </c>
      <c r="D143" s="462" t="s">
        <v>698</v>
      </c>
      <c r="E143" s="295" t="s">
        <v>690</v>
      </c>
      <c r="F143" s="286">
        <v>0</v>
      </c>
      <c r="G143" s="286">
        <v>700</v>
      </c>
      <c r="H143" s="290">
        <f>G143+F143</f>
        <v>700</v>
      </c>
    </row>
    <row r="144" spans="1:8" s="20" customFormat="1" ht="15.75">
      <c r="A144" s="283" t="s">
        <v>314</v>
      </c>
      <c r="B144" s="283"/>
      <c r="C144" s="283"/>
      <c r="D144" s="172" t="s">
        <v>180</v>
      </c>
      <c r="E144" s="462"/>
      <c r="F144" s="284">
        <f>SUM(F146:F148)</f>
        <v>57100.899999999994</v>
      </c>
      <c r="G144" s="288">
        <f>SUM(G146:G148)</f>
        <v>0</v>
      </c>
      <c r="H144" s="230">
        <f t="shared" si="27"/>
        <v>57100.899999999994</v>
      </c>
    </row>
    <row r="145" spans="1:8" s="20" customFormat="1" ht="15.75">
      <c r="A145" s="283" t="s">
        <v>318</v>
      </c>
      <c r="B145" s="283"/>
      <c r="C145" s="283"/>
      <c r="D145" s="174" t="s">
        <v>180</v>
      </c>
      <c r="E145" s="462"/>
      <c r="F145" s="284"/>
      <c r="G145" s="288"/>
      <c r="H145" s="278"/>
    </row>
    <row r="146" spans="1:8" s="20" customFormat="1" ht="46.5" customHeight="1">
      <c r="A146" s="285" t="s">
        <v>776</v>
      </c>
      <c r="B146" s="285" t="s">
        <v>766</v>
      </c>
      <c r="C146" s="285" t="s">
        <v>234</v>
      </c>
      <c r="D146" s="462" t="s">
        <v>770</v>
      </c>
      <c r="E146" s="462" t="s">
        <v>694</v>
      </c>
      <c r="F146" s="286">
        <v>14329.8</v>
      </c>
      <c r="G146" s="287">
        <v>0</v>
      </c>
      <c r="H146" s="278">
        <f t="shared" si="27"/>
        <v>14329.8</v>
      </c>
    </row>
    <row r="147" spans="1:8" s="20" customFormat="1" ht="30.75" customHeight="1">
      <c r="A147" s="285" t="s">
        <v>776</v>
      </c>
      <c r="B147" s="285" t="s">
        <v>766</v>
      </c>
      <c r="C147" s="285" t="s">
        <v>234</v>
      </c>
      <c r="D147" s="462" t="s">
        <v>770</v>
      </c>
      <c r="E147" s="462" t="s">
        <v>811</v>
      </c>
      <c r="F147" s="286">
        <v>42741.9</v>
      </c>
      <c r="G147" s="287">
        <v>0</v>
      </c>
      <c r="H147" s="278">
        <f t="shared" si="27"/>
        <v>42741.9</v>
      </c>
    </row>
    <row r="148" spans="1:8" s="20" customFormat="1" ht="30.75" customHeight="1">
      <c r="A148" s="285" t="s">
        <v>751</v>
      </c>
      <c r="B148" s="285" t="s">
        <v>505</v>
      </c>
      <c r="C148" s="285" t="s">
        <v>234</v>
      </c>
      <c r="D148" s="462" t="s">
        <v>780</v>
      </c>
      <c r="E148" s="462" t="s">
        <v>692</v>
      </c>
      <c r="F148" s="286">
        <v>29.2</v>
      </c>
      <c r="G148" s="287">
        <v>0</v>
      </c>
      <c r="H148" s="278">
        <f t="shared" si="27"/>
        <v>29.2</v>
      </c>
    </row>
    <row r="149" spans="1:8" s="20" customFormat="1" ht="15.75">
      <c r="A149" s="283" t="s">
        <v>357</v>
      </c>
      <c r="B149" s="283"/>
      <c r="C149" s="283"/>
      <c r="D149" s="172" t="s">
        <v>181</v>
      </c>
      <c r="E149" s="462"/>
      <c r="F149" s="284">
        <f>SUM(F151:F154)</f>
        <v>54131.6</v>
      </c>
      <c r="G149" s="284">
        <f t="shared" ref="G149:H149" si="31">SUM(G151:G154)</f>
        <v>0</v>
      </c>
      <c r="H149" s="284">
        <f t="shared" si="31"/>
        <v>54131.6</v>
      </c>
    </row>
    <row r="150" spans="1:8" s="20" customFormat="1" ht="18" customHeight="1">
      <c r="A150" s="283" t="s">
        <v>358</v>
      </c>
      <c r="B150" s="283"/>
      <c r="C150" s="283"/>
      <c r="D150" s="174" t="s">
        <v>181</v>
      </c>
      <c r="E150" s="462"/>
      <c r="F150" s="284"/>
      <c r="G150" s="288"/>
      <c r="H150" s="278"/>
    </row>
    <row r="151" spans="1:8" s="20" customFormat="1" ht="48.75" customHeight="1">
      <c r="A151" s="285" t="s">
        <v>777</v>
      </c>
      <c r="B151" s="285" t="s">
        <v>766</v>
      </c>
      <c r="C151" s="285" t="s">
        <v>234</v>
      </c>
      <c r="D151" s="462" t="s">
        <v>770</v>
      </c>
      <c r="E151" s="462" t="s">
        <v>694</v>
      </c>
      <c r="F151" s="286">
        <v>10000</v>
      </c>
      <c r="G151" s="287">
        <v>0</v>
      </c>
      <c r="H151" s="278">
        <f t="shared" si="27"/>
        <v>10000</v>
      </c>
    </row>
    <row r="152" spans="1:8" s="20" customFormat="1" ht="31.5" customHeight="1">
      <c r="A152" s="285" t="s">
        <v>752</v>
      </c>
      <c r="B152" s="285" t="s">
        <v>505</v>
      </c>
      <c r="C152" s="285" t="s">
        <v>234</v>
      </c>
      <c r="D152" s="462" t="s">
        <v>780</v>
      </c>
      <c r="E152" s="462" t="s">
        <v>695</v>
      </c>
      <c r="F152" s="286">
        <v>44050.2</v>
      </c>
      <c r="G152" s="287">
        <v>0</v>
      </c>
      <c r="H152" s="290">
        <f t="shared" ref="H152:H153" si="32">G152+F152</f>
        <v>44050.2</v>
      </c>
    </row>
    <row r="153" spans="1:8" s="20" customFormat="1" ht="45">
      <c r="A153" s="285" t="s">
        <v>752</v>
      </c>
      <c r="B153" s="285" t="s">
        <v>505</v>
      </c>
      <c r="C153" s="285" t="s">
        <v>234</v>
      </c>
      <c r="D153" s="462" t="s">
        <v>780</v>
      </c>
      <c r="E153" s="291" t="s">
        <v>692</v>
      </c>
      <c r="F153" s="286">
        <v>36.4</v>
      </c>
      <c r="G153" s="287">
        <v>0</v>
      </c>
      <c r="H153" s="290">
        <f t="shared" si="32"/>
        <v>36.4</v>
      </c>
    </row>
    <row r="154" spans="1:8" s="20" customFormat="1" ht="33.75" customHeight="1">
      <c r="A154" s="322" t="s">
        <v>759</v>
      </c>
      <c r="B154" s="322" t="s">
        <v>760</v>
      </c>
      <c r="C154" s="322" t="s">
        <v>761</v>
      </c>
      <c r="D154" s="323" t="s">
        <v>762</v>
      </c>
      <c r="E154" s="295" t="s">
        <v>312</v>
      </c>
      <c r="F154" s="278">
        <v>45</v>
      </c>
      <c r="G154" s="321">
        <v>0</v>
      </c>
      <c r="H154" s="278">
        <f>G154+F154</f>
        <v>45</v>
      </c>
    </row>
    <row r="155" spans="1:8" s="20" customFormat="1" ht="15.75">
      <c r="A155" s="283" t="s">
        <v>316</v>
      </c>
      <c r="B155" s="283"/>
      <c r="C155" s="283"/>
      <c r="D155" s="172" t="s">
        <v>165</v>
      </c>
      <c r="E155" s="462"/>
      <c r="F155" s="288">
        <f>F157</f>
        <v>0</v>
      </c>
      <c r="G155" s="298">
        <f t="shared" ref="G155:H155" si="33">G157</f>
        <v>-64.436999999999998</v>
      </c>
      <c r="H155" s="298">
        <f t="shared" si="33"/>
        <v>-64.436999999999998</v>
      </c>
    </row>
    <row r="156" spans="1:8" s="20" customFormat="1" ht="15.75">
      <c r="A156" s="283" t="s">
        <v>320</v>
      </c>
      <c r="B156" s="283"/>
      <c r="C156" s="283"/>
      <c r="D156" s="174" t="s">
        <v>165</v>
      </c>
      <c r="E156" s="462"/>
      <c r="F156" s="286"/>
      <c r="G156" s="287"/>
      <c r="H156" s="278"/>
    </row>
    <row r="157" spans="1:8" s="20" customFormat="1" ht="45">
      <c r="A157" s="191">
        <v>1518822</v>
      </c>
      <c r="B157" s="191">
        <v>8822</v>
      </c>
      <c r="C157" s="191">
        <v>1060</v>
      </c>
      <c r="D157" s="199" t="s">
        <v>523</v>
      </c>
      <c r="E157" s="462" t="s">
        <v>789</v>
      </c>
      <c r="F157" s="287">
        <v>0</v>
      </c>
      <c r="G157" s="296">
        <v>-64.436999999999998</v>
      </c>
      <c r="H157" s="318">
        <f>G157+F157</f>
        <v>-64.436999999999998</v>
      </c>
    </row>
    <row r="158" spans="1:8" ht="15.75">
      <c r="A158" s="178"/>
      <c r="B158" s="144"/>
      <c r="C158" s="324"/>
      <c r="D158" s="325" t="s">
        <v>45</v>
      </c>
      <c r="E158" s="326"/>
      <c r="F158" s="327">
        <f>F10+F16+F19+F22+F25+F32+F39+F42+F49+F53+F67+F71+F74+F90+F103+F107+F112+F117+F120+F126+F132+F139+F144+F149+F155+F87</f>
        <v>715192.5</v>
      </c>
      <c r="G158" s="327">
        <f t="shared" ref="G158:H158" si="34">G10+G16+G19+G22+G25+G32+G39+G42+G49+G53+G67+G71+G74+G90+G103+G107+G112+G117+G120+G126+G132+G139+G144+G149+G155+G87</f>
        <v>3200</v>
      </c>
      <c r="H158" s="327">
        <f t="shared" si="34"/>
        <v>718392.5</v>
      </c>
    </row>
    <row r="159" spans="1:8" ht="35.25" customHeight="1">
      <c r="F159" s="329"/>
      <c r="H159" s="329"/>
    </row>
    <row r="160" spans="1:8">
      <c r="H160" s="329"/>
    </row>
    <row r="161" spans="1:8" s="25" customFormat="1" ht="36.75" customHeight="1">
      <c r="A161" s="255" t="s">
        <v>828</v>
      </c>
      <c r="B161" s="55"/>
      <c r="C161" s="55"/>
      <c r="D161" s="55"/>
      <c r="E161" s="55"/>
      <c r="F161" s="465" t="s">
        <v>829</v>
      </c>
      <c r="G161" s="463"/>
      <c r="H161" s="55"/>
    </row>
    <row r="162" spans="1:8" s="25" customFormat="1" ht="15.75" customHeight="1">
      <c r="A162" s="255"/>
      <c r="B162" s="55"/>
      <c r="C162" s="55"/>
      <c r="D162" s="55"/>
      <c r="E162" s="55"/>
      <c r="F162" s="264"/>
      <c r="G162" s="463"/>
      <c r="H162" s="55"/>
    </row>
    <row r="163" spans="1:8" s="25" customFormat="1" ht="44.25" customHeight="1">
      <c r="A163" s="259" t="s">
        <v>143</v>
      </c>
      <c r="B163" s="55"/>
      <c r="C163" s="55"/>
      <c r="D163" s="55"/>
      <c r="E163" s="55"/>
      <c r="F163" s="258"/>
      <c r="G163" s="463"/>
      <c r="H163" s="55"/>
    </row>
    <row r="164" spans="1:8" s="25" customFormat="1" ht="36.75" customHeight="1">
      <c r="A164" s="259" t="s">
        <v>183</v>
      </c>
      <c r="B164" s="55"/>
      <c r="C164" s="55"/>
      <c r="D164" s="55"/>
      <c r="E164" s="55"/>
      <c r="F164" s="258" t="s">
        <v>145</v>
      </c>
      <c r="G164" s="463"/>
      <c r="H164" s="55"/>
    </row>
    <row r="165" spans="1:8" s="25" customFormat="1" ht="33.75" customHeight="1">
      <c r="A165" s="259"/>
      <c r="B165" s="55"/>
      <c r="C165" s="55"/>
      <c r="D165" s="55"/>
      <c r="E165" s="55"/>
      <c r="F165" s="258"/>
      <c r="G165" s="463"/>
      <c r="H165" s="55"/>
    </row>
    <row r="166" spans="1:8" s="25" customFormat="1" ht="18">
      <c r="A166" s="455" t="s">
        <v>395</v>
      </c>
      <c r="B166" s="455"/>
      <c r="C166" s="455"/>
      <c r="D166" s="455"/>
      <c r="G166" s="454"/>
    </row>
    <row r="167" spans="1:8" s="25" customFormat="1" ht="25.5" customHeight="1">
      <c r="A167" s="454" t="s">
        <v>396</v>
      </c>
      <c r="B167" s="454"/>
      <c r="C167" s="454"/>
      <c r="E167" s="55"/>
      <c r="F167" s="454" t="s">
        <v>146</v>
      </c>
      <c r="H167" s="55"/>
    </row>
    <row r="168" spans="1:8" s="25" customFormat="1" ht="18">
      <c r="A168" s="55"/>
      <c r="B168" s="55"/>
      <c r="C168" s="55"/>
      <c r="D168" s="55"/>
      <c r="E168" s="55"/>
      <c r="F168" s="55"/>
      <c r="G168" s="55"/>
      <c r="H168" s="55"/>
    </row>
    <row r="169" spans="1:8" s="25" customFormat="1" ht="18">
      <c r="A169" s="13"/>
      <c r="B169" s="55"/>
      <c r="C169" s="55"/>
      <c r="D169" s="55"/>
      <c r="E169" s="55"/>
      <c r="F169" s="55"/>
      <c r="G169" s="463"/>
      <c r="H169" s="55"/>
    </row>
    <row r="170" spans="1:8" ht="18">
      <c r="A170" s="259" t="s">
        <v>833</v>
      </c>
    </row>
    <row r="172" spans="1:8">
      <c r="F172" s="329"/>
    </row>
    <row r="176" spans="1:8">
      <c r="C176" s="13" t="s">
        <v>117</v>
      </c>
    </row>
  </sheetData>
  <mergeCells count="5">
    <mergeCell ref="F2:H2"/>
    <mergeCell ref="A6:H6"/>
    <mergeCell ref="F1:H1"/>
    <mergeCell ref="F3:H3"/>
    <mergeCell ref="F4:H4"/>
  </mergeCells>
  <pageMargins left="0.39370078740157483" right="0.39370078740157483" top="0.74803149606299213" bottom="0.3937007874015748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EC7708-DB02-406E-9528-289F73A0D2C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cedc1b3-a6a6-4744-bb8f-c9b717f8a9c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дод.1</vt:lpstr>
      <vt:lpstr>дод.2</vt:lpstr>
      <vt:lpstr>дод.3</vt:lpstr>
      <vt:lpstr>Додаток 4 Кред</vt:lpstr>
      <vt:lpstr>дод.5</vt:lpstr>
      <vt:lpstr>дод.6</vt:lpstr>
      <vt:lpstr>дод.7</vt:lpstr>
      <vt:lpstr>дод.1!Заголовки_для_печати</vt:lpstr>
      <vt:lpstr>дод.2!Заголовки_для_печати</vt:lpstr>
      <vt:lpstr>дод.3!Заголовки_для_печати</vt:lpstr>
      <vt:lpstr>дод.7!Заголовки_для_печати</vt:lpstr>
      <vt:lpstr>'Додаток 4 Кред'!Заголовки_для_печати</vt:lpstr>
      <vt:lpstr>дод.1!Область_печати</vt:lpstr>
      <vt:lpstr>дод.2!Область_печати</vt:lpstr>
      <vt:lpstr>дод.3!Область_печати</vt:lpstr>
      <vt:lpstr>дод.5!Область_печати</vt:lpstr>
      <vt:lpstr>дод.6!Область_печати</vt:lpstr>
      <vt:lpstr>дод.7!Область_печати</vt:lpstr>
      <vt:lpstr>'Додаток 4 Кред'!Область_печати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Балицька Наталія</cp:lastModifiedBy>
  <cp:lastPrinted>2017-11-21T09:15:53Z</cp:lastPrinted>
  <dcterms:created xsi:type="dcterms:W3CDTF">2014-01-17T10:52:16Z</dcterms:created>
  <dcterms:modified xsi:type="dcterms:W3CDTF">2017-11-21T14:40:57Z</dcterms:modified>
</cp:coreProperties>
</file>