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6" windowWidth="14292" windowHeight="6156" firstSheet="4" activeTab="4"/>
  </bookViews>
  <sheets>
    <sheet name="0150" sheetId="1" r:id="rId1"/>
    <sheet name="0150 спец" sheetId="12" r:id="rId2"/>
    <sheet name="Лист1" sheetId="6" state="hidden" r:id="rId3"/>
    <sheet name="виборка ЗП" sheetId="9" state="hidden" r:id="rId4"/>
    <sheet name="Лист2" sheetId="18" r:id="rId5"/>
    <sheet name="Лист4" sheetId="19" state="hidden" r:id="rId6"/>
    <sheet name="Лист5" sheetId="20" state="hidden" r:id="rId7"/>
    <sheet name="Воробйов 2020" sheetId="17" state="hidden" r:id="rId8"/>
    <sheet name="2111 ЦПСМД" sheetId="10" state="hidden" r:id="rId9"/>
    <sheet name="2010 лікарня" sheetId="11" state="hidden" r:id="rId10"/>
    <sheet name="3210" sheetId="16" state="hidden" r:id="rId11"/>
    <sheet name="2144" sheetId="14" state="hidden" r:id="rId12"/>
    <sheet name="2144 субв" sheetId="15" state="hidden" r:id="rId13"/>
    <sheet name="8130" sheetId="4" state="hidden" r:id="rId14"/>
    <sheet name="Лист3" sheetId="13" state="hidden" r:id="rId15"/>
    <sheet name="7130" sheetId="8" state="hidden" r:id="rId16"/>
    <sheet name="6030" sheetId="5" state="hidden" r:id="rId17"/>
    <sheet name="3242" sheetId="2" state="hidden" r:id="rId18"/>
    <sheet name="0150 субв" sheetId="7" state="hidden" r:id="rId19"/>
    <sheet name="6030 спец" sheetId="3" state="hidden" r:id="rId20"/>
  </sheets>
  <calcPr calcId="162913"/>
</workbook>
</file>

<file path=xl/calcChain.xml><?xml version="1.0" encoding="utf-8"?>
<calcChain xmlns="http://schemas.openxmlformats.org/spreadsheetml/2006/main">
  <c r="P66" i="20" l="1"/>
  <c r="N66" i="20"/>
  <c r="M66" i="20"/>
  <c r="L66" i="20"/>
  <c r="K66" i="20"/>
  <c r="J66" i="20"/>
  <c r="I66" i="20"/>
  <c r="H66" i="20"/>
  <c r="G66" i="20"/>
  <c r="F66" i="20"/>
  <c r="E66" i="20"/>
  <c r="D66" i="20"/>
  <c r="C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" i="20"/>
  <c r="Q4" i="20"/>
  <c r="Q3" i="20"/>
  <c r="N66" i="19"/>
  <c r="M66" i="19"/>
  <c r="L66" i="19"/>
  <c r="K66" i="19"/>
  <c r="J66" i="19"/>
  <c r="I66" i="19"/>
  <c r="H66" i="19"/>
  <c r="G66" i="19"/>
  <c r="F66" i="19"/>
  <c r="E66" i="19"/>
  <c r="D66" i="19"/>
  <c r="C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3" i="18"/>
  <c r="D465" i="9"/>
  <c r="E465" i="9"/>
  <c r="F465" i="9"/>
  <c r="G465" i="9"/>
  <c r="H465" i="9"/>
  <c r="I465" i="9"/>
  <c r="J465" i="9"/>
  <c r="K465" i="9"/>
  <c r="L465" i="9"/>
  <c r="M465" i="9"/>
  <c r="N465" i="9"/>
  <c r="O465" i="9"/>
  <c r="P465" i="9"/>
  <c r="C465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17" i="9"/>
  <c r="P416" i="9"/>
  <c r="P415" i="9"/>
  <c r="P414" i="9"/>
  <c r="P413" i="9"/>
  <c r="P412" i="9"/>
  <c r="P411" i="9"/>
  <c r="P410" i="9"/>
  <c r="P409" i="9"/>
  <c r="P408" i="9"/>
  <c r="P407" i="9"/>
  <c r="P406" i="9"/>
  <c r="P405" i="9"/>
  <c r="P404" i="9"/>
  <c r="P403" i="9"/>
  <c r="P402" i="9"/>
  <c r="Q66" i="20" l="1"/>
  <c r="P66" i="18"/>
  <c r="O66" i="19"/>
  <c r="T29" i="6"/>
  <c r="S30" i="6"/>
  <c r="R30" i="6"/>
  <c r="Q30" i="6"/>
  <c r="P30" i="6"/>
  <c r="O30" i="6"/>
  <c r="N30" i="6"/>
  <c r="M30" i="6"/>
  <c r="L30" i="6"/>
  <c r="T28" i="6"/>
  <c r="T30" i="6" l="1"/>
  <c r="H86" i="6"/>
  <c r="G86" i="6"/>
  <c r="F86" i="6"/>
  <c r="E86" i="6"/>
  <c r="D86" i="6"/>
  <c r="C86" i="6"/>
  <c r="B86" i="6"/>
  <c r="I85" i="6"/>
  <c r="I84" i="6"/>
  <c r="I86" i="6" l="1"/>
  <c r="H78" i="6"/>
  <c r="G78" i="6"/>
  <c r="F78" i="6"/>
  <c r="E78" i="6"/>
  <c r="D78" i="6"/>
  <c r="C78" i="6"/>
  <c r="B78" i="6"/>
  <c r="I77" i="6"/>
  <c r="I76" i="6"/>
  <c r="H70" i="6"/>
  <c r="G70" i="6"/>
  <c r="F70" i="6"/>
  <c r="E70" i="6"/>
  <c r="D70" i="6"/>
  <c r="C70" i="6"/>
  <c r="B70" i="6"/>
  <c r="I69" i="6"/>
  <c r="I68" i="6"/>
  <c r="H62" i="6"/>
  <c r="G62" i="6"/>
  <c r="F62" i="6"/>
  <c r="E62" i="6"/>
  <c r="D62" i="6"/>
  <c r="C62" i="6"/>
  <c r="B62" i="6"/>
  <c r="I61" i="6"/>
  <c r="I60" i="6"/>
  <c r="H54" i="6"/>
  <c r="G54" i="6"/>
  <c r="F54" i="6"/>
  <c r="E54" i="6"/>
  <c r="D54" i="6"/>
  <c r="C54" i="6"/>
  <c r="B54" i="6"/>
  <c r="I53" i="6"/>
  <c r="I52" i="6"/>
  <c r="H46" i="6"/>
  <c r="G46" i="6"/>
  <c r="F46" i="6"/>
  <c r="E46" i="6"/>
  <c r="D46" i="6"/>
  <c r="C46" i="6"/>
  <c r="B46" i="6"/>
  <c r="I45" i="6"/>
  <c r="I44" i="6"/>
  <c r="H38" i="6"/>
  <c r="G38" i="6"/>
  <c r="F38" i="6"/>
  <c r="E38" i="6"/>
  <c r="D38" i="6"/>
  <c r="C38" i="6"/>
  <c r="B38" i="6"/>
  <c r="I37" i="6"/>
  <c r="I36" i="6"/>
  <c r="H30" i="6"/>
  <c r="G30" i="6"/>
  <c r="F30" i="6"/>
  <c r="E30" i="6"/>
  <c r="D30" i="6"/>
  <c r="C30" i="6"/>
  <c r="B30" i="6"/>
  <c r="I29" i="6"/>
  <c r="I28" i="6"/>
  <c r="H22" i="6"/>
  <c r="G22" i="6"/>
  <c r="F22" i="6"/>
  <c r="E22" i="6"/>
  <c r="D22" i="6"/>
  <c r="C22" i="6"/>
  <c r="B22" i="6"/>
  <c r="I21" i="6"/>
  <c r="I20" i="6"/>
  <c r="I22" i="6" l="1"/>
  <c r="I30" i="6"/>
  <c r="I38" i="6"/>
  <c r="I54" i="6"/>
  <c r="I62" i="6"/>
  <c r="I70" i="6"/>
  <c r="I78" i="6"/>
  <c r="I46" i="6"/>
  <c r="P275" i="9"/>
  <c r="P276" i="9"/>
  <c r="P281" i="9"/>
  <c r="P282" i="9"/>
  <c r="P293" i="9"/>
  <c r="P294" i="9"/>
  <c r="P299" i="9"/>
  <c r="P300" i="9"/>
  <c r="P305" i="9"/>
  <c r="P306" i="9"/>
  <c r="P311" i="9"/>
  <c r="P312" i="9"/>
  <c r="P317" i="9"/>
  <c r="P318" i="9"/>
  <c r="P323" i="9"/>
  <c r="P324" i="9"/>
  <c r="P329" i="9"/>
  <c r="P330" i="9"/>
  <c r="P335" i="9"/>
  <c r="P336" i="9"/>
  <c r="P396" i="9"/>
  <c r="P395" i="9"/>
  <c r="P394" i="9"/>
  <c r="P390" i="9"/>
  <c r="P389" i="9"/>
  <c r="P388" i="9"/>
  <c r="P384" i="9"/>
  <c r="P383" i="9"/>
  <c r="P382" i="9"/>
  <c r="P378" i="9"/>
  <c r="P377" i="9"/>
  <c r="P376" i="9"/>
  <c r="P372" i="9"/>
  <c r="P371" i="9"/>
  <c r="P370" i="9"/>
  <c r="P366" i="9"/>
  <c r="P365" i="9"/>
  <c r="P364" i="9"/>
  <c r="P341" i="9"/>
  <c r="P342" i="9"/>
  <c r="P347" i="9"/>
  <c r="P348" i="9"/>
  <c r="P353" i="9"/>
  <c r="P354" i="9"/>
  <c r="P359" i="9"/>
  <c r="P360" i="9"/>
  <c r="P358" i="9"/>
  <c r="P352" i="9"/>
  <c r="P346" i="9"/>
  <c r="P340" i="9"/>
  <c r="P334" i="9"/>
  <c r="P328" i="9"/>
  <c r="P322" i="9"/>
  <c r="P316" i="9"/>
  <c r="P310" i="9"/>
  <c r="P304" i="9"/>
  <c r="P298" i="9"/>
  <c r="P292" i="9"/>
  <c r="P287" i="9"/>
  <c r="P288" i="9"/>
  <c r="P286" i="9"/>
  <c r="P280" i="9"/>
  <c r="P274" i="9"/>
  <c r="P269" i="9"/>
  <c r="P270" i="9"/>
  <c r="P268" i="9"/>
  <c r="P263" i="9"/>
  <c r="P264" i="9"/>
  <c r="P262" i="9"/>
  <c r="P257" i="9"/>
  <c r="P258" i="9"/>
  <c r="P256" i="9"/>
  <c r="P245" i="9"/>
  <c r="P246" i="9"/>
  <c r="P239" i="9"/>
  <c r="P240" i="9"/>
  <c r="P233" i="9"/>
  <c r="P234" i="9"/>
  <c r="P251" i="9"/>
  <c r="P252" i="9"/>
  <c r="P250" i="9"/>
  <c r="P244" i="9"/>
  <c r="P238" i="9"/>
  <c r="P232" i="9"/>
  <c r="P227" i="9"/>
  <c r="P228" i="9"/>
  <c r="P226" i="9"/>
  <c r="P221" i="9"/>
  <c r="P222" i="9"/>
  <c r="P220" i="9"/>
  <c r="P215" i="9"/>
  <c r="P216" i="9"/>
  <c r="P214" i="9"/>
  <c r="D32" i="17" l="1"/>
  <c r="E32" i="17"/>
  <c r="F32" i="17"/>
  <c r="G32" i="17"/>
  <c r="H32" i="17"/>
  <c r="C32" i="17"/>
  <c r="E26" i="17"/>
  <c r="E27" i="17"/>
  <c r="E28" i="17"/>
  <c r="E29" i="17"/>
  <c r="E30" i="17"/>
  <c r="E31" i="17"/>
  <c r="E25" i="17"/>
  <c r="R16" i="17"/>
  <c r="R4" i="17"/>
  <c r="R5" i="17"/>
  <c r="R6" i="17"/>
  <c r="R7" i="17"/>
  <c r="R8" i="17"/>
  <c r="R9" i="17"/>
  <c r="R10" i="17"/>
  <c r="R11" i="17"/>
  <c r="R12" i="17"/>
  <c r="R13" i="17"/>
  <c r="R14" i="17"/>
  <c r="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C16" i="17"/>
  <c r="M5" i="17"/>
  <c r="M6" i="17"/>
  <c r="M7" i="17"/>
  <c r="M8" i="17"/>
  <c r="M9" i="17"/>
  <c r="M10" i="17"/>
  <c r="M11" i="17"/>
  <c r="M12" i="17"/>
  <c r="M13" i="17"/>
  <c r="M14" i="17"/>
  <c r="M15" i="17"/>
  <c r="M4" i="17"/>
  <c r="P141" i="9" l="1"/>
  <c r="P170" i="9"/>
  <c r="P191" i="9"/>
  <c r="P171" i="9"/>
  <c r="C172" i="9"/>
  <c r="D172" i="9"/>
  <c r="E172" i="9"/>
  <c r="F172" i="9"/>
  <c r="G172" i="9"/>
  <c r="H172" i="9"/>
  <c r="I172" i="9"/>
  <c r="J172" i="9"/>
  <c r="K172" i="9"/>
  <c r="L172" i="9"/>
  <c r="O172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O193" i="9"/>
  <c r="L193" i="9"/>
  <c r="K193" i="9"/>
  <c r="J193" i="9"/>
  <c r="I193" i="9"/>
  <c r="H193" i="9"/>
  <c r="G193" i="9"/>
  <c r="F193" i="9"/>
  <c r="E193" i="9"/>
  <c r="D193" i="9"/>
  <c r="C193" i="9"/>
  <c r="P192" i="9"/>
  <c r="P190" i="9"/>
  <c r="P189" i="9"/>
  <c r="P188" i="9"/>
  <c r="P169" i="9"/>
  <c r="P168" i="9"/>
  <c r="P167" i="9"/>
  <c r="P166" i="9"/>
  <c r="P165" i="9"/>
  <c r="P164" i="9"/>
  <c r="P163" i="9"/>
  <c r="P162" i="9"/>
  <c r="P161" i="9"/>
  <c r="P160" i="9"/>
  <c r="P159" i="9"/>
  <c r="P158" i="9"/>
  <c r="P157" i="9"/>
  <c r="P156" i="9"/>
  <c r="P155" i="9"/>
  <c r="O151" i="9"/>
  <c r="L151" i="9"/>
  <c r="K151" i="9"/>
  <c r="J151" i="9"/>
  <c r="I151" i="9"/>
  <c r="H151" i="9"/>
  <c r="G151" i="9"/>
  <c r="F151" i="9"/>
  <c r="E151" i="9"/>
  <c r="D151" i="9"/>
  <c r="C151" i="9"/>
  <c r="P150" i="9"/>
  <c r="P149" i="9"/>
  <c r="P148" i="9"/>
  <c r="P147" i="9"/>
  <c r="P146" i="9"/>
  <c r="P145" i="9"/>
  <c r="P144" i="9"/>
  <c r="P143" i="9"/>
  <c r="P142" i="9"/>
  <c r="P140" i="9"/>
  <c r="P139" i="9"/>
  <c r="P138" i="9"/>
  <c r="P137" i="9"/>
  <c r="P136" i="9"/>
  <c r="P135" i="9"/>
  <c r="P134" i="9"/>
  <c r="P193" i="9" l="1"/>
  <c r="P172" i="9"/>
  <c r="P151" i="9"/>
  <c r="D110" i="9"/>
  <c r="E110" i="9"/>
  <c r="F110" i="9"/>
  <c r="G110" i="9"/>
  <c r="H110" i="9"/>
  <c r="I110" i="9"/>
  <c r="J110" i="9"/>
  <c r="K110" i="9"/>
  <c r="L110" i="9"/>
  <c r="O110" i="9"/>
  <c r="C110" i="9"/>
  <c r="D130" i="9"/>
  <c r="E130" i="9"/>
  <c r="F130" i="9"/>
  <c r="G130" i="9"/>
  <c r="H130" i="9"/>
  <c r="I130" i="9"/>
  <c r="J130" i="9"/>
  <c r="K130" i="9"/>
  <c r="L130" i="9"/>
  <c r="O130" i="9"/>
  <c r="C130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1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94" i="9"/>
  <c r="O90" i="9"/>
  <c r="L90" i="9"/>
  <c r="K90" i="9"/>
  <c r="J90" i="9"/>
  <c r="I90" i="9"/>
  <c r="H90" i="9"/>
  <c r="G90" i="9"/>
  <c r="F90" i="9"/>
  <c r="E90" i="9"/>
  <c r="D90" i="9"/>
  <c r="C90" i="9"/>
  <c r="P89" i="9"/>
  <c r="P88" i="9"/>
  <c r="O84" i="9"/>
  <c r="L84" i="9"/>
  <c r="K84" i="9"/>
  <c r="J84" i="9"/>
  <c r="I84" i="9"/>
  <c r="H84" i="9"/>
  <c r="G84" i="9"/>
  <c r="F84" i="9"/>
  <c r="E84" i="9"/>
  <c r="D84" i="9"/>
  <c r="C84" i="9"/>
  <c r="P83" i="9"/>
  <c r="P82" i="9"/>
  <c r="P130" i="9" l="1"/>
  <c r="P110" i="9"/>
  <c r="P84" i="9"/>
  <c r="P90" i="9"/>
  <c r="O78" i="9"/>
  <c r="L78" i="9"/>
  <c r="K78" i="9"/>
  <c r="J78" i="9"/>
  <c r="I78" i="9"/>
  <c r="H78" i="9"/>
  <c r="G78" i="9"/>
  <c r="F78" i="9"/>
  <c r="E78" i="9"/>
  <c r="D78" i="9"/>
  <c r="C78" i="9"/>
  <c r="P77" i="9"/>
  <c r="P76" i="9"/>
  <c r="O72" i="9"/>
  <c r="L72" i="9"/>
  <c r="K72" i="9"/>
  <c r="J72" i="9"/>
  <c r="I72" i="9"/>
  <c r="H72" i="9"/>
  <c r="G72" i="9"/>
  <c r="F72" i="9"/>
  <c r="E72" i="9"/>
  <c r="D72" i="9"/>
  <c r="C72" i="9"/>
  <c r="P71" i="9"/>
  <c r="P70" i="9"/>
  <c r="O66" i="9"/>
  <c r="L66" i="9"/>
  <c r="K66" i="9"/>
  <c r="J66" i="9"/>
  <c r="I66" i="9"/>
  <c r="H66" i="9"/>
  <c r="G66" i="9"/>
  <c r="F66" i="9"/>
  <c r="E66" i="9"/>
  <c r="D66" i="9"/>
  <c r="C66" i="9"/>
  <c r="P65" i="9"/>
  <c r="P64" i="9"/>
  <c r="O60" i="9"/>
  <c r="L60" i="9"/>
  <c r="K60" i="9"/>
  <c r="J60" i="9"/>
  <c r="I60" i="9"/>
  <c r="H60" i="9"/>
  <c r="G60" i="9"/>
  <c r="F60" i="9"/>
  <c r="E60" i="9"/>
  <c r="D60" i="9"/>
  <c r="C60" i="9"/>
  <c r="P59" i="9"/>
  <c r="P58" i="9"/>
  <c r="O54" i="9"/>
  <c r="L54" i="9"/>
  <c r="K54" i="9"/>
  <c r="J54" i="9"/>
  <c r="I54" i="9"/>
  <c r="H54" i="9"/>
  <c r="G54" i="9"/>
  <c r="F54" i="9"/>
  <c r="E54" i="9"/>
  <c r="D54" i="9"/>
  <c r="C54" i="9"/>
  <c r="P53" i="9"/>
  <c r="P52" i="9"/>
  <c r="D48" i="9"/>
  <c r="E48" i="9"/>
  <c r="F48" i="9"/>
  <c r="G48" i="9"/>
  <c r="H48" i="9"/>
  <c r="I48" i="9"/>
  <c r="J48" i="9"/>
  <c r="K48" i="9"/>
  <c r="L48" i="9"/>
  <c r="O48" i="9"/>
  <c r="C48" i="9"/>
  <c r="P47" i="9"/>
  <c r="P46" i="9"/>
  <c r="P78" i="9" l="1"/>
  <c r="P72" i="9"/>
  <c r="P54" i="9"/>
  <c r="P60" i="9"/>
  <c r="P66" i="9"/>
  <c r="P48" i="9"/>
  <c r="I12" i="6"/>
  <c r="I13" i="6"/>
  <c r="B14" i="6"/>
  <c r="C14" i="6"/>
  <c r="D14" i="6"/>
  <c r="E14" i="6"/>
  <c r="F14" i="6"/>
  <c r="G14" i="6"/>
  <c r="H14" i="6"/>
  <c r="I14" i="6" l="1"/>
  <c r="I4" i="6"/>
  <c r="I3" i="6"/>
  <c r="I5" i="6" s="1"/>
  <c r="C5" i="6"/>
  <c r="D5" i="6"/>
  <c r="E5" i="6"/>
  <c r="F5" i="6"/>
  <c r="G5" i="6"/>
  <c r="H5" i="6"/>
  <c r="B5" i="6"/>
</calcChain>
</file>

<file path=xl/sharedStrings.xml><?xml version="1.0" encoding="utf-8"?>
<sst xmlns="http://schemas.openxmlformats.org/spreadsheetml/2006/main" count="1920" uniqueCount="318">
  <si>
    <t>Заявка на фінансування поточних видатків</t>
  </si>
  <si>
    <t>№</t>
  </si>
  <si>
    <t>КЕКВ</t>
  </si>
  <si>
    <t>Найменування                                      видатків</t>
  </si>
  <si>
    <t>Сума фінансування</t>
  </si>
  <si>
    <t>Сума зареєстрованих зобовязань</t>
  </si>
  <si>
    <t>Залишок коштів на рахунку</t>
  </si>
  <si>
    <t>Номер реєстраційного рахунку</t>
  </si>
  <si>
    <t>і т.п.</t>
  </si>
  <si>
    <t>інтернет</t>
  </si>
  <si>
    <t>Відрядження</t>
  </si>
  <si>
    <t>Оплата теплопостачання</t>
  </si>
  <si>
    <t>Оплата електроенергії</t>
  </si>
  <si>
    <t>Оплата природного газу</t>
  </si>
  <si>
    <t xml:space="preserve">Інші поточні трансферти населенню </t>
  </si>
  <si>
    <t>Придбання обладнання і предметів довгострокового користування</t>
  </si>
  <si>
    <t>Головний бухгалтер</t>
  </si>
  <si>
    <t>Відділу фінансів Синівської сільської ради</t>
  </si>
  <si>
    <t>З/плата (за Iполовину, за  м-ця )</t>
  </si>
  <si>
    <t>нарахування на  з/плата                              (за Iполовину, за  м-ця )</t>
  </si>
  <si>
    <t>Предмети, матеріали,обладнання та інвентар</t>
  </si>
  <si>
    <t>канцтовари</t>
  </si>
  <si>
    <t>Продукти харчування</t>
  </si>
  <si>
    <t>Оплата послуг крім комунальних</t>
  </si>
  <si>
    <r>
      <t>по _</t>
    </r>
    <r>
      <rPr>
        <u/>
        <sz val="11"/>
        <color theme="1"/>
        <rFont val="Calibri"/>
        <family val="2"/>
        <charset val="204"/>
        <scheme val="minor"/>
      </rPr>
      <t>Синівській сільській раді</t>
    </r>
    <r>
      <rPr>
        <sz val="11"/>
        <color theme="1"/>
        <rFont val="Calibri"/>
        <family val="2"/>
        <charset val="204"/>
        <scheme val="minor"/>
      </rPr>
      <t>_</t>
    </r>
  </si>
  <si>
    <t>UA338201720344280003000036951</t>
  </si>
  <si>
    <t>UA818201720344260007000036951</t>
  </si>
  <si>
    <t>Капітальний ремонт інших обєктів</t>
  </si>
  <si>
    <t>UA878201720344230008000036951</t>
  </si>
  <si>
    <t>UA458201720344220005000036951</t>
  </si>
  <si>
    <t>0110150                                                  Номер реєстраційного рахунку</t>
  </si>
  <si>
    <t>0118130                                              Номер реєстраційного рахунку</t>
  </si>
  <si>
    <t>0113242                                               Номер реєстраційного рахунку</t>
  </si>
  <si>
    <t>місяць</t>
  </si>
  <si>
    <t>UA768201720344211008100036951</t>
  </si>
  <si>
    <t>на 16.11. 2020р.</t>
  </si>
  <si>
    <r>
      <rPr>
        <b/>
        <i/>
        <sz val="11"/>
        <color theme="1"/>
        <rFont val="Calibri"/>
        <family val="2"/>
        <charset val="204"/>
        <scheme val="minor"/>
      </rPr>
      <t>0116030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Номер реєстраційного рахунку</t>
    </r>
  </si>
  <si>
    <t>на 26.11. 2020р.</t>
  </si>
  <si>
    <t>UA758201720344290003090036951</t>
  </si>
  <si>
    <r>
      <rPr>
        <b/>
        <sz val="11"/>
        <color theme="1"/>
        <rFont val="Calibri"/>
        <family val="2"/>
        <charset val="204"/>
        <scheme val="minor"/>
      </rPr>
      <t>0110150 спец рах  СУБВ з МБ</t>
    </r>
    <r>
      <rPr>
        <sz val="11"/>
        <color theme="1"/>
        <rFont val="Calibri"/>
        <family val="2"/>
        <charset val="204"/>
        <scheme val="minor"/>
      </rPr>
      <t xml:space="preserve"> Номер реєстраційного рахунку</t>
    </r>
  </si>
  <si>
    <t>Розрахунок вихідної допомоги в разі необрання при звільненні Воробйов А.І.</t>
  </si>
  <si>
    <t>відпр. Дні</t>
  </si>
  <si>
    <t>оклад</t>
  </si>
  <si>
    <t>ранг</t>
  </si>
  <si>
    <t>стаж</t>
  </si>
  <si>
    <t>високі досягнення</t>
  </si>
  <si>
    <t>премія</t>
  </si>
  <si>
    <t>Листопад</t>
  </si>
  <si>
    <t>Жовтень</t>
  </si>
  <si>
    <t>ВСЬОГО</t>
  </si>
  <si>
    <t>робочих днів</t>
  </si>
  <si>
    <t>СЕР.МІС. К-СТЬ РОБ. ДНІВ  42:2=21 роб.день</t>
  </si>
  <si>
    <r>
      <t xml:space="preserve">сер.міс.з/плата 43422,53:32=1356,95х21 день=   </t>
    </r>
    <r>
      <rPr>
        <sz val="18"/>
        <color theme="1"/>
        <rFont val="Calibri"/>
        <family val="2"/>
        <charset val="204"/>
        <scheme val="minor"/>
      </rPr>
      <t>28495,95</t>
    </r>
    <r>
      <rPr>
        <sz val="14"/>
        <color theme="1"/>
        <rFont val="Calibri"/>
        <family val="2"/>
        <charset val="204"/>
        <scheme val="minor"/>
      </rPr>
      <t xml:space="preserve"> грн</t>
    </r>
  </si>
  <si>
    <t>UA49820172034420011000036951</t>
  </si>
  <si>
    <t>Воробйов А.І.</t>
  </si>
  <si>
    <t>високі  досягнення</t>
  </si>
  <si>
    <t>відпуск</t>
  </si>
  <si>
    <t>мат доп на СП</t>
  </si>
  <si>
    <t>мат доп на озд</t>
  </si>
  <si>
    <t>серпень 2020</t>
  </si>
  <si>
    <t>вересень 2020</t>
  </si>
  <si>
    <t>жовтень 2020</t>
  </si>
  <si>
    <t>листопад 2020</t>
  </si>
  <si>
    <t>грудень 2020</t>
  </si>
  <si>
    <t>серпень 2019</t>
  </si>
  <si>
    <t>вересень 2019</t>
  </si>
  <si>
    <t>жовтень 2019</t>
  </si>
  <si>
    <t>листопад 2019</t>
  </si>
  <si>
    <t>грудень 2019</t>
  </si>
  <si>
    <t>січень 2020</t>
  </si>
  <si>
    <t>лютий 2020</t>
  </si>
  <si>
    <t>березень 2020</t>
  </si>
  <si>
    <t>квітень 2020</t>
  </si>
  <si>
    <t>травень 2020</t>
  </si>
  <si>
    <t>червень 2020</t>
  </si>
  <si>
    <t>липень 2020</t>
  </si>
  <si>
    <t>Ващенко О.Г.</t>
  </si>
  <si>
    <t>премія до дня МС</t>
  </si>
  <si>
    <t>лікарняні</t>
  </si>
  <si>
    <t>комп за невідб відпуск</t>
  </si>
  <si>
    <r>
      <t>сер.міс.з/плата 13372,88:37=361,43х21 день=  7590,03</t>
    </r>
    <r>
      <rPr>
        <sz val="14"/>
        <color theme="1"/>
        <rFont val="Calibri"/>
        <family val="2"/>
        <charset val="204"/>
        <scheme val="minor"/>
      </rPr>
      <t xml:space="preserve"> грн</t>
    </r>
  </si>
  <si>
    <t>Розрахунок вихідної допомоги в разі необрання при звільненні Грищенко Ю.В.</t>
  </si>
  <si>
    <t>0112111                                                  Номер реєстраційного рахунку</t>
  </si>
  <si>
    <t>UA108201720344090015000036951</t>
  </si>
  <si>
    <t>0112010                                                 Номер реєстраційного рахунку</t>
  </si>
  <si>
    <t>UA778201720344020014000036951</t>
  </si>
  <si>
    <t xml:space="preserve">Оплата </t>
  </si>
  <si>
    <t>Тихоненко О.І.</t>
  </si>
  <si>
    <t>Олійник В.І.</t>
  </si>
  <si>
    <t>Ларченко Н.О.</t>
  </si>
  <si>
    <t>Овчаренко В.В.</t>
  </si>
  <si>
    <t>Даниленко С.О.</t>
  </si>
  <si>
    <t>UA228201720344261003100036951</t>
  </si>
  <si>
    <t>на 26.02. 2021р.</t>
  </si>
  <si>
    <t>0117130                                              Номер реєстраційного рахунку</t>
  </si>
  <si>
    <t>на 29.03. 2021р.</t>
  </si>
  <si>
    <t>на 07.04. 2021р.</t>
  </si>
  <si>
    <t>Оплата   ек под+суд витр</t>
  </si>
  <si>
    <t>UA308201720344080016000036951</t>
  </si>
  <si>
    <t>на 09.04. 2021р.</t>
  </si>
  <si>
    <t>UA288201720344240016079036951</t>
  </si>
  <si>
    <t>на 19.04. 2021р.</t>
  </si>
  <si>
    <t>UA438201720344260010000036951</t>
  </si>
  <si>
    <t>0113210                                               Номер реєстраційного рахунку</t>
  </si>
  <si>
    <t>лютий 2021</t>
  </si>
  <si>
    <t>березень 2021</t>
  </si>
  <si>
    <t>Момот Т.В.</t>
  </si>
  <si>
    <t>Подоляк С.С.</t>
  </si>
  <si>
    <t>Руденко М.Г.</t>
  </si>
  <si>
    <t>Зарплата за лютий 2021 року</t>
  </si>
  <si>
    <t>ПІБ</t>
  </si>
  <si>
    <t>Вандик М.К.</t>
  </si>
  <si>
    <t>Плиска І.О.</t>
  </si>
  <si>
    <t>Охріменко Д.А.</t>
  </si>
  <si>
    <t>Підлісний О.В.</t>
  </si>
  <si>
    <t>Тарасенко В.В.</t>
  </si>
  <si>
    <t>Набоженко С.С.</t>
  </si>
  <si>
    <t>Зюзько В.А.</t>
  </si>
  <si>
    <t>Мельник Н.М.</t>
  </si>
  <si>
    <t>Зарплата за березень 2021 року</t>
  </si>
  <si>
    <t>доплата до мін</t>
  </si>
  <si>
    <t>доплата ВОС</t>
  </si>
  <si>
    <t>на 22.04. 2021р.</t>
  </si>
  <si>
    <t>на 26.04. 2021р.</t>
  </si>
  <si>
    <t>на 28.04. 2021р.</t>
  </si>
  <si>
    <t>Зарплата за квітень 2021 року</t>
  </si>
  <si>
    <t>Зарплата за червень 2021 року</t>
  </si>
  <si>
    <t>Зарплата за травень 2021 року</t>
  </si>
  <si>
    <t>Кулинич С.В.</t>
  </si>
  <si>
    <t>Марченко М.В.</t>
  </si>
  <si>
    <t>Валюх Г.А.</t>
  </si>
  <si>
    <t>Гирченко Є.В.</t>
  </si>
  <si>
    <t>індексація</t>
  </si>
  <si>
    <t>МАТ ДОП НА СПП</t>
  </si>
  <si>
    <t>ВСЬОГО нараховано</t>
  </si>
  <si>
    <t>л/дні</t>
  </si>
  <si>
    <t>удержано ВЗ-1,5%</t>
  </si>
  <si>
    <t>удержано ПДФО-18%</t>
  </si>
  <si>
    <t>Виплачено АВАНС</t>
  </si>
  <si>
    <t>Виплачено З/П</t>
  </si>
  <si>
    <t>Залишок на кінець місяця</t>
  </si>
  <si>
    <t>Сільський голова                                   Олег ТИХОНЕНКО</t>
  </si>
  <si>
    <t>Головний бухгалтер                             Тетяна МОМОТ</t>
  </si>
  <si>
    <t>Витяг із відомостей по заробітній платі Синівської сільської ради за 2020 рік Воробйов А.І.</t>
  </si>
  <si>
    <t>Витяг із відомостей по виплаті в разі необрання Синівської сільської ради за 2020-2021 роки Воробйов А.І.</t>
  </si>
  <si>
    <t>дні</t>
  </si>
  <si>
    <t>сума</t>
  </si>
  <si>
    <t xml:space="preserve">Виплачено </t>
  </si>
  <si>
    <t>січень 2021</t>
  </si>
  <si>
    <t>квітень 2021</t>
  </si>
  <si>
    <t>травень 2021</t>
  </si>
  <si>
    <t>червень 2021</t>
  </si>
  <si>
    <t>Зарплата  сільського голови за листопад-грудень 2021 року,січень 2022 року</t>
  </si>
  <si>
    <t>місяць, рік</t>
  </si>
  <si>
    <t>листопад 2021</t>
  </si>
  <si>
    <t>грудень 2021</t>
  </si>
  <si>
    <t>січень 2022</t>
  </si>
  <si>
    <t>оздоровчі</t>
  </si>
  <si>
    <t>Зарплата  керуючого справами за листопад-грудень 2021 року,січень 2022 року</t>
  </si>
  <si>
    <t>Зарплата  секретаря сільської ради за листопад-грудень 2021 року,січень 2022 року</t>
  </si>
  <si>
    <t>Зарплата  заступника сільського голови з питань діяльності виконавчих органів за листопад-грудень 2021 року,січень 2022 року</t>
  </si>
  <si>
    <t>Зарплата  старости Подільківського старостинського округу за листопад-грудень 2021 року,січень 2022 року</t>
  </si>
  <si>
    <t>Зарплата  старости Капустинського старостинського округу за листопад-грудень 2021 року,січень 2022 року</t>
  </si>
  <si>
    <t>Зарплата  старости Підставського старостинського округу за листопад-грудень 2021 року,січень 2022 року</t>
  </si>
  <si>
    <t>Зарплата  старости Саївського старостинського округу за листопад-грудень 2021 року,січень 2022 року</t>
  </si>
  <si>
    <t>Зарплата  старости Колядинецького старостинського округу за листопад-грудень 2021 року,січень 2022 року</t>
  </si>
  <si>
    <t>Зарплата  начальника відділу фінансово-господарського забезпечення за листопад-грудень 2021 року,січень 2022 року</t>
  </si>
  <si>
    <t>Зарплата  спеціаліста 1категорії за листопад-грудень 2021 року,січень 2022 року</t>
  </si>
  <si>
    <t>Вандик</t>
  </si>
  <si>
    <t>Ващенко</t>
  </si>
  <si>
    <t>Зарплата  начальника відділу у справах дітей за листопад-грудень 2021 року,січень 2022 року</t>
  </si>
  <si>
    <t>зюзько</t>
  </si>
  <si>
    <t>Зарплата  спеціаліста 2 категорії за листопад-грудень 2021 року,січень 2022 року</t>
  </si>
  <si>
    <t>мельник</t>
  </si>
  <si>
    <t>підлісний</t>
  </si>
  <si>
    <t>плиска</t>
  </si>
  <si>
    <t>доплата  ВОС</t>
  </si>
  <si>
    <t>Зарплата  начальника відділу організаційно-кадрової роботи за листопад-грудень 2021 року,січень 2022 року</t>
  </si>
  <si>
    <t>компенсація за невідб відпуск</t>
  </si>
  <si>
    <t>Зарплата  начальника відділу земельних ресурсів за листопад-грудень 2021 року,січень 2022 року</t>
  </si>
  <si>
    <t>Зарплата  начальника відділу соціального захисту за листопад-грудень 2021 року,січень 2022 року</t>
  </si>
  <si>
    <t>тарасенко</t>
  </si>
  <si>
    <t>Зарплата  адміністратора за листопад-грудень 2021 року,січень 2022 року</t>
  </si>
  <si>
    <t>близнюк</t>
  </si>
  <si>
    <t>бойко</t>
  </si>
  <si>
    <t>валюх</t>
  </si>
  <si>
    <t>галенко</t>
  </si>
  <si>
    <t>грабко</t>
  </si>
  <si>
    <t>Зарплата  начальника відділу ЦНАП за листопад-грудень 2021 року,січень 2022 року</t>
  </si>
  <si>
    <t>Зарплата  держреєстратора за листопад-грудень 2021 року,січень 2022 року</t>
  </si>
  <si>
    <t>Зарплата  спеціаліста за листопад-грудень 2021 року,січень 2022 року</t>
  </si>
  <si>
    <t>овчаренко</t>
  </si>
  <si>
    <t>Зарплата  начальника відділу  ЖКГ та благоустрою населених пунктів за листопад-грудень 2021 року,січень 2022 року</t>
  </si>
  <si>
    <t>доплата УО</t>
  </si>
  <si>
    <t>Розрахунок середньої ОВЧАРЕНКО В.В.</t>
  </si>
  <si>
    <t>Січень 2022</t>
  </si>
  <si>
    <t>Лютий 2022</t>
  </si>
  <si>
    <t>Розрахунок середньої Подоляк С.С.</t>
  </si>
  <si>
    <t>Розрахунок середньої Шульга Я.Ю.</t>
  </si>
  <si>
    <t>Розрахунок середньої Тищенко В.Б.</t>
  </si>
  <si>
    <t>доплата до мін з/п</t>
  </si>
  <si>
    <t>Розрахунок середньої Даниленко С.О.</t>
  </si>
  <si>
    <t>Розрахунок середньої Валюх Г А.</t>
  </si>
  <si>
    <t>Розрахунок середньої Руденко Г.М.</t>
  </si>
  <si>
    <t>Розрахунок середньої Гирченко Є.В.</t>
  </si>
  <si>
    <t>СЕР.МІС. К-СТЬ РОБ. ДНІВ  39:2=19,5 роб.день</t>
  </si>
  <si>
    <t>сер.ден.з/плата 22820,28:36=633,90</t>
  </si>
  <si>
    <t>сер.ден.з/плата 13894,48:26=534,40</t>
  </si>
  <si>
    <t>Розрахунок середньої Тарасенко В.В.</t>
  </si>
  <si>
    <t>допл до мін з/п</t>
  </si>
  <si>
    <t>сер.ден.з/плата 37586,84:39=963,76</t>
  </si>
  <si>
    <t>сер.ден.з/плата 22898,43:36=636,07</t>
  </si>
  <si>
    <t>сер.ден.з/плата 20853,01:36=579,25</t>
  </si>
  <si>
    <t>сер.ден.з/плата 20191,34:28=721,12</t>
  </si>
  <si>
    <t>сер.ден.з/плата 27872,05:33=844,61</t>
  </si>
  <si>
    <t>сер.ден.з/плата 15026,45:30=500,88</t>
  </si>
  <si>
    <t>сер.ден.з/плата 20236,79:33=613,24</t>
  </si>
  <si>
    <t>сер.ден.з/плата 9373,90:28=334,78</t>
  </si>
  <si>
    <t>посада</t>
  </si>
  <si>
    <t>сільський голова</t>
  </si>
  <si>
    <t>сільс. голова</t>
  </si>
  <si>
    <t>кер. справами</t>
  </si>
  <si>
    <t>секретар с.р.</t>
  </si>
  <si>
    <t>заст.сільс.голови</t>
  </si>
  <si>
    <t>староста</t>
  </si>
  <si>
    <t>нач.від-гол.бух</t>
  </si>
  <si>
    <t>спеціаліст 1 кат.</t>
  </si>
  <si>
    <t>спеціаліст 2 кат.</t>
  </si>
  <si>
    <t>мат доп. СПП</t>
  </si>
  <si>
    <t>нач.сл. у справах дітей</t>
  </si>
  <si>
    <t>премія Уповноважена особа</t>
  </si>
  <si>
    <t>нач від ОКР</t>
  </si>
  <si>
    <t>нач зем від</t>
  </si>
  <si>
    <t>нач від соц.зах</t>
  </si>
  <si>
    <t>адміністратор</t>
  </si>
  <si>
    <t>нач від ЦНАП</t>
  </si>
  <si>
    <t>держ реєстратор</t>
  </si>
  <si>
    <t>спеціаліст</t>
  </si>
  <si>
    <t>приб сл прим</t>
  </si>
  <si>
    <t xml:space="preserve">водій </t>
  </si>
  <si>
    <t>соц.робітник</t>
  </si>
  <si>
    <t>пожежник</t>
  </si>
  <si>
    <t>противірусна доплата</t>
  </si>
  <si>
    <t>роб з благоустрою</t>
  </si>
  <si>
    <t>Заробітна плата  працівників Синівської сільської ради Роменського району Сумської області за лютий 2022 року</t>
  </si>
  <si>
    <t>Тихоненко Олег Іванович</t>
  </si>
  <si>
    <t>Олійник Валентина Іванівна</t>
  </si>
  <si>
    <t>Ларченко Наталія Олександрівна</t>
  </si>
  <si>
    <t>Овчаренко Владислав Васильович</t>
  </si>
  <si>
    <t>Даниленко Сергій Олександрович</t>
  </si>
  <si>
    <t>Кулинич Світлана Володимирівна</t>
  </si>
  <si>
    <t>Марченко Микола Васильович</t>
  </si>
  <si>
    <t>Валюх Григорій Андрійович</t>
  </si>
  <si>
    <t>Гирченко Євгеній Вікторович</t>
  </si>
  <si>
    <t>Момот Тетяна Василівна</t>
  </si>
  <si>
    <t>Вандик Марина Костянтинівна</t>
  </si>
  <si>
    <t>Плиска Інна Олександрівна</t>
  </si>
  <si>
    <t>Підлісний Олександр Володимирович</t>
  </si>
  <si>
    <t>Тарасенко Віктор Володимирович</t>
  </si>
  <si>
    <t>Зюзько Володимир Андрійович</t>
  </si>
  <si>
    <t>Мельник Наталія Михайлівна</t>
  </si>
  <si>
    <t>Ващенко Богдан Валерійович</t>
  </si>
  <si>
    <t>Герман Діана Віталіївна.</t>
  </si>
  <si>
    <t>Подоляк Сергій Сергійович</t>
  </si>
  <si>
    <t>Руденко Микола Григорович</t>
  </si>
  <si>
    <t>Супрун Михайло Стефанович</t>
  </si>
  <si>
    <t>Близнюк Наталія Олексіївна</t>
  </si>
  <si>
    <t>Бойко Наталія Анатоліївна</t>
  </si>
  <si>
    <t>Валюх Оксана Володимирівна</t>
  </si>
  <si>
    <t>Галенко Валентина Іванівна</t>
  </si>
  <si>
    <t>Грабко Лариса Василівна</t>
  </si>
  <si>
    <t>Лепська Валентина Миколаївна</t>
  </si>
  <si>
    <t>Овчаренко Діана Анатоліївна.</t>
  </si>
  <si>
    <t>Сайко Тетяна Віталіївна</t>
  </si>
  <si>
    <t>Филь Галина Едуардівна</t>
  </si>
  <si>
    <t>Буряк Наталія Василівна</t>
  </si>
  <si>
    <t>Грищенко Валентина Михайлівна</t>
  </si>
  <si>
    <t>Іваненко Тетяна Сергіївна</t>
  </si>
  <si>
    <t>Калівошко Наталія Дмитрівна</t>
  </si>
  <si>
    <t>Посенко Ольга Олексіївна</t>
  </si>
  <si>
    <t>Хілько Оксана Миколаївна</t>
  </si>
  <si>
    <t>Тищенко Василь Борисович</t>
  </si>
  <si>
    <t>Герман Яна Олександрівна</t>
  </si>
  <si>
    <t>Гирченко Ольга Олександрівна</t>
  </si>
  <si>
    <t>Голуб Ольга Іванівна</t>
  </si>
  <si>
    <t>Губа Любов Василівна</t>
  </si>
  <si>
    <t>Євтушенко Тетяна Іванівна</t>
  </si>
  <si>
    <t>Іщенко Наталія Олексіївна</t>
  </si>
  <si>
    <t>Йосипенко Любов Іванівна</t>
  </si>
  <si>
    <t>Князєва Наталія Миколаївна</t>
  </si>
  <si>
    <t>Литвишко Неля Віталіївна</t>
  </si>
  <si>
    <t>Назеренко Ірина Вікторівна</t>
  </si>
  <si>
    <t>Поповиченко Валентина Андріївна</t>
  </si>
  <si>
    <t>Поповиченко Микола Вікторович</t>
  </si>
  <si>
    <t>Трохимець Олена Анатоліївна</t>
  </si>
  <si>
    <t>Ференчук Наталія Василівна</t>
  </si>
  <si>
    <t>Шульга Алла Іванівна</t>
  </si>
  <si>
    <t>Валюх Микола Володимирович</t>
  </si>
  <si>
    <t>Марченко Анатолій Миколайович</t>
  </si>
  <si>
    <t>Трохимець Микола Вікторович</t>
  </si>
  <si>
    <t>Хілько Валерій Михайлович</t>
  </si>
  <si>
    <t>Валюх Іван Миколайович</t>
  </si>
  <si>
    <t>Гирченко Віктор Олексійович</t>
  </si>
  <si>
    <t>Іващенко Роман Миколайович</t>
  </si>
  <si>
    <t>Князєв Олександр Володимирович</t>
  </si>
  <si>
    <t>Кулинич Віктор Михайлович</t>
  </si>
  <si>
    <t>Левченко Микола Вікторович</t>
  </si>
  <si>
    <t>Шульга Ярослав Юрійович</t>
  </si>
  <si>
    <t>нач від ЖКГ і благоустрою нас пунктів</t>
  </si>
  <si>
    <t>Заробітна плата  працівників Синівської сільської ради Роменського району Сумської області за квітень 2022 року</t>
  </si>
  <si>
    <t>Заробітна плата  працівників Синівської сільської ради Роменського району Сумської області за березень 2022 року</t>
  </si>
  <si>
    <t>заст.сільського голови</t>
  </si>
  <si>
    <t>нач від соц.зах нас</t>
  </si>
  <si>
    <t>прибир сл приміщень</t>
  </si>
  <si>
    <t>прибир  сл приміщень</t>
  </si>
  <si>
    <t>нач від соц.зах насел</t>
  </si>
  <si>
    <t>сер з/п мобілізованим</t>
  </si>
  <si>
    <t>нач від ЖКГ і благ нас пунктів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</si>
</sst>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center"/>
    </xf>
    <xf numFmtId="0" fontId="4" fillId="0" borderId="1" xfId="0" applyFont="1" applyFill="1" applyBorder="1"/>
    <xf numFmtId="3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0" fillId="0" borderId="2" xfId="0" applyFill="1" applyBorder="1"/>
    <xf numFmtId="0" fontId="4" fillId="0" borderId="1" xfId="0" applyFont="1" applyFill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0" borderId="0" xfId="0" applyFont="1"/>
    <xf numFmtId="0" fontId="0" fillId="0" borderId="2" xfId="0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0" fillId="0" borderId="0" xfId="0" applyFill="1" applyBorder="1" applyAlignment="1">
      <alignment wrapText="1"/>
    </xf>
    <xf numFmtId="0" fontId="0" fillId="0" borderId="3" xfId="0" applyBorder="1"/>
    <xf numFmtId="0" fontId="8" fillId="0" borderId="0" xfId="0" applyFont="1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20" sqref="E20"/>
    </sheetView>
  </sheetViews>
  <sheetFormatPr defaultRowHeight="14.4" x14ac:dyDescent="0.3"/>
  <cols>
    <col min="1" max="1" width="6" customWidth="1"/>
    <col min="3" max="3" width="35.44140625" customWidth="1"/>
    <col min="4" max="4" width="30.44140625" customWidth="1"/>
    <col min="5" max="5" width="15.44140625" customWidth="1"/>
    <col min="6" max="6" width="15.33203125" customWidth="1"/>
    <col min="7" max="7" width="15.6640625" customWidth="1"/>
  </cols>
  <sheetData>
    <row r="1" spans="1:7" x14ac:dyDescent="0.3">
      <c r="A1" s="5"/>
      <c r="B1" s="5"/>
      <c r="C1" s="5"/>
      <c r="D1" s="5"/>
      <c r="E1" s="5"/>
      <c r="F1" s="5"/>
      <c r="G1" s="5"/>
    </row>
    <row r="2" spans="1:7" s="5" customFormat="1" x14ac:dyDescent="0.3">
      <c r="C2" s="48" t="s">
        <v>0</v>
      </c>
      <c r="D2" s="48"/>
      <c r="E2" s="48"/>
    </row>
    <row r="3" spans="1:7" s="7" customFormat="1" x14ac:dyDescent="0.3">
      <c r="C3" s="48" t="s">
        <v>17</v>
      </c>
      <c r="D3" s="48"/>
      <c r="E3" s="48"/>
    </row>
    <row r="4" spans="1:7" ht="5.4" customHeight="1" x14ac:dyDescent="0.3">
      <c r="A4" s="5"/>
      <c r="B4" s="5"/>
      <c r="C4" s="5"/>
      <c r="D4" s="5"/>
      <c r="E4" s="5"/>
      <c r="F4" s="5"/>
      <c r="G4" s="5"/>
    </row>
    <row r="5" spans="1:7" x14ac:dyDescent="0.3">
      <c r="A5" s="5"/>
      <c r="B5" s="5"/>
      <c r="C5" s="48" t="s">
        <v>24</v>
      </c>
      <c r="D5" s="48"/>
      <c r="E5" s="48"/>
      <c r="F5" s="5"/>
      <c r="G5" s="5"/>
    </row>
    <row r="6" spans="1:7" ht="7.2" customHeight="1" x14ac:dyDescent="0.3">
      <c r="A6" s="5"/>
      <c r="B6" s="5"/>
      <c r="C6" s="5"/>
      <c r="D6" s="5"/>
      <c r="E6" s="5"/>
      <c r="F6" s="5"/>
      <c r="G6" s="5"/>
    </row>
    <row r="7" spans="1:7" x14ac:dyDescent="0.3">
      <c r="A7" s="5"/>
      <c r="B7" s="5"/>
      <c r="C7" s="48" t="s">
        <v>124</v>
      </c>
      <c r="D7" s="48"/>
      <c r="E7" s="5"/>
      <c r="F7" s="5"/>
      <c r="G7" s="5"/>
    </row>
    <row r="8" spans="1:7" ht="7.2" customHeight="1" x14ac:dyDescent="0.3">
      <c r="A8" s="5"/>
      <c r="B8" s="5"/>
      <c r="C8" s="5"/>
      <c r="D8" s="5"/>
      <c r="E8" s="5"/>
      <c r="F8" s="5"/>
      <c r="G8" s="5"/>
    </row>
    <row r="9" spans="1:7" hidden="1" x14ac:dyDescent="0.3">
      <c r="A9" s="5"/>
      <c r="B9" s="5"/>
      <c r="C9" s="5"/>
      <c r="D9" s="5"/>
      <c r="E9" s="5"/>
      <c r="F9" s="5"/>
      <c r="G9" s="5"/>
    </row>
    <row r="10" spans="1:7" ht="43.2" x14ac:dyDescent="0.3">
      <c r="A10" s="1" t="s">
        <v>1</v>
      </c>
      <c r="B10" s="1" t="s">
        <v>2</v>
      </c>
      <c r="C10" s="3" t="s">
        <v>3</v>
      </c>
      <c r="D10" s="3" t="s">
        <v>30</v>
      </c>
      <c r="E10" s="3" t="s">
        <v>4</v>
      </c>
      <c r="F10" s="3" t="s">
        <v>5</v>
      </c>
      <c r="G10" s="3" t="s">
        <v>6</v>
      </c>
    </row>
    <row r="11" spans="1:7" x14ac:dyDescent="0.3">
      <c r="A11" s="6">
        <v>1</v>
      </c>
      <c r="B11" s="6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3">
      <c r="A12" s="6">
        <v>1</v>
      </c>
      <c r="B12" s="6">
        <v>2111</v>
      </c>
      <c r="C12" s="1" t="s">
        <v>18</v>
      </c>
      <c r="D12" s="1" t="s">
        <v>25</v>
      </c>
      <c r="E12" s="1">
        <v>303834.92</v>
      </c>
      <c r="F12" s="1"/>
      <c r="G12" s="1"/>
    </row>
    <row r="13" spans="1:7" ht="28.8" x14ac:dyDescent="0.3">
      <c r="A13" s="6">
        <v>2</v>
      </c>
      <c r="B13" s="6">
        <v>2120</v>
      </c>
      <c r="C13" s="2" t="s">
        <v>19</v>
      </c>
      <c r="D13" s="1"/>
      <c r="E13" s="1">
        <v>55912.03</v>
      </c>
      <c r="F13" s="1"/>
      <c r="G13" s="1"/>
    </row>
    <row r="14" spans="1:7" ht="28.8" x14ac:dyDescent="0.3">
      <c r="A14" s="6">
        <v>3</v>
      </c>
      <c r="B14" s="6">
        <v>2210</v>
      </c>
      <c r="C14" s="2" t="s">
        <v>20</v>
      </c>
      <c r="D14" s="1"/>
      <c r="E14" s="1"/>
      <c r="F14" s="1"/>
      <c r="G14" s="1"/>
    </row>
    <row r="15" spans="1:7" x14ac:dyDescent="0.3">
      <c r="A15" s="6">
        <v>4</v>
      </c>
      <c r="B15" s="6">
        <v>2230</v>
      </c>
      <c r="C15" s="1" t="s">
        <v>22</v>
      </c>
      <c r="D15" s="1"/>
      <c r="E15" s="1"/>
      <c r="F15" s="1"/>
      <c r="G15" s="1"/>
    </row>
    <row r="16" spans="1:7" x14ac:dyDescent="0.3">
      <c r="A16" s="6">
        <v>5</v>
      </c>
      <c r="B16" s="6">
        <v>2240</v>
      </c>
      <c r="C16" s="1" t="s">
        <v>23</v>
      </c>
      <c r="D16" s="1"/>
      <c r="E16" s="1"/>
      <c r="F16" s="1"/>
      <c r="G16" s="1"/>
    </row>
    <row r="17" spans="1:7" x14ac:dyDescent="0.3">
      <c r="A17" s="6">
        <v>6</v>
      </c>
      <c r="B17" s="6">
        <v>2250</v>
      </c>
      <c r="C17" s="1" t="s">
        <v>10</v>
      </c>
      <c r="D17" s="1"/>
      <c r="E17" s="1"/>
      <c r="F17" s="1"/>
      <c r="G17" s="1"/>
    </row>
    <row r="18" spans="1:7" x14ac:dyDescent="0.3">
      <c r="A18" s="6">
        <v>7</v>
      </c>
      <c r="B18" s="6">
        <v>2271</v>
      </c>
      <c r="C18" s="1" t="s">
        <v>11</v>
      </c>
      <c r="D18" s="1"/>
      <c r="E18" s="1"/>
      <c r="F18" s="1"/>
      <c r="G18" s="1"/>
    </row>
    <row r="19" spans="1:7" x14ac:dyDescent="0.3">
      <c r="A19" s="6">
        <v>8</v>
      </c>
      <c r="B19" s="6">
        <v>2273</v>
      </c>
      <c r="C19" s="1" t="s">
        <v>12</v>
      </c>
      <c r="D19" s="1"/>
      <c r="E19" s="1">
        <v>1743.71</v>
      </c>
      <c r="F19" s="1"/>
      <c r="G19" s="1"/>
    </row>
    <row r="20" spans="1:7" x14ac:dyDescent="0.3">
      <c r="A20" s="6">
        <v>9</v>
      </c>
      <c r="B20" s="6">
        <v>2800</v>
      </c>
      <c r="C20" s="1" t="s">
        <v>97</v>
      </c>
      <c r="D20" s="1"/>
      <c r="E20" s="1"/>
      <c r="F20" s="1"/>
      <c r="G20" s="1"/>
    </row>
    <row r="21" spans="1:7" x14ac:dyDescent="0.3">
      <c r="A21" s="6">
        <v>10</v>
      </c>
      <c r="B21" s="6">
        <v>2730</v>
      </c>
      <c r="C21" s="1" t="s">
        <v>14</v>
      </c>
      <c r="D21" s="1"/>
      <c r="E21" s="1"/>
      <c r="F21" s="1"/>
      <c r="G21" s="1"/>
    </row>
    <row r="22" spans="1:7" ht="28.8" x14ac:dyDescent="0.3">
      <c r="A22" s="6">
        <v>11</v>
      </c>
      <c r="B22" s="6">
        <v>3110</v>
      </c>
      <c r="C22" s="2" t="s">
        <v>15</v>
      </c>
      <c r="D22" s="1"/>
      <c r="E22" s="1"/>
      <c r="F22" s="1"/>
      <c r="G22" s="1"/>
    </row>
    <row r="23" spans="1:7" ht="8.4" customHeight="1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4"/>
      <c r="B24" s="4"/>
      <c r="C24" s="4"/>
      <c r="D24" s="4"/>
      <c r="E24" s="4"/>
      <c r="F24" s="4"/>
      <c r="G24" s="4"/>
    </row>
    <row r="25" spans="1:7" x14ac:dyDescent="0.3">
      <c r="A25" s="4"/>
      <c r="B25" s="4"/>
      <c r="C25" s="4" t="s">
        <v>16</v>
      </c>
      <c r="D25" s="4"/>
      <c r="E25" s="4"/>
      <c r="F25" s="4"/>
      <c r="G25" s="4"/>
    </row>
    <row r="26" spans="1:7" x14ac:dyDescent="0.3">
      <c r="A26" s="4"/>
      <c r="B26" s="4"/>
      <c r="C26" s="4"/>
      <c r="D26" s="4"/>
      <c r="E26" s="4"/>
      <c r="F26" s="4"/>
      <c r="G26" s="4"/>
    </row>
  </sheetData>
  <mergeCells count="4">
    <mergeCell ref="C7:D7"/>
    <mergeCell ref="C2:E2"/>
    <mergeCell ref="C5:E5"/>
    <mergeCell ref="C3:E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workbookViewId="0">
      <selection activeCell="E21" sqref="E21"/>
    </sheetView>
  </sheetViews>
  <sheetFormatPr defaultRowHeight="14.4" x14ac:dyDescent="0.3"/>
  <cols>
    <col min="1" max="1" width="7.44140625" customWidth="1"/>
    <col min="3" max="3" width="35.6640625" customWidth="1"/>
    <col min="4" max="4" width="33" customWidth="1"/>
    <col min="5" max="5" width="12.109375" customWidth="1"/>
    <col min="6" max="6" width="11.88671875" customWidth="1"/>
    <col min="7" max="7" width="13.44140625" customWidth="1"/>
  </cols>
  <sheetData>
    <row r="1" spans="1:7" x14ac:dyDescent="0.3">
      <c r="A1" s="25"/>
      <c r="B1" s="25"/>
      <c r="C1" s="25"/>
      <c r="D1" s="25"/>
      <c r="E1" s="25"/>
      <c r="F1" s="25"/>
      <c r="G1" s="25"/>
    </row>
    <row r="2" spans="1:7" x14ac:dyDescent="0.3">
      <c r="A2" s="25"/>
      <c r="B2" s="25"/>
      <c r="C2" s="48" t="s">
        <v>0</v>
      </c>
      <c r="D2" s="48"/>
      <c r="E2" s="48"/>
      <c r="F2" s="25"/>
      <c r="G2" s="25"/>
    </row>
    <row r="3" spans="1:7" x14ac:dyDescent="0.3">
      <c r="A3" s="25"/>
      <c r="B3" s="25"/>
      <c r="C3" s="48" t="s">
        <v>17</v>
      </c>
      <c r="D3" s="48"/>
      <c r="E3" s="48"/>
      <c r="F3" s="25"/>
      <c r="G3" s="25"/>
    </row>
    <row r="4" spans="1:7" x14ac:dyDescent="0.3">
      <c r="A4" s="25"/>
      <c r="B4" s="25"/>
      <c r="C4" s="25"/>
      <c r="D4" s="25"/>
      <c r="E4" s="25"/>
      <c r="F4" s="25"/>
      <c r="G4" s="25"/>
    </row>
    <row r="5" spans="1:7" x14ac:dyDescent="0.3">
      <c r="A5" s="25"/>
      <c r="B5" s="25"/>
      <c r="C5" s="48" t="s">
        <v>24</v>
      </c>
      <c r="D5" s="48"/>
      <c r="E5" s="48"/>
      <c r="F5" s="25"/>
      <c r="G5" s="25"/>
    </row>
    <row r="6" spans="1:7" x14ac:dyDescent="0.3">
      <c r="A6" s="25"/>
      <c r="B6" s="25"/>
      <c r="C6" s="25"/>
      <c r="D6" s="25"/>
      <c r="E6" s="25"/>
      <c r="F6" s="25"/>
      <c r="G6" s="25"/>
    </row>
    <row r="7" spans="1:7" x14ac:dyDescent="0.3">
      <c r="A7" s="25"/>
      <c r="B7" s="25"/>
      <c r="C7" s="48" t="s">
        <v>101</v>
      </c>
      <c r="D7" s="48"/>
      <c r="E7" s="25"/>
      <c r="F7" s="25"/>
      <c r="G7" s="25"/>
    </row>
    <row r="8" spans="1:7" x14ac:dyDescent="0.3">
      <c r="A8" s="25"/>
      <c r="B8" s="25"/>
      <c r="C8" s="25"/>
      <c r="D8" s="25"/>
      <c r="E8" s="25"/>
      <c r="F8" s="25"/>
      <c r="G8" s="25"/>
    </row>
    <row r="9" spans="1:7" x14ac:dyDescent="0.3">
      <c r="A9" s="25"/>
      <c r="B9" s="25"/>
      <c r="C9" s="25"/>
      <c r="D9" s="25"/>
      <c r="E9" s="25"/>
      <c r="F9" s="25"/>
      <c r="G9" s="25"/>
    </row>
    <row r="10" spans="1:7" ht="57.6" x14ac:dyDescent="0.3">
      <c r="A10" s="1" t="s">
        <v>1</v>
      </c>
      <c r="B10" s="1" t="s">
        <v>2</v>
      </c>
      <c r="C10" s="3" t="s">
        <v>3</v>
      </c>
      <c r="D10" s="3" t="s">
        <v>84</v>
      </c>
      <c r="E10" s="3" t="s">
        <v>4</v>
      </c>
      <c r="F10" s="3" t="s">
        <v>5</v>
      </c>
      <c r="G10" s="3" t="s">
        <v>6</v>
      </c>
    </row>
    <row r="11" spans="1:7" x14ac:dyDescent="0.3">
      <c r="A11" s="6">
        <v>1</v>
      </c>
      <c r="B11" s="6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3">
      <c r="A12" s="6">
        <v>1</v>
      </c>
      <c r="B12" s="6">
        <v>2111</v>
      </c>
      <c r="C12" s="1" t="s">
        <v>18</v>
      </c>
      <c r="D12" s="1" t="s">
        <v>85</v>
      </c>
      <c r="E12" s="1"/>
      <c r="F12" s="1"/>
      <c r="G12" s="1"/>
    </row>
    <row r="13" spans="1:7" ht="31.2" customHeight="1" x14ac:dyDescent="0.3">
      <c r="A13" s="6">
        <v>2</v>
      </c>
      <c r="B13" s="6">
        <v>2120</v>
      </c>
      <c r="C13" s="2" t="s">
        <v>19</v>
      </c>
      <c r="D13" s="1"/>
      <c r="E13" s="1"/>
      <c r="F13" s="1"/>
      <c r="G13" s="1"/>
    </row>
    <row r="14" spans="1:7" ht="28.2" customHeight="1" x14ac:dyDescent="0.3">
      <c r="A14" s="6">
        <v>3</v>
      </c>
      <c r="B14" s="6">
        <v>2210</v>
      </c>
      <c r="C14" s="2" t="s">
        <v>20</v>
      </c>
      <c r="D14" s="1"/>
      <c r="E14" s="1"/>
      <c r="F14" s="1"/>
      <c r="G14" s="1"/>
    </row>
    <row r="15" spans="1:7" x14ac:dyDescent="0.3">
      <c r="A15" s="6"/>
      <c r="B15" s="6"/>
      <c r="C15" s="1" t="s">
        <v>21</v>
      </c>
      <c r="D15" s="1"/>
      <c r="E15" s="1"/>
      <c r="F15" s="1"/>
      <c r="G15" s="1"/>
    </row>
    <row r="16" spans="1:7" x14ac:dyDescent="0.3">
      <c r="A16" s="6">
        <v>4</v>
      </c>
      <c r="B16" s="6">
        <v>2230</v>
      </c>
      <c r="C16" s="1" t="s">
        <v>22</v>
      </c>
      <c r="D16" s="1"/>
      <c r="E16" s="1"/>
      <c r="F16" s="1"/>
      <c r="G16" s="1"/>
    </row>
    <row r="17" spans="1:7" x14ac:dyDescent="0.3">
      <c r="A17" s="6">
        <v>5</v>
      </c>
      <c r="B17" s="6">
        <v>2240</v>
      </c>
      <c r="C17" s="1" t="s">
        <v>23</v>
      </c>
      <c r="D17" s="1"/>
      <c r="E17" s="1"/>
      <c r="F17" s="1"/>
      <c r="G17" s="1"/>
    </row>
    <row r="18" spans="1:7" x14ac:dyDescent="0.3">
      <c r="A18" s="6"/>
      <c r="B18" s="6"/>
      <c r="C18" s="1" t="s">
        <v>9</v>
      </c>
      <c r="D18" s="1"/>
      <c r="E18" s="1"/>
      <c r="F18" s="1"/>
      <c r="G18" s="1"/>
    </row>
    <row r="19" spans="1:7" x14ac:dyDescent="0.3">
      <c r="A19" s="6">
        <v>6</v>
      </c>
      <c r="B19" s="6">
        <v>2250</v>
      </c>
      <c r="C19" s="1" t="s">
        <v>10</v>
      </c>
      <c r="D19" s="1"/>
      <c r="E19" s="1"/>
      <c r="F19" s="1"/>
      <c r="G19" s="1"/>
    </row>
    <row r="20" spans="1:7" x14ac:dyDescent="0.3">
      <c r="A20" s="6">
        <v>7</v>
      </c>
      <c r="B20" s="6">
        <v>2271</v>
      </c>
      <c r="C20" s="1" t="s">
        <v>11</v>
      </c>
      <c r="D20" s="1"/>
      <c r="E20" s="1"/>
      <c r="F20" s="1"/>
      <c r="G20" s="1"/>
    </row>
    <row r="21" spans="1:7" x14ac:dyDescent="0.3">
      <c r="A21" s="6">
        <v>8</v>
      </c>
      <c r="B21" s="6">
        <v>2273</v>
      </c>
      <c r="C21" s="1" t="s">
        <v>12</v>
      </c>
      <c r="D21" s="1"/>
      <c r="E21" s="1"/>
      <c r="F21" s="1"/>
      <c r="G21" s="1"/>
    </row>
    <row r="22" spans="1:7" x14ac:dyDescent="0.3">
      <c r="A22" s="6">
        <v>9</v>
      </c>
      <c r="B22" s="6">
        <v>2800</v>
      </c>
      <c r="C22" s="1"/>
      <c r="D22" s="1"/>
      <c r="E22" s="1"/>
      <c r="F22" s="1"/>
      <c r="G22" s="1"/>
    </row>
    <row r="23" spans="1:7" x14ac:dyDescent="0.3">
      <c r="A23" s="6">
        <v>10</v>
      </c>
      <c r="B23" s="6">
        <v>2730</v>
      </c>
      <c r="C23" s="1" t="s">
        <v>14</v>
      </c>
      <c r="D23" s="1"/>
      <c r="E23" s="1"/>
      <c r="F23" s="1"/>
      <c r="G23" s="1"/>
    </row>
    <row r="24" spans="1:7" ht="20.399999999999999" customHeight="1" x14ac:dyDescent="0.3">
      <c r="A24" s="6">
        <v>11</v>
      </c>
      <c r="B24" s="6">
        <v>2610</v>
      </c>
      <c r="C24" s="2"/>
      <c r="D24" s="1"/>
      <c r="E24" s="1">
        <v>43000</v>
      </c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4"/>
      <c r="B26" s="4"/>
      <c r="C26" s="4"/>
      <c r="D26" s="4"/>
      <c r="E26" s="4"/>
      <c r="F26" s="4"/>
      <c r="G26" s="4"/>
    </row>
    <row r="27" spans="1:7" x14ac:dyDescent="0.3">
      <c r="A27" s="4"/>
      <c r="B27" s="4"/>
      <c r="C27" s="4" t="s">
        <v>16</v>
      </c>
      <c r="D27" s="4"/>
      <c r="E27" s="4"/>
      <c r="F27" s="4"/>
      <c r="G27" s="4"/>
    </row>
    <row r="28" spans="1:7" x14ac:dyDescent="0.3">
      <c r="A28" s="4"/>
      <c r="B28" s="4"/>
      <c r="C28" s="4"/>
      <c r="D28" s="4"/>
      <c r="E28" s="4"/>
      <c r="F28" s="4"/>
      <c r="G28" s="4"/>
    </row>
  </sheetData>
  <mergeCells count="4">
    <mergeCell ref="C2:E2"/>
    <mergeCell ref="C3:E3"/>
    <mergeCell ref="C5:E5"/>
    <mergeCell ref="C7:D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D17" sqref="D17"/>
    </sheetView>
  </sheetViews>
  <sheetFormatPr defaultRowHeight="14.4" x14ac:dyDescent="0.3"/>
  <cols>
    <col min="3" max="3" width="30.33203125" customWidth="1"/>
    <col min="4" max="4" width="31.33203125" customWidth="1"/>
  </cols>
  <sheetData>
    <row r="1" spans="1:7" x14ac:dyDescent="0.3">
      <c r="A1" s="30"/>
      <c r="B1" s="30"/>
      <c r="C1" s="48" t="s">
        <v>0</v>
      </c>
      <c r="D1" s="48"/>
      <c r="E1" s="48"/>
      <c r="F1" s="30"/>
      <c r="G1" s="30"/>
    </row>
    <row r="2" spans="1:7" x14ac:dyDescent="0.3">
      <c r="A2" s="30"/>
      <c r="B2" s="30"/>
      <c r="C2" s="48" t="s">
        <v>17</v>
      </c>
      <c r="D2" s="48"/>
      <c r="E2" s="48"/>
      <c r="F2" s="30"/>
      <c r="G2" s="30"/>
    </row>
    <row r="3" spans="1:7" x14ac:dyDescent="0.3">
      <c r="A3" s="30"/>
      <c r="B3" s="30"/>
      <c r="C3" s="30"/>
      <c r="D3" s="30"/>
      <c r="E3" s="30"/>
      <c r="F3" s="30"/>
      <c r="G3" s="30"/>
    </row>
    <row r="4" spans="1:7" x14ac:dyDescent="0.3">
      <c r="A4" s="30"/>
      <c r="B4" s="30"/>
      <c r="C4" s="48" t="s">
        <v>24</v>
      </c>
      <c r="D4" s="48"/>
      <c r="E4" s="48"/>
      <c r="F4" s="30"/>
      <c r="G4" s="30"/>
    </row>
    <row r="5" spans="1:7" x14ac:dyDescent="0.3">
      <c r="A5" s="30"/>
      <c r="B5" s="30"/>
      <c r="C5" s="30"/>
      <c r="D5" s="30"/>
      <c r="E5" s="30"/>
      <c r="F5" s="30"/>
      <c r="G5" s="30"/>
    </row>
    <row r="6" spans="1:7" x14ac:dyDescent="0.3">
      <c r="A6" s="30"/>
      <c r="B6" s="30"/>
      <c r="C6" s="48" t="s">
        <v>101</v>
      </c>
      <c r="D6" s="48"/>
      <c r="E6" s="30"/>
      <c r="F6" s="30"/>
      <c r="G6" s="30"/>
    </row>
    <row r="7" spans="1:7" x14ac:dyDescent="0.3">
      <c r="A7" s="30"/>
      <c r="B7" s="30"/>
      <c r="C7" s="30"/>
      <c r="D7" s="30"/>
      <c r="E7" s="30"/>
      <c r="F7" s="30"/>
      <c r="G7" s="30"/>
    </row>
    <row r="8" spans="1:7" x14ac:dyDescent="0.3">
      <c r="A8" s="30"/>
      <c r="B8" s="30"/>
      <c r="C8" s="30"/>
      <c r="D8" s="30"/>
      <c r="E8" s="30"/>
      <c r="F8" s="30"/>
      <c r="G8" s="30"/>
    </row>
    <row r="9" spans="1:7" ht="72" x14ac:dyDescent="0.3">
      <c r="A9" s="1" t="s">
        <v>1</v>
      </c>
      <c r="B9" s="1" t="s">
        <v>2</v>
      </c>
      <c r="C9" s="3" t="s">
        <v>3</v>
      </c>
      <c r="D9" s="3" t="s">
        <v>103</v>
      </c>
      <c r="E9" s="3" t="s">
        <v>4</v>
      </c>
      <c r="F9" s="3" t="s">
        <v>5</v>
      </c>
      <c r="G9" s="3" t="s">
        <v>6</v>
      </c>
    </row>
    <row r="10" spans="1:7" x14ac:dyDescent="0.3">
      <c r="A10" s="6">
        <v>1</v>
      </c>
      <c r="B10" s="6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x14ac:dyDescent="0.3">
      <c r="A11" s="6">
        <v>1</v>
      </c>
      <c r="B11" s="6">
        <v>2111</v>
      </c>
      <c r="C11" s="1" t="s">
        <v>18</v>
      </c>
      <c r="D11" s="1" t="s">
        <v>102</v>
      </c>
      <c r="E11" s="1">
        <v>14311.26</v>
      </c>
      <c r="F11" s="1"/>
      <c r="G11" s="1"/>
    </row>
    <row r="12" spans="1:7" ht="28.8" x14ac:dyDescent="0.3">
      <c r="A12" s="6">
        <v>2</v>
      </c>
      <c r="B12" s="6">
        <v>2120</v>
      </c>
      <c r="C12" s="2" t="s">
        <v>19</v>
      </c>
      <c r="D12" s="1"/>
      <c r="E12" s="1">
        <v>3148.48</v>
      </c>
      <c r="F12" s="1"/>
      <c r="G12" s="1"/>
    </row>
    <row r="13" spans="1:7" ht="31.2" customHeight="1" x14ac:dyDescent="0.3">
      <c r="A13" s="6">
        <v>3</v>
      </c>
      <c r="B13" s="6">
        <v>2210</v>
      </c>
      <c r="C13" s="2" t="s">
        <v>20</v>
      </c>
      <c r="D13" s="1"/>
      <c r="E13" s="1"/>
      <c r="F13" s="1"/>
      <c r="G13" s="1"/>
    </row>
    <row r="14" spans="1:7" x14ac:dyDescent="0.3">
      <c r="A14" s="6">
        <v>4</v>
      </c>
      <c r="B14" s="6">
        <v>2230</v>
      </c>
      <c r="C14" s="1" t="s">
        <v>22</v>
      </c>
      <c r="D14" s="1"/>
      <c r="E14" s="1"/>
      <c r="F14" s="1"/>
      <c r="G14" s="1"/>
    </row>
    <row r="15" spans="1:7" x14ac:dyDescent="0.3">
      <c r="A15" s="6">
        <v>5</v>
      </c>
      <c r="B15" s="6">
        <v>2240</v>
      </c>
      <c r="C15" s="1" t="s">
        <v>23</v>
      </c>
      <c r="D15" s="1"/>
      <c r="E15" s="1"/>
      <c r="F15" s="1"/>
      <c r="G15" s="1"/>
    </row>
    <row r="16" spans="1:7" x14ac:dyDescent="0.3">
      <c r="A16" s="6">
        <v>6</v>
      </c>
      <c r="B16" s="6">
        <v>2250</v>
      </c>
      <c r="C16" s="1" t="s">
        <v>10</v>
      </c>
      <c r="D16" s="1"/>
      <c r="E16" s="1"/>
      <c r="F16" s="1"/>
      <c r="G16" s="1"/>
    </row>
    <row r="17" spans="1:7" x14ac:dyDescent="0.3">
      <c r="A17" s="6">
        <v>7</v>
      </c>
      <c r="B17" s="6">
        <v>2271</v>
      </c>
      <c r="C17" s="1" t="s">
        <v>11</v>
      </c>
      <c r="D17" s="1"/>
      <c r="E17" s="1"/>
      <c r="F17" s="1"/>
      <c r="G17" s="1"/>
    </row>
    <row r="18" spans="1:7" x14ac:dyDescent="0.3">
      <c r="A18" s="6">
        <v>8</v>
      </c>
      <c r="B18" s="6">
        <v>2273</v>
      </c>
      <c r="C18" s="1" t="s">
        <v>12</v>
      </c>
      <c r="D18" s="1"/>
      <c r="E18" s="1"/>
      <c r="F18" s="1"/>
      <c r="G18" s="1"/>
    </row>
    <row r="19" spans="1:7" x14ac:dyDescent="0.3">
      <c r="A19" s="6">
        <v>9</v>
      </c>
      <c r="B19" s="6">
        <v>2274</v>
      </c>
      <c r="C19" s="1" t="s">
        <v>13</v>
      </c>
      <c r="D19" s="1"/>
      <c r="E19" s="1"/>
      <c r="F19" s="1"/>
      <c r="G19" s="1"/>
    </row>
    <row r="20" spans="1:7" x14ac:dyDescent="0.3">
      <c r="A20" s="6">
        <v>10</v>
      </c>
      <c r="B20" s="6">
        <v>2730</v>
      </c>
      <c r="C20" s="1" t="s">
        <v>14</v>
      </c>
      <c r="D20" s="1"/>
      <c r="E20" s="1"/>
      <c r="F20" s="1"/>
      <c r="G20" s="1"/>
    </row>
    <row r="21" spans="1:7" ht="27.6" customHeight="1" x14ac:dyDescent="0.3">
      <c r="A21" s="6">
        <v>11</v>
      </c>
      <c r="B21" s="6">
        <v>3110</v>
      </c>
      <c r="C21" s="2" t="s">
        <v>15</v>
      </c>
      <c r="D21" s="1"/>
      <c r="E21" s="1"/>
      <c r="F21" s="1"/>
      <c r="G21" s="1"/>
    </row>
    <row r="22" spans="1:7" x14ac:dyDescent="0.3">
      <c r="A22" s="4"/>
      <c r="B22" s="4"/>
      <c r="C22" s="4"/>
      <c r="D22" s="4"/>
      <c r="E22" s="4"/>
      <c r="F22" s="4"/>
      <c r="G22" s="4"/>
    </row>
    <row r="23" spans="1:7" x14ac:dyDescent="0.3">
      <c r="A23" s="4"/>
      <c r="B23" s="4"/>
      <c r="C23" s="4" t="s">
        <v>16</v>
      </c>
      <c r="D23" s="4"/>
      <c r="E23" s="4"/>
      <c r="F23" s="4"/>
      <c r="G23" s="4"/>
    </row>
  </sheetData>
  <mergeCells count="4">
    <mergeCell ref="C1:E1"/>
    <mergeCell ref="C2:E2"/>
    <mergeCell ref="C4:E4"/>
    <mergeCell ref="C6:D6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workbookViewId="0">
      <selection activeCell="I16" sqref="I16"/>
    </sheetView>
  </sheetViews>
  <sheetFormatPr defaultRowHeight="14.4" x14ac:dyDescent="0.3"/>
  <cols>
    <col min="3" max="3" width="30.33203125" customWidth="1"/>
    <col min="4" max="4" width="30.77734375" customWidth="1"/>
  </cols>
  <sheetData>
    <row r="1" spans="1:7" x14ac:dyDescent="0.3">
      <c r="A1" s="28"/>
      <c r="B1" s="28"/>
      <c r="C1" s="28"/>
      <c r="D1" s="28"/>
      <c r="E1" s="28"/>
      <c r="F1" s="28"/>
      <c r="G1" s="28"/>
    </row>
    <row r="2" spans="1:7" x14ac:dyDescent="0.3">
      <c r="A2" s="28"/>
      <c r="B2" s="28"/>
      <c r="C2" s="48" t="s">
        <v>0</v>
      </c>
      <c r="D2" s="48"/>
      <c r="E2" s="48"/>
      <c r="F2" s="28"/>
      <c r="G2" s="28"/>
    </row>
    <row r="3" spans="1:7" x14ac:dyDescent="0.3">
      <c r="A3" s="28"/>
      <c r="B3" s="28"/>
      <c r="C3" s="48" t="s">
        <v>17</v>
      </c>
      <c r="D3" s="48"/>
      <c r="E3" s="48"/>
      <c r="F3" s="28"/>
      <c r="G3" s="28"/>
    </row>
    <row r="4" spans="1:7" x14ac:dyDescent="0.3">
      <c r="A4" s="28"/>
      <c r="B4" s="28"/>
      <c r="C4" s="28"/>
      <c r="D4" s="28"/>
      <c r="E4" s="28"/>
      <c r="F4" s="28"/>
      <c r="G4" s="28"/>
    </row>
    <row r="5" spans="1:7" x14ac:dyDescent="0.3">
      <c r="A5" s="28"/>
      <c r="B5" s="28"/>
      <c r="C5" s="48" t="s">
        <v>24</v>
      </c>
      <c r="D5" s="48"/>
      <c r="E5" s="48"/>
      <c r="F5" s="28"/>
      <c r="G5" s="28"/>
    </row>
    <row r="6" spans="1:7" x14ac:dyDescent="0.3">
      <c r="A6" s="28"/>
      <c r="B6" s="28"/>
      <c r="C6" s="28"/>
      <c r="D6" s="28"/>
      <c r="E6" s="28"/>
      <c r="F6" s="28"/>
      <c r="G6" s="28"/>
    </row>
    <row r="7" spans="1:7" x14ac:dyDescent="0.3">
      <c r="A7" s="28"/>
      <c r="B7" s="28"/>
      <c r="C7" s="48" t="s">
        <v>96</v>
      </c>
      <c r="D7" s="48"/>
      <c r="E7" s="28"/>
      <c r="F7" s="28"/>
      <c r="G7" s="28"/>
    </row>
    <row r="8" spans="1:7" x14ac:dyDescent="0.3">
      <c r="A8" s="28"/>
      <c r="B8" s="28"/>
      <c r="C8" s="28"/>
      <c r="D8" s="28"/>
      <c r="E8" s="28"/>
      <c r="F8" s="28"/>
      <c r="G8" s="28"/>
    </row>
    <row r="9" spans="1:7" x14ac:dyDescent="0.3">
      <c r="A9" s="28"/>
      <c r="B9" s="28"/>
      <c r="C9" s="28"/>
      <c r="D9" s="28"/>
      <c r="E9" s="28"/>
      <c r="F9" s="28"/>
      <c r="G9" s="28"/>
    </row>
    <row r="10" spans="1:7" ht="72" x14ac:dyDescent="0.3">
      <c r="A10" s="1" t="s">
        <v>1</v>
      </c>
      <c r="B10" s="1" t="s">
        <v>2</v>
      </c>
      <c r="C10" s="3" t="s">
        <v>3</v>
      </c>
      <c r="D10" s="3" t="s">
        <v>84</v>
      </c>
      <c r="E10" s="3" t="s">
        <v>4</v>
      </c>
      <c r="F10" s="3" t="s">
        <v>5</v>
      </c>
      <c r="G10" s="3" t="s">
        <v>6</v>
      </c>
    </row>
    <row r="11" spans="1:7" x14ac:dyDescent="0.3">
      <c r="A11" s="6">
        <v>1</v>
      </c>
      <c r="B11" s="6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3">
      <c r="A12" s="6">
        <v>1</v>
      </c>
      <c r="B12" s="6">
        <v>2111</v>
      </c>
      <c r="C12" s="1" t="s">
        <v>18</v>
      </c>
      <c r="D12" s="1" t="s">
        <v>98</v>
      </c>
      <c r="E12" s="1"/>
      <c r="F12" s="1"/>
      <c r="G12" s="1"/>
    </row>
    <row r="13" spans="1:7" ht="25.2" customHeight="1" x14ac:dyDescent="0.3">
      <c r="A13" s="6">
        <v>2</v>
      </c>
      <c r="B13" s="6">
        <v>2120</v>
      </c>
      <c r="C13" s="2" t="s">
        <v>19</v>
      </c>
      <c r="D13" s="1"/>
      <c r="E13" s="1"/>
      <c r="F13" s="1"/>
      <c r="G13" s="1"/>
    </row>
    <row r="14" spans="1:7" ht="29.4" customHeight="1" x14ac:dyDescent="0.3">
      <c r="A14" s="6">
        <v>3</v>
      </c>
      <c r="B14" s="6">
        <v>2210</v>
      </c>
      <c r="C14" s="2" t="s">
        <v>20</v>
      </c>
      <c r="D14" s="1"/>
      <c r="E14" s="1"/>
      <c r="F14" s="1"/>
      <c r="G14" s="1"/>
    </row>
    <row r="15" spans="1:7" x14ac:dyDescent="0.3">
      <c r="A15" s="6"/>
      <c r="B15" s="6"/>
      <c r="C15" s="1" t="s">
        <v>21</v>
      </c>
      <c r="D15" s="1"/>
      <c r="E15" s="1"/>
      <c r="F15" s="1"/>
      <c r="G15" s="1"/>
    </row>
    <row r="16" spans="1:7" x14ac:dyDescent="0.3">
      <c r="A16" s="6">
        <v>4</v>
      </c>
      <c r="B16" s="6">
        <v>2230</v>
      </c>
      <c r="C16" s="1" t="s">
        <v>22</v>
      </c>
      <c r="D16" s="1"/>
      <c r="E16" s="1"/>
      <c r="F16" s="1"/>
      <c r="G16" s="1"/>
    </row>
    <row r="17" spans="1:7" x14ac:dyDescent="0.3">
      <c r="A17" s="6">
        <v>5</v>
      </c>
      <c r="B17" s="6">
        <v>2240</v>
      </c>
      <c r="C17" s="1" t="s">
        <v>23</v>
      </c>
      <c r="D17" s="1"/>
      <c r="E17" s="1"/>
      <c r="F17" s="1"/>
      <c r="G17" s="1"/>
    </row>
    <row r="18" spans="1:7" x14ac:dyDescent="0.3">
      <c r="A18" s="6"/>
      <c r="B18" s="6"/>
      <c r="C18" s="1" t="s">
        <v>9</v>
      </c>
      <c r="D18" s="1"/>
      <c r="E18" s="1"/>
      <c r="F18" s="1"/>
      <c r="G18" s="1"/>
    </row>
    <row r="19" spans="1:7" x14ac:dyDescent="0.3">
      <c r="A19" s="6">
        <v>6</v>
      </c>
      <c r="B19" s="6">
        <v>2250</v>
      </c>
      <c r="C19" s="1" t="s">
        <v>10</v>
      </c>
      <c r="D19" s="1"/>
      <c r="E19" s="1"/>
      <c r="F19" s="1"/>
      <c r="G19" s="1"/>
    </row>
    <row r="20" spans="1:7" x14ac:dyDescent="0.3">
      <c r="A20" s="6">
        <v>7</v>
      </c>
      <c r="B20" s="6">
        <v>2271</v>
      </c>
      <c r="C20" s="1" t="s">
        <v>11</v>
      </c>
      <c r="D20" s="1"/>
      <c r="E20" s="1"/>
      <c r="F20" s="1"/>
      <c r="G20" s="1"/>
    </row>
    <row r="21" spans="1:7" x14ac:dyDescent="0.3">
      <c r="A21" s="6">
        <v>8</v>
      </c>
      <c r="B21" s="6">
        <v>2273</v>
      </c>
      <c r="C21" s="1" t="s">
        <v>12</v>
      </c>
      <c r="D21" s="1"/>
      <c r="E21" s="1"/>
      <c r="F21" s="1"/>
      <c r="G21" s="1"/>
    </row>
    <row r="22" spans="1:7" x14ac:dyDescent="0.3">
      <c r="A22" s="6">
        <v>9</v>
      </c>
      <c r="B22" s="6">
        <v>2800</v>
      </c>
      <c r="C22" s="1"/>
      <c r="D22" s="1"/>
      <c r="E22" s="1"/>
      <c r="F22" s="1"/>
      <c r="G22" s="1"/>
    </row>
    <row r="23" spans="1:7" x14ac:dyDescent="0.3">
      <c r="A23" s="6">
        <v>10</v>
      </c>
      <c r="B23" s="6">
        <v>2730</v>
      </c>
      <c r="C23" s="1" t="s">
        <v>14</v>
      </c>
      <c r="D23" s="1"/>
      <c r="E23" s="1">
        <v>8404.2800000000007</v>
      </c>
      <c r="F23" s="1"/>
      <c r="G23" s="1"/>
    </row>
    <row r="24" spans="1:7" x14ac:dyDescent="0.3">
      <c r="A24" s="6">
        <v>11</v>
      </c>
      <c r="B24" s="6">
        <v>2610</v>
      </c>
      <c r="C24" s="2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4"/>
      <c r="B26" s="4"/>
      <c r="C26" s="4"/>
      <c r="D26" s="4"/>
      <c r="E26" s="4"/>
      <c r="F26" s="4"/>
      <c r="G26" s="4"/>
    </row>
    <row r="27" spans="1:7" x14ac:dyDescent="0.3">
      <c r="A27" s="4"/>
      <c r="B27" s="4"/>
      <c r="C27" s="4" t="s">
        <v>16</v>
      </c>
      <c r="D27" s="4"/>
      <c r="E27" s="4"/>
      <c r="F27" s="4"/>
      <c r="G27" s="4"/>
    </row>
  </sheetData>
  <mergeCells count="4">
    <mergeCell ref="C2:E2"/>
    <mergeCell ref="C3:E3"/>
    <mergeCell ref="C5:E5"/>
    <mergeCell ref="C7:D7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D20" sqref="D20"/>
    </sheetView>
  </sheetViews>
  <sheetFormatPr defaultRowHeight="14.4" x14ac:dyDescent="0.3"/>
  <cols>
    <col min="2" max="2" width="10.5546875" customWidth="1"/>
    <col min="3" max="3" width="40.44140625" customWidth="1"/>
    <col min="4" max="4" width="30.88671875" customWidth="1"/>
  </cols>
  <sheetData>
    <row r="1" spans="1:7" x14ac:dyDescent="0.3">
      <c r="A1" s="29"/>
      <c r="B1" s="29"/>
      <c r="C1" s="29"/>
      <c r="D1" s="29"/>
      <c r="E1" s="29"/>
      <c r="F1" s="29"/>
      <c r="G1" s="29"/>
    </row>
    <row r="2" spans="1:7" x14ac:dyDescent="0.3">
      <c r="A2" s="29"/>
      <c r="B2" s="29"/>
      <c r="C2" s="48" t="s">
        <v>0</v>
      </c>
      <c r="D2" s="48"/>
      <c r="E2" s="48"/>
      <c r="F2" s="29"/>
      <c r="G2" s="29"/>
    </row>
    <row r="3" spans="1:7" x14ac:dyDescent="0.3">
      <c r="A3" s="29"/>
      <c r="B3" s="29"/>
      <c r="C3" s="48" t="s">
        <v>17</v>
      </c>
      <c r="D3" s="48"/>
      <c r="E3" s="48"/>
      <c r="F3" s="29"/>
      <c r="G3" s="29"/>
    </row>
    <row r="4" spans="1:7" x14ac:dyDescent="0.3">
      <c r="A4" s="29"/>
      <c r="B4" s="29"/>
      <c r="C4" s="29"/>
      <c r="D4" s="29"/>
      <c r="E4" s="29"/>
      <c r="F4" s="29"/>
      <c r="G4" s="29"/>
    </row>
    <row r="5" spans="1:7" x14ac:dyDescent="0.3">
      <c r="A5" s="29"/>
      <c r="B5" s="29"/>
      <c r="C5" s="48" t="s">
        <v>24</v>
      </c>
      <c r="D5" s="48"/>
      <c r="E5" s="48"/>
      <c r="F5" s="29"/>
      <c r="G5" s="29"/>
    </row>
    <row r="6" spans="1:7" x14ac:dyDescent="0.3">
      <c r="A6" s="29"/>
      <c r="B6" s="29"/>
      <c r="C6" s="29"/>
      <c r="D6" s="29"/>
      <c r="E6" s="29"/>
      <c r="F6" s="29"/>
      <c r="G6" s="29"/>
    </row>
    <row r="7" spans="1:7" x14ac:dyDescent="0.3">
      <c r="A7" s="29"/>
      <c r="B7" s="29"/>
      <c r="C7" s="48" t="s">
        <v>99</v>
      </c>
      <c r="D7" s="48"/>
      <c r="E7" s="29"/>
      <c r="F7" s="29"/>
      <c r="G7" s="29"/>
    </row>
    <row r="8" spans="1:7" x14ac:dyDescent="0.3">
      <c r="A8" s="29"/>
      <c r="B8" s="29"/>
      <c r="C8" s="29"/>
      <c r="D8" s="29"/>
      <c r="E8" s="29"/>
      <c r="F8" s="29"/>
      <c r="G8" s="29"/>
    </row>
    <row r="9" spans="1:7" x14ac:dyDescent="0.3">
      <c r="A9" s="29"/>
      <c r="B9" s="29"/>
      <c r="C9" s="29"/>
      <c r="D9" s="29"/>
      <c r="E9" s="29"/>
      <c r="F9" s="29"/>
      <c r="G9" s="29"/>
    </row>
    <row r="10" spans="1:7" ht="72" x14ac:dyDescent="0.3">
      <c r="A10" s="1" t="s">
        <v>1</v>
      </c>
      <c r="B10" s="1" t="s">
        <v>2</v>
      </c>
      <c r="C10" s="3" t="s">
        <v>3</v>
      </c>
      <c r="D10" s="3" t="s">
        <v>84</v>
      </c>
      <c r="E10" s="3" t="s">
        <v>4</v>
      </c>
      <c r="F10" s="3" t="s">
        <v>5</v>
      </c>
      <c r="G10" s="3" t="s">
        <v>6</v>
      </c>
    </row>
    <row r="11" spans="1:7" x14ac:dyDescent="0.3">
      <c r="A11" s="6">
        <v>1</v>
      </c>
      <c r="B11" s="6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3">
      <c r="A12" s="6">
        <v>1</v>
      </c>
      <c r="B12" s="6">
        <v>2111</v>
      </c>
      <c r="C12" s="1" t="s">
        <v>18</v>
      </c>
      <c r="D12" s="1" t="s">
        <v>100</v>
      </c>
      <c r="E12" s="1"/>
      <c r="F12" s="1"/>
      <c r="G12" s="1"/>
    </row>
    <row r="13" spans="1:7" ht="28.8" x14ac:dyDescent="0.3">
      <c r="A13" s="6">
        <v>2</v>
      </c>
      <c r="B13" s="6">
        <v>2120</v>
      </c>
      <c r="C13" s="2" t="s">
        <v>19</v>
      </c>
      <c r="D13" s="1"/>
      <c r="E13" s="1"/>
      <c r="F13" s="1"/>
      <c r="G13" s="1"/>
    </row>
    <row r="14" spans="1:7" ht="28.8" x14ac:dyDescent="0.3">
      <c r="A14" s="6">
        <v>3</v>
      </c>
      <c r="B14" s="6">
        <v>2210</v>
      </c>
      <c r="C14" s="2" t="s">
        <v>20</v>
      </c>
      <c r="D14" s="1"/>
      <c r="E14" s="1"/>
      <c r="F14" s="1"/>
      <c r="G14" s="1"/>
    </row>
    <row r="15" spans="1:7" x14ac:dyDescent="0.3">
      <c r="A15" s="6"/>
      <c r="B15" s="6"/>
      <c r="C15" s="1" t="s">
        <v>21</v>
      </c>
      <c r="D15" s="1"/>
      <c r="E15" s="1"/>
      <c r="F15" s="1"/>
      <c r="G15" s="1"/>
    </row>
    <row r="16" spans="1:7" x14ac:dyDescent="0.3">
      <c r="A16" s="6">
        <v>4</v>
      </c>
      <c r="B16" s="6">
        <v>2230</v>
      </c>
      <c r="C16" s="1" t="s">
        <v>22</v>
      </c>
      <c r="D16" s="1"/>
      <c r="E16" s="1"/>
      <c r="F16" s="1"/>
      <c r="G16" s="1"/>
    </row>
    <row r="17" spans="1:7" x14ac:dyDescent="0.3">
      <c r="A17" s="6">
        <v>5</v>
      </c>
      <c r="B17" s="6">
        <v>2240</v>
      </c>
      <c r="C17" s="1" t="s">
        <v>23</v>
      </c>
      <c r="D17" s="1"/>
      <c r="E17" s="1"/>
      <c r="F17" s="1"/>
      <c r="G17" s="1"/>
    </row>
    <row r="18" spans="1:7" x14ac:dyDescent="0.3">
      <c r="A18" s="6"/>
      <c r="B18" s="6"/>
      <c r="C18" s="1" t="s">
        <v>9</v>
      </c>
      <c r="D18" s="1"/>
      <c r="E18" s="1"/>
      <c r="F18" s="1"/>
      <c r="G18" s="1"/>
    </row>
    <row r="19" spans="1:7" x14ac:dyDescent="0.3">
      <c r="A19" s="6">
        <v>6</v>
      </c>
      <c r="B19" s="6">
        <v>2250</v>
      </c>
      <c r="C19" s="1" t="s">
        <v>10</v>
      </c>
      <c r="D19" s="1"/>
      <c r="E19" s="1"/>
      <c r="F19" s="1"/>
      <c r="G19" s="1"/>
    </row>
    <row r="20" spans="1:7" x14ac:dyDescent="0.3">
      <c r="A20" s="6">
        <v>7</v>
      </c>
      <c r="B20" s="6">
        <v>2271</v>
      </c>
      <c r="C20" s="1" t="s">
        <v>11</v>
      </c>
      <c r="D20" s="1"/>
      <c r="E20" s="1"/>
      <c r="F20" s="1"/>
      <c r="G20" s="1"/>
    </row>
    <row r="21" spans="1:7" x14ac:dyDescent="0.3">
      <c r="A21" s="6">
        <v>8</v>
      </c>
      <c r="B21" s="6">
        <v>2273</v>
      </c>
      <c r="C21" s="1" t="s">
        <v>12</v>
      </c>
      <c r="D21" s="1"/>
      <c r="E21" s="1"/>
      <c r="F21" s="1"/>
      <c r="G21" s="1"/>
    </row>
    <row r="22" spans="1:7" x14ac:dyDescent="0.3">
      <c r="A22" s="6">
        <v>9</v>
      </c>
      <c r="B22" s="6">
        <v>2800</v>
      </c>
      <c r="C22" s="1"/>
      <c r="D22" s="1"/>
      <c r="E22" s="1"/>
      <c r="F22" s="1"/>
      <c r="G22" s="1"/>
    </row>
    <row r="23" spans="1:7" x14ac:dyDescent="0.3">
      <c r="A23" s="6">
        <v>10</v>
      </c>
      <c r="B23" s="6">
        <v>2730</v>
      </c>
      <c r="C23" s="1" t="s">
        <v>14</v>
      </c>
      <c r="D23" s="1"/>
      <c r="E23" s="1">
        <v>8404.2800000000007</v>
      </c>
      <c r="F23" s="1"/>
      <c r="G23" s="1"/>
    </row>
    <row r="24" spans="1:7" x14ac:dyDescent="0.3">
      <c r="A24" s="6">
        <v>11</v>
      </c>
      <c r="B24" s="6">
        <v>2610</v>
      </c>
      <c r="C24" s="2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4"/>
      <c r="B26" s="4"/>
      <c r="C26" s="4"/>
      <c r="D26" s="4"/>
      <c r="E26" s="4"/>
      <c r="F26" s="4"/>
      <c r="G26" s="4"/>
    </row>
    <row r="27" spans="1:7" x14ac:dyDescent="0.3">
      <c r="A27" s="4"/>
      <c r="B27" s="4"/>
      <c r="C27" s="4" t="s">
        <v>16</v>
      </c>
      <c r="D27" s="4"/>
      <c r="E27" s="4"/>
      <c r="F27" s="4"/>
      <c r="G27" s="4"/>
    </row>
  </sheetData>
  <mergeCells count="4">
    <mergeCell ref="C2:E2"/>
    <mergeCell ref="C3:E3"/>
    <mergeCell ref="C5:E5"/>
    <mergeCell ref="C7:D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9" sqref="E19"/>
    </sheetView>
  </sheetViews>
  <sheetFormatPr defaultRowHeight="14.4" x14ac:dyDescent="0.3"/>
  <cols>
    <col min="3" max="3" width="34.88671875" customWidth="1"/>
    <col min="4" max="4" width="30.6640625" customWidth="1"/>
    <col min="5" max="5" width="11.109375" customWidth="1"/>
    <col min="6" max="6" width="11.21875" customWidth="1"/>
    <col min="7" max="7" width="11.44140625" customWidth="1"/>
  </cols>
  <sheetData>
    <row r="1" spans="1:7" x14ac:dyDescent="0.3">
      <c r="A1" s="8"/>
      <c r="B1" s="8"/>
      <c r="C1" s="48" t="s">
        <v>0</v>
      </c>
      <c r="D1" s="48"/>
      <c r="E1" s="48"/>
      <c r="F1" s="8"/>
      <c r="G1" s="8"/>
    </row>
    <row r="2" spans="1:7" x14ac:dyDescent="0.3">
      <c r="A2" s="8"/>
      <c r="B2" s="8"/>
      <c r="C2" s="48" t="s">
        <v>17</v>
      </c>
      <c r="D2" s="48"/>
      <c r="E2" s="48"/>
      <c r="F2" s="8"/>
      <c r="G2" s="8"/>
    </row>
    <row r="3" spans="1:7" ht="9" customHeight="1" x14ac:dyDescent="0.3">
      <c r="A3" s="8"/>
      <c r="B3" s="8"/>
      <c r="C3" s="8"/>
      <c r="D3" s="8"/>
      <c r="E3" s="8"/>
      <c r="F3" s="8"/>
      <c r="G3" s="8"/>
    </row>
    <row r="4" spans="1:7" x14ac:dyDescent="0.3">
      <c r="A4" s="8"/>
      <c r="B4" s="8"/>
      <c r="C4" s="48" t="s">
        <v>24</v>
      </c>
      <c r="D4" s="48"/>
      <c r="E4" s="48"/>
      <c r="F4" s="8"/>
      <c r="G4" s="8"/>
    </row>
    <row r="5" spans="1:7" ht="7.8" customHeight="1" x14ac:dyDescent="0.3">
      <c r="A5" s="8"/>
      <c r="B5" s="8"/>
      <c r="C5" s="9"/>
      <c r="D5" s="9"/>
      <c r="E5" s="9"/>
      <c r="F5" s="8"/>
      <c r="G5" s="8"/>
    </row>
    <row r="6" spans="1:7" x14ac:dyDescent="0.3">
      <c r="A6" s="8"/>
      <c r="B6" s="8"/>
      <c r="C6" s="48" t="s">
        <v>124</v>
      </c>
      <c r="D6" s="48"/>
      <c r="E6" s="9"/>
      <c r="F6" s="8"/>
      <c r="G6" s="8"/>
    </row>
    <row r="7" spans="1:7" ht="7.8" customHeight="1" x14ac:dyDescent="0.3">
      <c r="A7" s="8"/>
      <c r="B7" s="8"/>
      <c r="C7" s="8"/>
      <c r="D7" s="8"/>
      <c r="E7" s="8"/>
      <c r="F7" s="8"/>
      <c r="G7" s="8"/>
    </row>
    <row r="8" spans="1:7" hidden="1" x14ac:dyDescent="0.3">
      <c r="A8" s="8"/>
      <c r="B8" s="8"/>
      <c r="C8" s="8"/>
      <c r="D8" s="8"/>
      <c r="E8" s="8"/>
      <c r="F8" s="8"/>
      <c r="G8" s="8"/>
    </row>
    <row r="9" spans="1:7" ht="57.6" x14ac:dyDescent="0.3">
      <c r="A9" s="1" t="s">
        <v>1</v>
      </c>
      <c r="B9" s="1" t="s">
        <v>2</v>
      </c>
      <c r="C9" s="3" t="s">
        <v>3</v>
      </c>
      <c r="D9" s="23" t="s">
        <v>31</v>
      </c>
      <c r="E9" s="3" t="s">
        <v>4</v>
      </c>
      <c r="F9" s="3" t="s">
        <v>5</v>
      </c>
      <c r="G9" s="3" t="s">
        <v>6</v>
      </c>
    </row>
    <row r="10" spans="1:7" x14ac:dyDescent="0.3">
      <c r="A10" s="6">
        <v>1</v>
      </c>
      <c r="B10" s="6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x14ac:dyDescent="0.3">
      <c r="A11" s="6">
        <v>1</v>
      </c>
      <c r="B11" s="6">
        <v>2111</v>
      </c>
      <c r="C11" s="1" t="s">
        <v>18</v>
      </c>
      <c r="D11" s="1" t="s">
        <v>26</v>
      </c>
      <c r="E11" s="1">
        <v>6830</v>
      </c>
      <c r="F11" s="1"/>
      <c r="G11" s="1"/>
    </row>
    <row r="12" spans="1:7" ht="28.8" x14ac:dyDescent="0.3">
      <c r="A12" s="6">
        <v>2</v>
      </c>
      <c r="B12" s="6">
        <v>2120</v>
      </c>
      <c r="C12" s="2" t="s">
        <v>19</v>
      </c>
      <c r="D12" s="1"/>
      <c r="E12" s="1">
        <v>1540</v>
      </c>
      <c r="F12" s="1"/>
      <c r="G12" s="1"/>
    </row>
    <row r="13" spans="1:7" ht="28.8" x14ac:dyDescent="0.3">
      <c r="A13" s="6">
        <v>3</v>
      </c>
      <c r="B13" s="6">
        <v>2210</v>
      </c>
      <c r="C13" s="2" t="s">
        <v>20</v>
      </c>
      <c r="D13" s="1"/>
      <c r="E13" s="10"/>
      <c r="F13" s="1"/>
      <c r="G13" s="1"/>
    </row>
    <row r="14" spans="1:7" x14ac:dyDescent="0.3">
      <c r="A14" s="6">
        <v>4</v>
      </c>
      <c r="B14" s="6">
        <v>2230</v>
      </c>
      <c r="C14" s="1" t="s">
        <v>22</v>
      </c>
      <c r="D14" s="1"/>
      <c r="E14" s="1"/>
      <c r="F14" s="1"/>
      <c r="G14" s="1"/>
    </row>
    <row r="15" spans="1:7" x14ac:dyDescent="0.3">
      <c r="A15" s="6">
        <v>5</v>
      </c>
      <c r="B15" s="6">
        <v>2240</v>
      </c>
      <c r="C15" s="1" t="s">
        <v>23</v>
      </c>
      <c r="D15" s="1"/>
      <c r="E15" s="1"/>
      <c r="F15" s="1"/>
      <c r="G15" s="1"/>
    </row>
    <row r="16" spans="1:7" x14ac:dyDescent="0.3">
      <c r="A16" s="6">
        <v>6</v>
      </c>
      <c r="B16" s="6">
        <v>2250</v>
      </c>
      <c r="C16" s="1" t="s">
        <v>10</v>
      </c>
      <c r="D16" s="1"/>
      <c r="E16" s="1"/>
      <c r="F16" s="1"/>
      <c r="G16" s="1"/>
    </row>
    <row r="17" spans="1:7" x14ac:dyDescent="0.3">
      <c r="A17" s="6">
        <v>7</v>
      </c>
      <c r="B17" s="6">
        <v>2271</v>
      </c>
      <c r="C17" s="1" t="s">
        <v>11</v>
      </c>
      <c r="D17" s="1"/>
      <c r="E17" s="1"/>
      <c r="F17" s="1"/>
      <c r="G17" s="1"/>
    </row>
    <row r="18" spans="1:7" x14ac:dyDescent="0.3">
      <c r="A18" s="6">
        <v>8</v>
      </c>
      <c r="B18" s="6">
        <v>2273</v>
      </c>
      <c r="C18" s="1" t="s">
        <v>12</v>
      </c>
      <c r="D18" s="1"/>
      <c r="E18" s="1">
        <v>34.19</v>
      </c>
      <c r="F18" s="1"/>
      <c r="G18" s="1"/>
    </row>
    <row r="19" spans="1:7" x14ac:dyDescent="0.3">
      <c r="A19" s="6">
        <v>9</v>
      </c>
      <c r="B19" s="6">
        <v>2274</v>
      </c>
      <c r="C19" s="1" t="s">
        <v>13</v>
      </c>
      <c r="D19" s="1"/>
      <c r="E19" s="1"/>
      <c r="F19" s="1"/>
      <c r="G19" s="1"/>
    </row>
    <row r="20" spans="1:7" x14ac:dyDescent="0.3">
      <c r="A20" s="6">
        <v>10</v>
      </c>
      <c r="B20" s="6">
        <v>2730</v>
      </c>
      <c r="C20" s="1" t="s">
        <v>14</v>
      </c>
      <c r="D20" s="1"/>
      <c r="E20" s="1"/>
      <c r="F20" s="1"/>
      <c r="G20" s="1"/>
    </row>
    <row r="21" spans="1:7" ht="28.8" x14ac:dyDescent="0.3">
      <c r="A21" s="6">
        <v>11</v>
      </c>
      <c r="B21" s="6">
        <v>2110</v>
      </c>
      <c r="C21" s="2" t="s">
        <v>15</v>
      </c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ht="7.2" customHeight="1" x14ac:dyDescent="0.3">
      <c r="A23" s="4"/>
      <c r="B23" s="4"/>
      <c r="C23" s="4"/>
      <c r="D23" s="4"/>
      <c r="E23" s="4"/>
      <c r="F23" s="4"/>
      <c r="G23" s="4"/>
    </row>
    <row r="24" spans="1:7" x14ac:dyDescent="0.3">
      <c r="A24" s="4"/>
      <c r="B24" s="4"/>
      <c r="C24" s="4" t="s">
        <v>16</v>
      </c>
      <c r="D24" s="4"/>
      <c r="E24" s="4"/>
      <c r="F24" s="4"/>
      <c r="G24" s="4"/>
    </row>
    <row r="25" spans="1:7" x14ac:dyDescent="0.3">
      <c r="A25" s="4"/>
      <c r="B25" s="4"/>
      <c r="C25" s="4"/>
      <c r="D25" s="4"/>
      <c r="E25" s="4"/>
      <c r="F25" s="4"/>
      <c r="G25" s="4"/>
    </row>
  </sheetData>
  <mergeCells count="4">
    <mergeCell ref="C1:E1"/>
    <mergeCell ref="C2:E2"/>
    <mergeCell ref="C4:E4"/>
    <mergeCell ref="C6:D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4" sqref="E14"/>
    </sheetView>
  </sheetViews>
  <sheetFormatPr defaultRowHeight="14.4" x14ac:dyDescent="0.3"/>
  <cols>
    <col min="3" max="3" width="26.109375" customWidth="1"/>
    <col min="4" max="4" width="30.33203125" customWidth="1"/>
  </cols>
  <sheetData>
    <row r="1" spans="1:7" x14ac:dyDescent="0.3">
      <c r="A1" s="22"/>
      <c r="B1" s="22"/>
      <c r="C1" s="48" t="s">
        <v>0</v>
      </c>
      <c r="D1" s="48"/>
      <c r="E1" s="48"/>
      <c r="F1" s="22"/>
      <c r="G1" s="22"/>
    </row>
    <row r="2" spans="1:7" x14ac:dyDescent="0.3">
      <c r="A2" s="22"/>
      <c r="B2" s="22"/>
      <c r="C2" s="48" t="s">
        <v>17</v>
      </c>
      <c r="D2" s="48"/>
      <c r="E2" s="48"/>
      <c r="F2" s="22"/>
      <c r="G2" s="22"/>
    </row>
    <row r="3" spans="1:7" ht="7.2" customHeight="1" x14ac:dyDescent="0.3">
      <c r="A3" s="22"/>
      <c r="B3" s="22"/>
      <c r="C3" s="22"/>
      <c r="D3" s="22"/>
      <c r="E3" s="22"/>
      <c r="F3" s="22"/>
      <c r="G3" s="22"/>
    </row>
    <row r="4" spans="1:7" x14ac:dyDescent="0.3">
      <c r="A4" s="22"/>
      <c r="B4" s="22"/>
      <c r="C4" s="48" t="s">
        <v>24</v>
      </c>
      <c r="D4" s="48"/>
      <c r="E4" s="48"/>
      <c r="F4" s="22"/>
      <c r="G4" s="22"/>
    </row>
    <row r="5" spans="1:7" ht="8.4" customHeight="1" x14ac:dyDescent="0.3">
      <c r="A5" s="22"/>
      <c r="B5" s="22"/>
      <c r="C5" s="22"/>
      <c r="D5" s="22"/>
      <c r="E5" s="22"/>
      <c r="F5" s="22"/>
      <c r="G5" s="22"/>
    </row>
    <row r="6" spans="1:7" x14ac:dyDescent="0.3">
      <c r="A6" s="22"/>
      <c r="B6" s="22"/>
      <c r="C6" s="48" t="s">
        <v>122</v>
      </c>
      <c r="D6" s="48"/>
      <c r="E6" s="22"/>
      <c r="F6" s="22"/>
      <c r="G6" s="22"/>
    </row>
    <row r="7" spans="1:7" ht="3.6" customHeight="1" x14ac:dyDescent="0.3">
      <c r="A7" s="22"/>
      <c r="B7" s="22"/>
      <c r="C7" s="22"/>
      <c r="D7" s="22"/>
      <c r="E7" s="22"/>
      <c r="F7" s="22"/>
      <c r="G7" s="22"/>
    </row>
    <row r="8" spans="1:7" hidden="1" x14ac:dyDescent="0.3">
      <c r="A8" s="22"/>
      <c r="B8" s="22"/>
      <c r="C8" s="22"/>
      <c r="D8" s="22"/>
      <c r="E8" s="22"/>
      <c r="F8" s="22"/>
      <c r="G8" s="22"/>
    </row>
    <row r="9" spans="1:7" ht="72" x14ac:dyDescent="0.3">
      <c r="A9" s="1" t="s">
        <v>1</v>
      </c>
      <c r="B9" s="1" t="s">
        <v>2</v>
      </c>
      <c r="C9" s="3" t="s">
        <v>3</v>
      </c>
      <c r="D9" s="3" t="s">
        <v>94</v>
      </c>
      <c r="E9" s="3" t="s">
        <v>4</v>
      </c>
      <c r="F9" s="3" t="s">
        <v>5</v>
      </c>
      <c r="G9" s="3" t="s">
        <v>6</v>
      </c>
    </row>
    <row r="10" spans="1:7" x14ac:dyDescent="0.3">
      <c r="A10" s="6">
        <v>1</v>
      </c>
      <c r="B10" s="6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x14ac:dyDescent="0.3">
      <c r="A11" s="6">
        <v>1</v>
      </c>
      <c r="B11" s="6">
        <v>2111</v>
      </c>
      <c r="C11" s="1" t="s">
        <v>18</v>
      </c>
      <c r="D11" s="1" t="s">
        <v>53</v>
      </c>
      <c r="E11" s="1"/>
      <c r="F11" s="1"/>
      <c r="G11" s="1"/>
    </row>
    <row r="12" spans="1:7" ht="28.8" x14ac:dyDescent="0.3">
      <c r="A12" s="6">
        <v>2</v>
      </c>
      <c r="B12" s="6">
        <v>2120</v>
      </c>
      <c r="C12" s="2" t="s">
        <v>19</v>
      </c>
      <c r="D12" s="1"/>
      <c r="E12" s="1"/>
      <c r="F12" s="1"/>
      <c r="G12" s="1"/>
    </row>
    <row r="13" spans="1:7" ht="38.4" customHeight="1" x14ac:dyDescent="0.3">
      <c r="A13" s="6">
        <v>3</v>
      </c>
      <c r="B13" s="6">
        <v>2210</v>
      </c>
      <c r="C13" s="2" t="s">
        <v>20</v>
      </c>
      <c r="D13" s="1"/>
      <c r="E13" s="10"/>
      <c r="F13" s="1"/>
      <c r="G13" s="1"/>
    </row>
    <row r="14" spans="1:7" x14ac:dyDescent="0.3">
      <c r="A14" s="6"/>
      <c r="B14" s="6"/>
      <c r="C14" s="1" t="s">
        <v>21</v>
      </c>
      <c r="D14" s="1"/>
      <c r="E14" s="1"/>
      <c r="F14" s="1"/>
      <c r="G14" s="1"/>
    </row>
    <row r="15" spans="1:7" x14ac:dyDescent="0.3">
      <c r="A15" s="6"/>
      <c r="B15" s="6"/>
      <c r="C15" s="1" t="s">
        <v>8</v>
      </c>
      <c r="D15" s="1"/>
      <c r="E15" s="1"/>
      <c r="F15" s="1"/>
      <c r="G15" s="1"/>
    </row>
    <row r="16" spans="1:7" x14ac:dyDescent="0.3">
      <c r="A16" s="6">
        <v>4</v>
      </c>
      <c r="B16" s="6">
        <v>2230</v>
      </c>
      <c r="C16" s="1" t="s">
        <v>22</v>
      </c>
      <c r="D16" s="1"/>
      <c r="E16" s="1"/>
      <c r="F16" s="1"/>
      <c r="G16" s="1"/>
    </row>
    <row r="17" spans="1:7" x14ac:dyDescent="0.3">
      <c r="A17" s="6">
        <v>5</v>
      </c>
      <c r="B17" s="6">
        <v>2240</v>
      </c>
      <c r="C17" s="1" t="s">
        <v>23</v>
      </c>
      <c r="D17" s="1"/>
      <c r="E17" s="1">
        <v>35410.18</v>
      </c>
      <c r="F17" s="1"/>
      <c r="G17" s="1"/>
    </row>
    <row r="18" spans="1:7" x14ac:dyDescent="0.3">
      <c r="A18" s="6"/>
      <c r="B18" s="6"/>
      <c r="C18" s="1" t="s">
        <v>9</v>
      </c>
      <c r="D18" s="1"/>
      <c r="E18" s="1"/>
      <c r="F18" s="1"/>
      <c r="G18" s="1"/>
    </row>
    <row r="19" spans="1:7" x14ac:dyDescent="0.3">
      <c r="A19" s="6"/>
      <c r="B19" s="6"/>
      <c r="C19" s="1" t="s">
        <v>8</v>
      </c>
      <c r="D19" s="1"/>
      <c r="E19" s="1"/>
      <c r="F19" s="1"/>
      <c r="G19" s="1"/>
    </row>
    <row r="20" spans="1:7" x14ac:dyDescent="0.3">
      <c r="A20" s="6">
        <v>6</v>
      </c>
      <c r="B20" s="6">
        <v>2250</v>
      </c>
      <c r="C20" s="1" t="s">
        <v>10</v>
      </c>
      <c r="D20" s="1"/>
      <c r="E20" s="1"/>
      <c r="F20" s="1"/>
      <c r="G20" s="1"/>
    </row>
    <row r="21" spans="1:7" x14ac:dyDescent="0.3">
      <c r="A21" s="6">
        <v>7</v>
      </c>
      <c r="B21" s="6">
        <v>2271</v>
      </c>
      <c r="C21" s="1" t="s">
        <v>11</v>
      </c>
      <c r="D21" s="1"/>
      <c r="E21" s="1"/>
      <c r="F21" s="1"/>
      <c r="G21" s="1"/>
    </row>
    <row r="22" spans="1:7" x14ac:dyDescent="0.3">
      <c r="A22" s="6">
        <v>8</v>
      </c>
      <c r="B22" s="6">
        <v>2273</v>
      </c>
      <c r="C22" s="1" t="s">
        <v>12</v>
      </c>
      <c r="D22" s="1"/>
      <c r="E22" s="1"/>
      <c r="F22" s="1"/>
      <c r="G22" s="1"/>
    </row>
    <row r="23" spans="1:7" x14ac:dyDescent="0.3">
      <c r="A23" s="6">
        <v>9</v>
      </c>
      <c r="B23" s="6">
        <v>2274</v>
      </c>
      <c r="C23" s="1" t="s">
        <v>13</v>
      </c>
      <c r="D23" s="1"/>
      <c r="E23" s="1"/>
      <c r="F23" s="1"/>
      <c r="G23" s="1"/>
    </row>
    <row r="24" spans="1:7" x14ac:dyDescent="0.3">
      <c r="A24" s="6">
        <v>10</v>
      </c>
      <c r="B24" s="6">
        <v>2730</v>
      </c>
      <c r="C24" s="1" t="s">
        <v>14</v>
      </c>
      <c r="D24" s="1"/>
      <c r="E24" s="1"/>
      <c r="F24" s="1"/>
      <c r="G24" s="1"/>
    </row>
    <row r="25" spans="1:7" ht="40.799999999999997" customHeight="1" x14ac:dyDescent="0.3">
      <c r="A25" s="6">
        <v>11</v>
      </c>
      <c r="B25" s="6">
        <v>3110</v>
      </c>
      <c r="C25" s="2" t="s">
        <v>15</v>
      </c>
      <c r="D25" s="1"/>
      <c r="E25" s="1"/>
      <c r="F25" s="1"/>
      <c r="G25" s="1"/>
    </row>
    <row r="26" spans="1:7" ht="1.8" hidden="1" customHeight="1" x14ac:dyDescent="0.3">
      <c r="A26" s="1"/>
      <c r="B26" s="1"/>
      <c r="C26" s="1"/>
      <c r="D26" s="1"/>
      <c r="E26" s="1"/>
      <c r="F26" s="1"/>
      <c r="G26" s="1"/>
    </row>
    <row r="27" spans="1:7" ht="9.6" customHeight="1" x14ac:dyDescent="0.3">
      <c r="A27" s="4"/>
      <c r="B27" s="4"/>
      <c r="C27" s="4"/>
      <c r="D27" s="4"/>
      <c r="E27" s="4"/>
      <c r="F27" s="4"/>
      <c r="G27" s="4"/>
    </row>
    <row r="28" spans="1:7" x14ac:dyDescent="0.3">
      <c r="A28" s="4"/>
      <c r="B28" s="4"/>
      <c r="C28" s="4" t="s">
        <v>16</v>
      </c>
      <c r="D28" s="4"/>
      <c r="E28" s="4"/>
      <c r="F28" s="4"/>
      <c r="G28" s="4"/>
    </row>
  </sheetData>
  <mergeCells count="4">
    <mergeCell ref="C1:E1"/>
    <mergeCell ref="C2:E2"/>
    <mergeCell ref="C4:E4"/>
    <mergeCell ref="C6:D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16" sqref="F16"/>
    </sheetView>
  </sheetViews>
  <sheetFormatPr defaultRowHeight="14.4" x14ac:dyDescent="0.3"/>
  <cols>
    <col min="3" max="3" width="34.5546875" customWidth="1"/>
    <col min="4" max="4" width="30.88671875" customWidth="1"/>
    <col min="5" max="5" width="10.44140625" customWidth="1"/>
  </cols>
  <sheetData>
    <row r="1" spans="1:7" x14ac:dyDescent="0.3">
      <c r="A1" s="8"/>
      <c r="B1" s="8"/>
      <c r="C1" s="48" t="s">
        <v>0</v>
      </c>
      <c r="D1" s="48"/>
      <c r="E1" s="48"/>
      <c r="F1" s="8"/>
      <c r="G1" s="8"/>
    </row>
    <row r="2" spans="1:7" x14ac:dyDescent="0.3">
      <c r="A2" s="8"/>
      <c r="B2" s="8"/>
      <c r="C2" s="48" t="s">
        <v>17</v>
      </c>
      <c r="D2" s="48"/>
      <c r="E2" s="48"/>
      <c r="F2" s="8"/>
      <c r="G2" s="8"/>
    </row>
    <row r="3" spans="1:7" ht="7.2" customHeight="1" x14ac:dyDescent="0.3">
      <c r="A3" s="8"/>
      <c r="B3" s="8"/>
      <c r="C3" s="8"/>
      <c r="D3" s="8"/>
      <c r="E3" s="8"/>
      <c r="F3" s="8"/>
      <c r="G3" s="8"/>
    </row>
    <row r="4" spans="1:7" x14ac:dyDescent="0.3">
      <c r="A4" s="8"/>
      <c r="B4" s="8"/>
      <c r="C4" s="48" t="s">
        <v>24</v>
      </c>
      <c r="D4" s="48"/>
      <c r="E4" s="48"/>
      <c r="F4" s="8"/>
      <c r="G4" s="8"/>
    </row>
    <row r="5" spans="1:7" ht="9.6" customHeight="1" x14ac:dyDescent="0.3">
      <c r="A5" s="8"/>
      <c r="B5" s="8"/>
      <c r="C5" s="9"/>
      <c r="D5" s="9"/>
      <c r="E5" s="9"/>
      <c r="F5" s="8"/>
      <c r="G5" s="8"/>
    </row>
    <row r="6" spans="1:7" x14ac:dyDescent="0.3">
      <c r="A6" s="8"/>
      <c r="B6" s="8"/>
      <c r="C6" s="48" t="s">
        <v>124</v>
      </c>
      <c r="D6" s="48"/>
      <c r="E6" s="9"/>
      <c r="F6" s="8"/>
      <c r="G6" s="8"/>
    </row>
    <row r="7" spans="1:7" ht="4.2" customHeight="1" x14ac:dyDescent="0.3">
      <c r="A7" s="8"/>
      <c r="B7" s="8"/>
      <c r="C7" s="8"/>
      <c r="D7" s="8"/>
      <c r="E7" s="8"/>
      <c r="F7" s="8"/>
      <c r="G7" s="8"/>
    </row>
    <row r="8" spans="1:7" hidden="1" x14ac:dyDescent="0.3">
      <c r="A8" s="8"/>
      <c r="B8" s="8"/>
      <c r="C8" s="8"/>
      <c r="D8" s="8"/>
      <c r="E8" s="8"/>
      <c r="F8" s="8"/>
      <c r="G8" s="8"/>
    </row>
    <row r="9" spans="1:7" ht="72" x14ac:dyDescent="0.3">
      <c r="A9" s="1" t="s">
        <v>1</v>
      </c>
      <c r="B9" s="1" t="s">
        <v>2</v>
      </c>
      <c r="C9" s="3" t="s">
        <v>3</v>
      </c>
      <c r="D9" s="3" t="s">
        <v>36</v>
      </c>
      <c r="E9" s="3" t="s">
        <v>4</v>
      </c>
      <c r="F9" s="3" t="s">
        <v>5</v>
      </c>
      <c r="G9" s="3" t="s">
        <v>6</v>
      </c>
    </row>
    <row r="10" spans="1:7" x14ac:dyDescent="0.3">
      <c r="A10" s="6">
        <v>1</v>
      </c>
      <c r="B10" s="6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x14ac:dyDescent="0.3">
      <c r="A11" s="6">
        <v>1</v>
      </c>
      <c r="B11" s="6">
        <v>2111</v>
      </c>
      <c r="C11" s="1" t="s">
        <v>18</v>
      </c>
      <c r="D11" s="1" t="s">
        <v>28</v>
      </c>
      <c r="E11" s="1">
        <v>44366.05</v>
      </c>
      <c r="F11" s="1"/>
      <c r="G11" s="1"/>
    </row>
    <row r="12" spans="1:7" ht="28.8" x14ac:dyDescent="0.3">
      <c r="A12" s="6">
        <v>2</v>
      </c>
      <c r="B12" s="6">
        <v>2120</v>
      </c>
      <c r="C12" s="2" t="s">
        <v>19</v>
      </c>
      <c r="D12" s="1"/>
      <c r="E12" s="1">
        <v>9698.85</v>
      </c>
      <c r="F12" s="1"/>
      <c r="G12" s="1"/>
    </row>
    <row r="13" spans="1:7" ht="28.8" x14ac:dyDescent="0.3">
      <c r="A13" s="6">
        <v>3</v>
      </c>
      <c r="B13" s="6">
        <v>2210</v>
      </c>
      <c r="C13" s="2" t="s">
        <v>20</v>
      </c>
      <c r="D13" s="1"/>
      <c r="E13" s="1"/>
      <c r="F13" s="1"/>
      <c r="G13" s="1"/>
    </row>
    <row r="14" spans="1:7" x14ac:dyDescent="0.3">
      <c r="A14" s="6">
        <v>4</v>
      </c>
      <c r="B14" s="6">
        <v>2230</v>
      </c>
      <c r="C14" s="1" t="s">
        <v>22</v>
      </c>
      <c r="D14" s="1"/>
      <c r="E14" s="1"/>
      <c r="F14" s="1"/>
      <c r="G14" s="1"/>
    </row>
    <row r="15" spans="1:7" x14ac:dyDescent="0.3">
      <c r="A15" s="6">
        <v>5</v>
      </c>
      <c r="B15" s="6">
        <v>2240</v>
      </c>
      <c r="C15" s="1" t="s">
        <v>23</v>
      </c>
      <c r="D15" s="1"/>
      <c r="E15" s="1"/>
      <c r="F15" s="1"/>
      <c r="G15" s="1"/>
    </row>
    <row r="16" spans="1:7" x14ac:dyDescent="0.3">
      <c r="A16" s="6">
        <v>6</v>
      </c>
      <c r="B16" s="6">
        <v>2250</v>
      </c>
      <c r="C16" s="1" t="s">
        <v>10</v>
      </c>
      <c r="D16" s="1"/>
      <c r="E16" s="1"/>
      <c r="F16" s="1"/>
      <c r="G16" s="1"/>
    </row>
    <row r="17" spans="1:7" x14ac:dyDescent="0.3">
      <c r="A17" s="6">
        <v>7</v>
      </c>
      <c r="B17" s="6">
        <v>2271</v>
      </c>
      <c r="C17" s="1" t="s">
        <v>11</v>
      </c>
      <c r="D17" s="1"/>
      <c r="E17" s="1"/>
      <c r="F17" s="1"/>
      <c r="G17" s="1"/>
    </row>
    <row r="18" spans="1:7" x14ac:dyDescent="0.3">
      <c r="A18" s="6">
        <v>8</v>
      </c>
      <c r="B18" s="6">
        <v>2273</v>
      </c>
      <c r="C18" s="1" t="s">
        <v>12</v>
      </c>
      <c r="D18" s="1"/>
      <c r="E18" s="1">
        <v>18381.66</v>
      </c>
      <c r="F18" s="1"/>
      <c r="G18" s="1"/>
    </row>
    <row r="19" spans="1:7" x14ac:dyDescent="0.3">
      <c r="A19" s="6">
        <v>9</v>
      </c>
      <c r="B19" s="6">
        <v>2274</v>
      </c>
      <c r="C19" s="1" t="s">
        <v>13</v>
      </c>
      <c r="D19" s="1"/>
      <c r="E19" s="1"/>
      <c r="F19" s="1"/>
      <c r="G19" s="1"/>
    </row>
    <row r="20" spans="1:7" x14ac:dyDescent="0.3">
      <c r="A20" s="6">
        <v>10</v>
      </c>
      <c r="B20" s="6">
        <v>2730</v>
      </c>
      <c r="C20" s="1" t="s">
        <v>14</v>
      </c>
      <c r="D20" s="1"/>
      <c r="E20" s="1"/>
      <c r="F20" s="1"/>
      <c r="G20" s="1"/>
    </row>
    <row r="21" spans="1:7" ht="28.8" x14ac:dyDescent="0.3">
      <c r="A21" s="6">
        <v>11</v>
      </c>
      <c r="B21" s="6">
        <v>2110</v>
      </c>
      <c r="C21" s="2" t="s">
        <v>15</v>
      </c>
      <c r="D21" s="1"/>
      <c r="E21" s="1"/>
      <c r="F21" s="1"/>
      <c r="G21" s="1"/>
    </row>
    <row r="22" spans="1:7" ht="13.8" customHeight="1" x14ac:dyDescent="0.3">
      <c r="A22" s="1"/>
      <c r="B22" s="1"/>
      <c r="C22" s="1"/>
      <c r="D22" s="1"/>
      <c r="E22" s="1"/>
      <c r="F22" s="1"/>
      <c r="G22" s="1"/>
    </row>
    <row r="23" spans="1:7" hidden="1" x14ac:dyDescent="0.3">
      <c r="A23" s="4"/>
      <c r="B23" s="4"/>
      <c r="C23" s="4"/>
      <c r="D23" s="4"/>
      <c r="E23" s="4"/>
      <c r="F23" s="4"/>
      <c r="G23" s="4"/>
    </row>
    <row r="24" spans="1:7" x14ac:dyDescent="0.3">
      <c r="A24" s="4"/>
      <c r="B24" s="4"/>
      <c r="C24" s="4" t="s">
        <v>16</v>
      </c>
      <c r="D24" s="4"/>
      <c r="E24" s="4"/>
      <c r="F24" s="4"/>
      <c r="G24" s="4"/>
    </row>
    <row r="25" spans="1:7" x14ac:dyDescent="0.3">
      <c r="A25" s="4"/>
      <c r="B25" s="4"/>
      <c r="C25" s="4"/>
      <c r="D25" s="4"/>
      <c r="E25" s="4"/>
      <c r="F25" s="4"/>
      <c r="G25" s="4"/>
    </row>
  </sheetData>
  <mergeCells count="4">
    <mergeCell ref="C1:E1"/>
    <mergeCell ref="C2:E2"/>
    <mergeCell ref="C4:E4"/>
    <mergeCell ref="C6:D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25" sqref="D25"/>
    </sheetView>
  </sheetViews>
  <sheetFormatPr defaultRowHeight="14.4" x14ac:dyDescent="0.3"/>
  <cols>
    <col min="3" max="3" width="32.44140625" customWidth="1"/>
    <col min="4" max="4" width="29.5546875" customWidth="1"/>
    <col min="5" max="5" width="10.88671875" customWidth="1"/>
    <col min="6" max="6" width="12.77734375" customWidth="1"/>
    <col min="7" max="7" width="12.88671875" customWidth="1"/>
  </cols>
  <sheetData>
    <row r="1" spans="1:7" x14ac:dyDescent="0.3">
      <c r="A1" s="8"/>
      <c r="B1" s="8"/>
      <c r="C1" s="48" t="s">
        <v>0</v>
      </c>
      <c r="D1" s="48"/>
      <c r="E1" s="48"/>
      <c r="F1" s="8"/>
      <c r="G1" s="8"/>
    </row>
    <row r="2" spans="1:7" x14ac:dyDescent="0.3">
      <c r="A2" s="8"/>
      <c r="B2" s="8"/>
      <c r="C2" s="48" t="s">
        <v>17</v>
      </c>
      <c r="D2" s="48"/>
      <c r="E2" s="48"/>
      <c r="F2" s="8"/>
      <c r="G2" s="8"/>
    </row>
    <row r="3" spans="1:7" ht="6" customHeight="1" x14ac:dyDescent="0.3">
      <c r="A3" s="8"/>
      <c r="B3" s="8"/>
      <c r="C3" s="8"/>
      <c r="D3" s="8"/>
      <c r="E3" s="8"/>
      <c r="F3" s="8"/>
      <c r="G3" s="8"/>
    </row>
    <row r="4" spans="1:7" x14ac:dyDescent="0.3">
      <c r="A4" s="8"/>
      <c r="B4" s="8"/>
      <c r="C4" s="48" t="s">
        <v>24</v>
      </c>
      <c r="D4" s="48"/>
      <c r="E4" s="48"/>
      <c r="F4" s="8"/>
      <c r="G4" s="8"/>
    </row>
    <row r="5" spans="1:7" ht="11.4" customHeight="1" x14ac:dyDescent="0.3">
      <c r="A5" s="8"/>
      <c r="B5" s="8"/>
      <c r="C5" s="9"/>
      <c r="D5" s="9"/>
      <c r="E5" s="9"/>
      <c r="F5" s="8"/>
      <c r="G5" s="8"/>
    </row>
    <row r="6" spans="1:7" x14ac:dyDescent="0.3">
      <c r="A6" s="8"/>
      <c r="B6" s="8"/>
      <c r="C6" s="48" t="s">
        <v>123</v>
      </c>
      <c r="D6" s="48"/>
      <c r="E6" s="9"/>
      <c r="F6" s="8"/>
      <c r="G6" s="8"/>
    </row>
    <row r="7" spans="1:7" ht="8.4" customHeight="1" x14ac:dyDescent="0.3">
      <c r="A7" s="8"/>
      <c r="B7" s="8"/>
      <c r="C7" s="8"/>
      <c r="D7" s="8"/>
      <c r="E7" s="8"/>
      <c r="F7" s="8"/>
      <c r="G7" s="8"/>
    </row>
    <row r="8" spans="1:7" hidden="1" x14ac:dyDescent="0.3">
      <c r="A8" s="8"/>
      <c r="B8" s="8"/>
      <c r="C8" s="8"/>
      <c r="D8" s="8"/>
      <c r="E8" s="8"/>
      <c r="F8" s="8"/>
      <c r="G8" s="8"/>
    </row>
    <row r="9" spans="1:7" ht="57.6" x14ac:dyDescent="0.3">
      <c r="A9" s="1" t="s">
        <v>1</v>
      </c>
      <c r="B9" s="1" t="s">
        <v>2</v>
      </c>
      <c r="C9" s="3" t="s">
        <v>3</v>
      </c>
      <c r="D9" s="3" t="s">
        <v>32</v>
      </c>
      <c r="E9" s="3" t="s">
        <v>4</v>
      </c>
      <c r="F9" s="3" t="s">
        <v>5</v>
      </c>
      <c r="G9" s="3" t="s">
        <v>6</v>
      </c>
    </row>
    <row r="10" spans="1:7" x14ac:dyDescent="0.3">
      <c r="A10" s="6">
        <v>1</v>
      </c>
      <c r="B10" s="6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x14ac:dyDescent="0.3">
      <c r="A11" s="6">
        <v>1</v>
      </c>
      <c r="B11" s="6">
        <v>2111</v>
      </c>
      <c r="C11" s="1" t="s">
        <v>18</v>
      </c>
      <c r="D11" s="1" t="s">
        <v>29</v>
      </c>
      <c r="E11" s="1"/>
      <c r="F11" s="1"/>
      <c r="G11" s="1"/>
    </row>
    <row r="12" spans="1:7" ht="37.799999999999997" customHeight="1" x14ac:dyDescent="0.3">
      <c r="A12" s="6">
        <v>2</v>
      </c>
      <c r="B12" s="6">
        <v>2120</v>
      </c>
      <c r="C12" s="2" t="s">
        <v>19</v>
      </c>
      <c r="D12" s="1"/>
      <c r="E12" s="1"/>
      <c r="F12" s="1"/>
      <c r="G12" s="1"/>
    </row>
    <row r="13" spans="1:7" ht="46.2" customHeight="1" x14ac:dyDescent="0.3">
      <c r="A13" s="6">
        <v>3</v>
      </c>
      <c r="B13" s="6">
        <v>2210</v>
      </c>
      <c r="C13" s="2" t="s">
        <v>20</v>
      </c>
      <c r="D13" s="1"/>
      <c r="E13" s="1">
        <v>1168</v>
      </c>
      <c r="F13" s="1"/>
      <c r="G13" s="1"/>
    </row>
    <row r="14" spans="1:7" x14ac:dyDescent="0.3">
      <c r="A14" s="6"/>
      <c r="B14" s="6"/>
      <c r="C14" s="1" t="s">
        <v>21</v>
      </c>
      <c r="D14" s="1"/>
      <c r="E14" s="1"/>
      <c r="F14" s="1"/>
      <c r="G14" s="1"/>
    </row>
    <row r="15" spans="1:7" x14ac:dyDescent="0.3">
      <c r="A15" s="6"/>
      <c r="B15" s="6"/>
      <c r="C15" s="1" t="s">
        <v>8</v>
      </c>
      <c r="D15" s="1"/>
      <c r="E15" s="1"/>
      <c r="F15" s="1"/>
      <c r="G15" s="1"/>
    </row>
    <row r="16" spans="1:7" x14ac:dyDescent="0.3">
      <c r="A16" s="6">
        <v>4</v>
      </c>
      <c r="B16" s="6">
        <v>2230</v>
      </c>
      <c r="C16" s="1" t="s">
        <v>22</v>
      </c>
      <c r="D16" s="1"/>
      <c r="E16" s="1"/>
      <c r="F16" s="1"/>
      <c r="G16" s="1"/>
    </row>
    <row r="17" spans="1:7" x14ac:dyDescent="0.3">
      <c r="A17" s="6">
        <v>5</v>
      </c>
      <c r="B17" s="6">
        <v>2240</v>
      </c>
      <c r="C17" s="1" t="s">
        <v>23</v>
      </c>
      <c r="D17" s="1"/>
      <c r="E17" s="1"/>
      <c r="F17" s="1"/>
      <c r="G17" s="1"/>
    </row>
    <row r="18" spans="1:7" hidden="1" x14ac:dyDescent="0.3">
      <c r="A18" s="6"/>
      <c r="B18" s="6"/>
      <c r="C18" s="1" t="s">
        <v>9</v>
      </c>
      <c r="D18" s="1"/>
      <c r="E18" s="1"/>
      <c r="F18" s="1"/>
      <c r="G18" s="1"/>
    </row>
    <row r="19" spans="1:7" ht="0.6" customHeight="1" x14ac:dyDescent="0.3">
      <c r="A19" s="6"/>
      <c r="B19" s="6"/>
      <c r="C19" s="1" t="s">
        <v>8</v>
      </c>
      <c r="D19" s="1"/>
      <c r="E19" s="1"/>
      <c r="F19" s="1"/>
      <c r="G19" s="1"/>
    </row>
    <row r="20" spans="1:7" x14ac:dyDescent="0.3">
      <c r="A20" s="6">
        <v>6</v>
      </c>
      <c r="B20" s="6">
        <v>2250</v>
      </c>
      <c r="C20" s="1" t="s">
        <v>10</v>
      </c>
      <c r="D20" s="1"/>
      <c r="E20" s="1"/>
      <c r="F20" s="1"/>
      <c r="G20" s="1"/>
    </row>
    <row r="21" spans="1:7" x14ac:dyDescent="0.3">
      <c r="A21" s="6">
        <v>7</v>
      </c>
      <c r="B21" s="6">
        <v>2271</v>
      </c>
      <c r="C21" s="1" t="s">
        <v>11</v>
      </c>
      <c r="D21" s="1"/>
      <c r="E21" s="1"/>
      <c r="F21" s="1"/>
      <c r="G21" s="1"/>
    </row>
    <row r="22" spans="1:7" x14ac:dyDescent="0.3">
      <c r="A22" s="6">
        <v>8</v>
      </c>
      <c r="B22" s="6">
        <v>2273</v>
      </c>
      <c r="C22" s="1" t="s">
        <v>12</v>
      </c>
      <c r="D22" s="1"/>
      <c r="E22" s="1"/>
      <c r="F22" s="1"/>
      <c r="G22" s="1"/>
    </row>
    <row r="23" spans="1:7" x14ac:dyDescent="0.3">
      <c r="A23" s="6">
        <v>9</v>
      </c>
      <c r="B23" s="6">
        <v>2274</v>
      </c>
      <c r="C23" s="1" t="s">
        <v>13</v>
      </c>
      <c r="D23" s="1"/>
      <c r="E23" s="1"/>
      <c r="F23" s="1"/>
      <c r="G23" s="1"/>
    </row>
    <row r="24" spans="1:7" x14ac:dyDescent="0.3">
      <c r="A24" s="6">
        <v>10</v>
      </c>
      <c r="B24" s="6">
        <v>2730</v>
      </c>
      <c r="C24" s="1" t="s">
        <v>14</v>
      </c>
      <c r="D24" s="1"/>
      <c r="E24" s="1">
        <v>14442.25</v>
      </c>
      <c r="F24" s="1"/>
      <c r="G24" s="1"/>
    </row>
    <row r="25" spans="1:7" ht="37.799999999999997" customHeight="1" x14ac:dyDescent="0.3">
      <c r="A25" s="6">
        <v>11</v>
      </c>
      <c r="B25" s="6">
        <v>3110</v>
      </c>
      <c r="C25" s="2" t="s">
        <v>15</v>
      </c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ht="6.6" customHeight="1" x14ac:dyDescent="0.3">
      <c r="A27" s="4"/>
      <c r="B27" s="4"/>
      <c r="C27" s="4"/>
      <c r="D27" s="4"/>
      <c r="E27" s="4"/>
      <c r="F27" s="4"/>
      <c r="G27" s="4"/>
    </row>
    <row r="28" spans="1:7" x14ac:dyDescent="0.3">
      <c r="A28" s="4"/>
      <c r="B28" s="4"/>
      <c r="C28" s="4" t="s">
        <v>16</v>
      </c>
      <c r="D28" s="4"/>
      <c r="E28" s="4"/>
      <c r="F28" s="4"/>
      <c r="G28" s="4"/>
    </row>
    <row r="29" spans="1:7" x14ac:dyDescent="0.3">
      <c r="A29" s="4"/>
      <c r="B29" s="4"/>
      <c r="C29" s="4"/>
      <c r="D29" s="4"/>
      <c r="E29" s="4"/>
      <c r="F29" s="4"/>
      <c r="G29" s="4"/>
    </row>
  </sheetData>
  <mergeCells count="4">
    <mergeCell ref="C1:E1"/>
    <mergeCell ref="C2:E2"/>
    <mergeCell ref="C4:E4"/>
    <mergeCell ref="C6:D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workbookViewId="0">
      <selection activeCell="A9" sqref="A9"/>
    </sheetView>
  </sheetViews>
  <sheetFormatPr defaultRowHeight="14.4" x14ac:dyDescent="0.3"/>
  <cols>
    <col min="3" max="3" width="26.88671875" customWidth="1"/>
    <col min="4" max="4" width="29.77734375" customWidth="1"/>
  </cols>
  <sheetData>
    <row r="1" spans="1:7" x14ac:dyDescent="0.3">
      <c r="A1" s="15"/>
      <c r="B1" s="15"/>
      <c r="C1" s="48" t="s">
        <v>0</v>
      </c>
      <c r="D1" s="48"/>
      <c r="E1" s="48"/>
      <c r="F1" s="15"/>
      <c r="G1" s="15"/>
    </row>
    <row r="2" spans="1:7" x14ac:dyDescent="0.3">
      <c r="A2" s="15"/>
      <c r="B2" s="15"/>
      <c r="C2" s="48" t="s">
        <v>17</v>
      </c>
      <c r="D2" s="48"/>
      <c r="E2" s="48"/>
      <c r="F2" s="15"/>
      <c r="G2" s="15"/>
    </row>
    <row r="3" spans="1:7" x14ac:dyDescent="0.3">
      <c r="A3" s="15"/>
      <c r="B3" s="15"/>
      <c r="C3" s="15"/>
      <c r="D3" s="15"/>
      <c r="E3" s="15"/>
      <c r="F3" s="15"/>
      <c r="G3" s="15"/>
    </row>
    <row r="4" spans="1:7" x14ac:dyDescent="0.3">
      <c r="A4" s="15"/>
      <c r="B4" s="15"/>
      <c r="C4" s="48" t="s">
        <v>24</v>
      </c>
      <c r="D4" s="48"/>
      <c r="E4" s="48"/>
      <c r="F4" s="15"/>
      <c r="G4" s="15"/>
    </row>
    <row r="5" spans="1:7" x14ac:dyDescent="0.3">
      <c r="A5" s="15"/>
      <c r="B5" s="15"/>
      <c r="C5" s="15"/>
      <c r="D5" s="15"/>
      <c r="E5" s="15"/>
      <c r="F5" s="15"/>
      <c r="G5" s="15"/>
    </row>
    <row r="6" spans="1:7" x14ac:dyDescent="0.3">
      <c r="A6" s="15"/>
      <c r="B6" s="15"/>
      <c r="C6" s="48" t="s">
        <v>37</v>
      </c>
      <c r="D6" s="48"/>
      <c r="E6" s="15"/>
      <c r="F6" s="15"/>
      <c r="G6" s="15"/>
    </row>
    <row r="7" spans="1:7" ht="7.8" customHeight="1" x14ac:dyDescent="0.3">
      <c r="A7" s="15"/>
      <c r="B7" s="15"/>
      <c r="C7" s="15"/>
      <c r="D7" s="15"/>
      <c r="E7" s="15"/>
      <c r="F7" s="15"/>
      <c r="G7" s="15"/>
    </row>
    <row r="8" spans="1:7" hidden="1" x14ac:dyDescent="0.3">
      <c r="A8" s="15"/>
      <c r="B8" s="15"/>
      <c r="C8" s="15"/>
      <c r="D8" s="15"/>
      <c r="E8" s="15"/>
      <c r="F8" s="15"/>
      <c r="G8" s="15"/>
    </row>
    <row r="9" spans="1:7" ht="72" x14ac:dyDescent="0.3">
      <c r="A9" s="1" t="s">
        <v>1</v>
      </c>
      <c r="B9" s="1" t="s">
        <v>2</v>
      </c>
      <c r="C9" s="3" t="s">
        <v>3</v>
      </c>
      <c r="D9" s="3" t="s">
        <v>39</v>
      </c>
      <c r="E9" s="3" t="s">
        <v>4</v>
      </c>
      <c r="F9" s="3" t="s">
        <v>5</v>
      </c>
      <c r="G9" s="3" t="s">
        <v>6</v>
      </c>
    </row>
    <row r="10" spans="1:7" x14ac:dyDescent="0.3">
      <c r="A10" s="6">
        <v>1</v>
      </c>
      <c r="B10" s="6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x14ac:dyDescent="0.3">
      <c r="A11" s="6">
        <v>1</v>
      </c>
      <c r="B11" s="6">
        <v>2111</v>
      </c>
      <c r="C11" s="1" t="s">
        <v>18</v>
      </c>
      <c r="D11" s="1" t="s">
        <v>38</v>
      </c>
      <c r="E11" s="1">
        <v>7120</v>
      </c>
      <c r="F11" s="1"/>
      <c r="G11" s="1"/>
    </row>
    <row r="12" spans="1:7" ht="27" customHeight="1" x14ac:dyDescent="0.3">
      <c r="A12" s="6">
        <v>2</v>
      </c>
      <c r="B12" s="6">
        <v>2120</v>
      </c>
      <c r="C12" s="2" t="s">
        <v>19</v>
      </c>
      <c r="D12" s="1"/>
      <c r="E12" s="1">
        <v>1570</v>
      </c>
      <c r="F12" s="1"/>
      <c r="G12" s="1"/>
    </row>
    <row r="13" spans="1:7" ht="40.799999999999997" customHeight="1" x14ac:dyDescent="0.3">
      <c r="A13" s="6">
        <v>3</v>
      </c>
      <c r="B13" s="6">
        <v>2210</v>
      </c>
      <c r="C13" s="2" t="s">
        <v>20</v>
      </c>
      <c r="D13" s="1"/>
      <c r="E13" s="1"/>
      <c r="F13" s="1"/>
      <c r="G13" s="1"/>
    </row>
    <row r="14" spans="1:7" x14ac:dyDescent="0.3">
      <c r="A14" s="6"/>
      <c r="B14" s="6"/>
      <c r="C14" s="1" t="s">
        <v>21</v>
      </c>
      <c r="D14" s="1"/>
      <c r="E14" s="1"/>
      <c r="F14" s="1"/>
      <c r="G14" s="1"/>
    </row>
    <row r="15" spans="1:7" x14ac:dyDescent="0.3">
      <c r="A15" s="6"/>
      <c r="B15" s="6"/>
      <c r="C15" s="1" t="s">
        <v>8</v>
      </c>
      <c r="D15" s="1"/>
      <c r="E15" s="1"/>
      <c r="F15" s="1"/>
      <c r="G15" s="1"/>
    </row>
    <row r="16" spans="1:7" x14ac:dyDescent="0.3">
      <c r="A16" s="6">
        <v>4</v>
      </c>
      <c r="B16" s="6">
        <v>2230</v>
      </c>
      <c r="C16" s="1" t="s">
        <v>22</v>
      </c>
      <c r="D16" s="1"/>
      <c r="E16" s="1"/>
      <c r="F16" s="1"/>
      <c r="G16" s="1"/>
    </row>
    <row r="17" spans="1:7" x14ac:dyDescent="0.3">
      <c r="A17" s="6">
        <v>5</v>
      </c>
      <c r="B17" s="6">
        <v>2240</v>
      </c>
      <c r="C17" s="1" t="s">
        <v>23</v>
      </c>
      <c r="D17" s="1"/>
      <c r="E17" s="1"/>
      <c r="F17" s="1"/>
      <c r="G17" s="1"/>
    </row>
    <row r="18" spans="1:7" x14ac:dyDescent="0.3">
      <c r="A18" s="6"/>
      <c r="B18" s="6"/>
      <c r="C18" s="1" t="s">
        <v>9</v>
      </c>
      <c r="D18" s="1"/>
      <c r="E18" s="1"/>
      <c r="F18" s="1"/>
      <c r="G18" s="1"/>
    </row>
    <row r="19" spans="1:7" x14ac:dyDescent="0.3">
      <c r="A19" s="6"/>
      <c r="B19" s="6"/>
      <c r="C19" s="1" t="s">
        <v>8</v>
      </c>
      <c r="D19" s="1"/>
      <c r="E19" s="1"/>
      <c r="F19" s="1"/>
      <c r="G19" s="1"/>
    </row>
    <row r="20" spans="1:7" x14ac:dyDescent="0.3">
      <c r="A20" s="6">
        <v>6</v>
      </c>
      <c r="B20" s="6">
        <v>2250</v>
      </c>
      <c r="C20" s="1" t="s">
        <v>10</v>
      </c>
      <c r="D20" s="1"/>
      <c r="E20" s="1"/>
      <c r="F20" s="1"/>
      <c r="G20" s="1"/>
    </row>
    <row r="21" spans="1:7" x14ac:dyDescent="0.3">
      <c r="A21" s="6">
        <v>7</v>
      </c>
      <c r="B21" s="6">
        <v>2271</v>
      </c>
      <c r="C21" s="1" t="s">
        <v>11</v>
      </c>
      <c r="D21" s="1"/>
      <c r="E21" s="1"/>
      <c r="F21" s="1"/>
      <c r="G21" s="1"/>
    </row>
    <row r="22" spans="1:7" x14ac:dyDescent="0.3">
      <c r="A22" s="6">
        <v>8</v>
      </c>
      <c r="B22" s="6">
        <v>2273</v>
      </c>
      <c r="C22" s="1" t="s">
        <v>12</v>
      </c>
      <c r="D22" s="1"/>
      <c r="E22" s="1"/>
      <c r="F22" s="1"/>
      <c r="G22" s="1"/>
    </row>
    <row r="23" spans="1:7" x14ac:dyDescent="0.3">
      <c r="A23" s="6">
        <v>9</v>
      </c>
      <c r="B23" s="6">
        <v>2274</v>
      </c>
      <c r="C23" s="1" t="s">
        <v>13</v>
      </c>
      <c r="D23" s="1"/>
      <c r="E23" s="1"/>
      <c r="F23" s="1"/>
      <c r="G23" s="1"/>
    </row>
    <row r="24" spans="1:7" x14ac:dyDescent="0.3">
      <c r="A24" s="6">
        <v>10</v>
      </c>
      <c r="B24" s="6">
        <v>2730</v>
      </c>
      <c r="C24" s="1" t="s">
        <v>14</v>
      </c>
      <c r="D24" s="1"/>
      <c r="E24" s="1"/>
      <c r="F24" s="1"/>
      <c r="G24" s="1"/>
    </row>
    <row r="25" spans="1:7" ht="35.4" customHeight="1" x14ac:dyDescent="0.3">
      <c r="A25" s="6">
        <v>11</v>
      </c>
      <c r="B25" s="6">
        <v>3132</v>
      </c>
      <c r="C25" s="2" t="s">
        <v>27</v>
      </c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4"/>
      <c r="B27" s="4"/>
      <c r="C27" s="4"/>
      <c r="D27" s="4"/>
      <c r="E27" s="4"/>
      <c r="F27" s="4"/>
      <c r="G27" s="4"/>
    </row>
    <row r="28" spans="1:7" x14ac:dyDescent="0.3">
      <c r="A28" s="4"/>
      <c r="B28" s="4"/>
      <c r="C28" s="4" t="s">
        <v>16</v>
      </c>
      <c r="D28" s="4"/>
      <c r="E28" s="4"/>
      <c r="F28" s="4"/>
      <c r="G28" s="4"/>
    </row>
    <row r="29" spans="1:7" x14ac:dyDescent="0.3">
      <c r="A29" s="4"/>
      <c r="B29" s="4"/>
      <c r="C29" s="4"/>
      <c r="D29" s="4"/>
      <c r="E29" s="4"/>
      <c r="F29" s="4"/>
      <c r="G29" s="4"/>
    </row>
  </sheetData>
  <mergeCells count="4">
    <mergeCell ref="C1:E1"/>
    <mergeCell ref="C2:E2"/>
    <mergeCell ref="C4:E4"/>
    <mergeCell ref="C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defaultRowHeight="14.4" x14ac:dyDescent="0.3"/>
  <cols>
    <col min="3" max="3" width="33.88671875" customWidth="1"/>
    <col min="4" max="4" width="30.44140625" customWidth="1"/>
  </cols>
  <sheetData>
    <row r="1" spans="1:7" x14ac:dyDescent="0.3">
      <c r="A1" s="27"/>
      <c r="B1" s="27"/>
      <c r="C1" s="48" t="s">
        <v>0</v>
      </c>
      <c r="D1" s="48"/>
      <c r="E1" s="48"/>
      <c r="F1" s="27"/>
      <c r="G1" s="27"/>
    </row>
    <row r="2" spans="1:7" x14ac:dyDescent="0.3">
      <c r="A2" s="27"/>
      <c r="B2" s="27"/>
      <c r="C2" s="48" t="s">
        <v>17</v>
      </c>
      <c r="D2" s="48"/>
      <c r="E2" s="48"/>
      <c r="F2" s="27"/>
      <c r="G2" s="27"/>
    </row>
    <row r="3" spans="1:7" ht="9" customHeight="1" x14ac:dyDescent="0.3">
      <c r="A3" s="27"/>
      <c r="B3" s="27"/>
      <c r="C3" s="27"/>
      <c r="D3" s="27"/>
      <c r="E3" s="27"/>
      <c r="F3" s="27"/>
      <c r="G3" s="27"/>
    </row>
    <row r="4" spans="1:7" x14ac:dyDescent="0.3">
      <c r="A4" s="27"/>
      <c r="B4" s="27"/>
      <c r="C4" s="48" t="s">
        <v>24</v>
      </c>
      <c r="D4" s="48"/>
      <c r="E4" s="48"/>
      <c r="F4" s="27"/>
      <c r="G4" s="27"/>
    </row>
    <row r="5" spans="1:7" ht="6" customHeight="1" x14ac:dyDescent="0.3">
      <c r="A5" s="27"/>
      <c r="B5" s="27"/>
      <c r="C5" s="27"/>
      <c r="D5" s="27"/>
      <c r="E5" s="27"/>
      <c r="F5" s="27"/>
      <c r="G5" s="27"/>
    </row>
    <row r="6" spans="1:7" x14ac:dyDescent="0.3">
      <c r="A6" s="27"/>
      <c r="B6" s="27"/>
      <c r="C6" s="48" t="s">
        <v>93</v>
      </c>
      <c r="D6" s="48"/>
      <c r="E6" s="27"/>
      <c r="F6" s="27"/>
      <c r="G6" s="27"/>
    </row>
    <row r="7" spans="1:7" ht="4.8" customHeight="1" x14ac:dyDescent="0.3">
      <c r="A7" s="27"/>
      <c r="B7" s="27"/>
      <c r="C7" s="27"/>
      <c r="D7" s="27"/>
      <c r="E7" s="27"/>
      <c r="F7" s="27"/>
      <c r="G7" s="27"/>
    </row>
    <row r="8" spans="1:7" hidden="1" x14ac:dyDescent="0.3">
      <c r="A8" s="27"/>
      <c r="B8" s="27"/>
      <c r="C8" s="27"/>
      <c r="D8" s="27"/>
      <c r="E8" s="27"/>
      <c r="F8" s="27"/>
      <c r="G8" s="27"/>
    </row>
    <row r="9" spans="1:7" ht="72" x14ac:dyDescent="0.3">
      <c r="A9" s="1" t="s">
        <v>1</v>
      </c>
      <c r="B9" s="1" t="s">
        <v>2</v>
      </c>
      <c r="C9" s="3" t="s">
        <v>3</v>
      </c>
      <c r="D9" s="3" t="s">
        <v>30</v>
      </c>
      <c r="E9" s="3" t="s">
        <v>4</v>
      </c>
      <c r="F9" s="3" t="s">
        <v>5</v>
      </c>
      <c r="G9" s="3" t="s">
        <v>6</v>
      </c>
    </row>
    <row r="10" spans="1:7" x14ac:dyDescent="0.3">
      <c r="A10" s="6">
        <v>1</v>
      </c>
      <c r="B10" s="6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x14ac:dyDescent="0.3">
      <c r="A11" s="6">
        <v>1</v>
      </c>
      <c r="B11" s="6">
        <v>2111</v>
      </c>
      <c r="C11" s="1" t="s">
        <v>18</v>
      </c>
      <c r="D11" s="1" t="s">
        <v>92</v>
      </c>
      <c r="E11" s="1"/>
      <c r="F11" s="1"/>
      <c r="G11" s="1"/>
    </row>
    <row r="12" spans="1:7" ht="33" customHeight="1" x14ac:dyDescent="0.3">
      <c r="A12" s="6">
        <v>2</v>
      </c>
      <c r="B12" s="6">
        <v>2120</v>
      </c>
      <c r="C12" s="2" t="s">
        <v>19</v>
      </c>
      <c r="D12" s="1"/>
      <c r="E12" s="1"/>
      <c r="F12" s="1"/>
      <c r="G12" s="1"/>
    </row>
    <row r="13" spans="1:7" ht="30" customHeight="1" x14ac:dyDescent="0.3">
      <c r="A13" s="6">
        <v>3</v>
      </c>
      <c r="B13" s="6">
        <v>2210</v>
      </c>
      <c r="C13" s="2" t="s">
        <v>20</v>
      </c>
      <c r="D13" s="1"/>
      <c r="E13" s="1"/>
      <c r="F13" s="1"/>
      <c r="G13" s="1"/>
    </row>
    <row r="14" spans="1:7" x14ac:dyDescent="0.3">
      <c r="A14" s="6">
        <v>4</v>
      </c>
      <c r="B14" s="6">
        <v>2230</v>
      </c>
      <c r="C14" s="1" t="s">
        <v>22</v>
      </c>
      <c r="D14" s="1"/>
      <c r="E14" s="1"/>
      <c r="F14" s="1"/>
      <c r="G14" s="1"/>
    </row>
    <row r="15" spans="1:7" x14ac:dyDescent="0.3">
      <c r="A15" s="6">
        <v>5</v>
      </c>
      <c r="B15" s="6">
        <v>2240</v>
      </c>
      <c r="C15" s="1" t="s">
        <v>23</v>
      </c>
      <c r="D15" s="1"/>
      <c r="E15" s="1"/>
      <c r="F15" s="1"/>
      <c r="G15" s="1"/>
    </row>
    <row r="16" spans="1:7" x14ac:dyDescent="0.3">
      <c r="A16" s="6">
        <v>6</v>
      </c>
      <c r="B16" s="6">
        <v>2250</v>
      </c>
      <c r="C16" s="1" t="s">
        <v>10</v>
      </c>
      <c r="D16" s="1"/>
      <c r="E16" s="1"/>
      <c r="F16" s="1"/>
      <c r="G16" s="1"/>
    </row>
    <row r="17" spans="1:7" x14ac:dyDescent="0.3">
      <c r="A17" s="6">
        <v>7</v>
      </c>
      <c r="B17" s="6">
        <v>2271</v>
      </c>
      <c r="C17" s="1" t="s">
        <v>11</v>
      </c>
      <c r="D17" s="1"/>
      <c r="E17" s="1"/>
      <c r="F17" s="1"/>
      <c r="G17" s="1"/>
    </row>
    <row r="18" spans="1:7" x14ac:dyDescent="0.3">
      <c r="A18" s="6">
        <v>8</v>
      </c>
      <c r="B18" s="6">
        <v>2273</v>
      </c>
      <c r="C18" s="1" t="s">
        <v>12</v>
      </c>
      <c r="D18" s="1"/>
      <c r="E18" s="1"/>
      <c r="F18" s="1"/>
      <c r="G18" s="1"/>
    </row>
    <row r="19" spans="1:7" x14ac:dyDescent="0.3">
      <c r="A19" s="6">
        <v>9</v>
      </c>
      <c r="B19" s="6">
        <v>2800</v>
      </c>
      <c r="C19" s="1" t="s">
        <v>86</v>
      </c>
      <c r="D19" s="1"/>
      <c r="E19" s="1"/>
      <c r="F19" s="1"/>
      <c r="G19" s="1"/>
    </row>
    <row r="20" spans="1:7" x14ac:dyDescent="0.3">
      <c r="A20" s="6">
        <v>10</v>
      </c>
      <c r="B20" s="6">
        <v>2730</v>
      </c>
      <c r="C20" s="1" t="s">
        <v>14</v>
      </c>
      <c r="D20" s="1"/>
      <c r="E20" s="1"/>
      <c r="F20" s="1"/>
      <c r="G20" s="1"/>
    </row>
    <row r="21" spans="1:7" ht="29.4" customHeight="1" x14ac:dyDescent="0.3">
      <c r="A21" s="6">
        <v>11</v>
      </c>
      <c r="B21" s="6">
        <v>3110</v>
      </c>
      <c r="C21" s="2" t="s">
        <v>15</v>
      </c>
      <c r="D21" s="1"/>
      <c r="E21" s="1">
        <v>25940</v>
      </c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4"/>
      <c r="B23" s="4"/>
      <c r="C23" s="4"/>
      <c r="D23" s="4"/>
      <c r="E23" s="4"/>
      <c r="F23" s="4"/>
      <c r="G23" s="4"/>
    </row>
    <row r="24" spans="1:7" x14ac:dyDescent="0.3">
      <c r="A24" s="4"/>
      <c r="B24" s="4"/>
      <c r="C24" s="4" t="s">
        <v>16</v>
      </c>
      <c r="D24" s="4"/>
      <c r="E24" s="4"/>
      <c r="F24" s="4"/>
      <c r="G24" s="4"/>
    </row>
  </sheetData>
  <mergeCells count="4">
    <mergeCell ref="C1:E1"/>
    <mergeCell ref="C2:E2"/>
    <mergeCell ref="C4:E4"/>
    <mergeCell ref="C6:D6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29"/>
    </sheetView>
  </sheetViews>
  <sheetFormatPr defaultRowHeight="14.4" x14ac:dyDescent="0.3"/>
  <cols>
    <col min="3" max="3" width="34.33203125" customWidth="1"/>
    <col min="4" max="4" width="29.44140625" customWidth="1"/>
    <col min="5" max="5" width="11.109375" customWidth="1"/>
    <col min="6" max="6" width="11.33203125" customWidth="1"/>
    <col min="7" max="7" width="11.5546875" customWidth="1"/>
  </cols>
  <sheetData>
    <row r="1" spans="1:7" x14ac:dyDescent="0.3">
      <c r="A1" s="8"/>
      <c r="B1" s="8"/>
      <c r="C1" s="48" t="s">
        <v>0</v>
      </c>
      <c r="D1" s="48"/>
      <c r="E1" s="48"/>
      <c r="F1" s="8"/>
      <c r="G1" s="8"/>
    </row>
    <row r="2" spans="1:7" x14ac:dyDescent="0.3">
      <c r="A2" s="8"/>
      <c r="B2" s="8"/>
      <c r="C2" s="48" t="s">
        <v>17</v>
      </c>
      <c r="D2" s="48"/>
      <c r="E2" s="48"/>
      <c r="F2" s="8"/>
      <c r="G2" s="8"/>
    </row>
    <row r="3" spans="1:7" x14ac:dyDescent="0.3">
      <c r="A3" s="8"/>
      <c r="B3" s="8"/>
      <c r="C3" s="8"/>
      <c r="D3" s="8"/>
      <c r="E3" s="8"/>
      <c r="F3" s="8"/>
      <c r="G3" s="8"/>
    </row>
    <row r="4" spans="1:7" x14ac:dyDescent="0.3">
      <c r="A4" s="8"/>
      <c r="B4" s="8"/>
      <c r="C4" s="48" t="s">
        <v>24</v>
      </c>
      <c r="D4" s="48"/>
      <c r="E4" s="48"/>
      <c r="F4" s="8"/>
      <c r="G4" s="8"/>
    </row>
    <row r="5" spans="1:7" ht="9.6" customHeight="1" x14ac:dyDescent="0.3">
      <c r="A5" s="8"/>
      <c r="B5" s="8"/>
      <c r="C5" s="9"/>
      <c r="D5" s="9"/>
      <c r="E5" s="9"/>
      <c r="F5" s="8"/>
      <c r="G5" s="8"/>
    </row>
    <row r="6" spans="1:7" x14ac:dyDescent="0.3">
      <c r="A6" s="8"/>
      <c r="B6" s="8"/>
      <c r="C6" s="48" t="s">
        <v>35</v>
      </c>
      <c r="D6" s="48"/>
      <c r="E6" s="9"/>
      <c r="F6" s="8"/>
      <c r="G6" s="8"/>
    </row>
    <row r="7" spans="1:7" ht="3.6" customHeight="1" x14ac:dyDescent="0.3">
      <c r="A7" s="8"/>
      <c r="B7" s="8"/>
      <c r="C7" s="8"/>
      <c r="D7" s="8"/>
      <c r="E7" s="8"/>
      <c r="F7" s="8"/>
      <c r="G7" s="8"/>
    </row>
    <row r="8" spans="1:7" hidden="1" x14ac:dyDescent="0.3">
      <c r="A8" s="8"/>
      <c r="B8" s="8"/>
      <c r="C8" s="8"/>
      <c r="D8" s="8"/>
      <c r="E8" s="8"/>
      <c r="F8" s="8"/>
      <c r="G8" s="8"/>
    </row>
    <row r="9" spans="1:7" ht="57.6" x14ac:dyDescent="0.3">
      <c r="A9" s="1" t="s">
        <v>1</v>
      </c>
      <c r="B9" s="1" t="s">
        <v>2</v>
      </c>
      <c r="C9" s="3" t="s">
        <v>3</v>
      </c>
      <c r="D9" s="3" t="s">
        <v>7</v>
      </c>
      <c r="E9" s="3" t="s">
        <v>4</v>
      </c>
      <c r="F9" s="3" t="s">
        <v>5</v>
      </c>
      <c r="G9" s="3" t="s">
        <v>6</v>
      </c>
    </row>
    <row r="10" spans="1:7" x14ac:dyDescent="0.3">
      <c r="A10" s="6">
        <v>1</v>
      </c>
      <c r="B10" s="6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x14ac:dyDescent="0.3">
      <c r="A11" s="6">
        <v>1</v>
      </c>
      <c r="B11" s="6">
        <v>2111</v>
      </c>
      <c r="C11" s="1" t="s">
        <v>18</v>
      </c>
      <c r="D11" s="1" t="s">
        <v>34</v>
      </c>
      <c r="E11" s="1"/>
      <c r="F11" s="1"/>
      <c r="G11" s="1"/>
    </row>
    <row r="12" spans="1:7" ht="32.4" customHeight="1" x14ac:dyDescent="0.3">
      <c r="A12" s="6">
        <v>2</v>
      </c>
      <c r="B12" s="6">
        <v>2120</v>
      </c>
      <c r="C12" s="2" t="s">
        <v>19</v>
      </c>
      <c r="D12" s="1"/>
      <c r="E12" s="1"/>
      <c r="F12" s="1"/>
      <c r="G12" s="1"/>
    </row>
    <row r="13" spans="1:7" ht="36" customHeight="1" x14ac:dyDescent="0.3">
      <c r="A13" s="6">
        <v>3</v>
      </c>
      <c r="B13" s="6">
        <v>2210</v>
      </c>
      <c r="C13" s="2" t="s">
        <v>20</v>
      </c>
      <c r="D13" s="1"/>
      <c r="E13" s="1">
        <v>2786</v>
      </c>
      <c r="F13" s="1"/>
      <c r="G13" s="1"/>
    </row>
    <row r="14" spans="1:7" x14ac:dyDescent="0.3">
      <c r="A14" s="6"/>
      <c r="B14" s="6"/>
      <c r="C14" s="1" t="s">
        <v>21</v>
      </c>
      <c r="D14" s="1"/>
      <c r="E14" s="1"/>
      <c r="F14" s="1"/>
      <c r="G14" s="1"/>
    </row>
    <row r="15" spans="1:7" x14ac:dyDescent="0.3">
      <c r="A15" s="6"/>
      <c r="B15" s="6"/>
      <c r="C15" s="1" t="s">
        <v>8</v>
      </c>
      <c r="D15" s="1"/>
      <c r="E15" s="1"/>
      <c r="F15" s="1"/>
      <c r="G15" s="1"/>
    </row>
    <row r="16" spans="1:7" x14ac:dyDescent="0.3">
      <c r="A16" s="6">
        <v>4</v>
      </c>
      <c r="B16" s="6">
        <v>2230</v>
      </c>
      <c r="C16" s="1" t="s">
        <v>22</v>
      </c>
      <c r="D16" s="1"/>
      <c r="E16" s="1"/>
      <c r="F16" s="1"/>
      <c r="G16" s="1"/>
    </row>
    <row r="17" spans="1:7" x14ac:dyDescent="0.3">
      <c r="A17" s="6">
        <v>5</v>
      </c>
      <c r="B17" s="6">
        <v>2240</v>
      </c>
      <c r="C17" s="1" t="s">
        <v>23</v>
      </c>
      <c r="D17" s="1"/>
      <c r="E17" s="1">
        <v>285</v>
      </c>
      <c r="F17" s="1"/>
      <c r="G17" s="1"/>
    </row>
    <row r="18" spans="1:7" x14ac:dyDescent="0.3">
      <c r="A18" s="6"/>
      <c r="B18" s="6"/>
      <c r="C18" s="1" t="s">
        <v>9</v>
      </c>
      <c r="D18" s="1"/>
      <c r="E18" s="1"/>
      <c r="F18" s="1"/>
      <c r="G18" s="1"/>
    </row>
    <row r="19" spans="1:7" x14ac:dyDescent="0.3">
      <c r="A19" s="6"/>
      <c r="B19" s="6"/>
      <c r="C19" s="1" t="s">
        <v>8</v>
      </c>
      <c r="D19" s="1"/>
      <c r="E19" s="1"/>
      <c r="F19" s="1"/>
      <c r="G19" s="1"/>
    </row>
    <row r="20" spans="1:7" x14ac:dyDescent="0.3">
      <c r="A20" s="6">
        <v>6</v>
      </c>
      <c r="B20" s="6">
        <v>2250</v>
      </c>
      <c r="C20" s="1" t="s">
        <v>10</v>
      </c>
      <c r="D20" s="1"/>
      <c r="E20" s="1">
        <v>266</v>
      </c>
      <c r="F20" s="1"/>
      <c r="G20" s="1"/>
    </row>
    <row r="21" spans="1:7" x14ac:dyDescent="0.3">
      <c r="A21" s="6">
        <v>7</v>
      </c>
      <c r="B21" s="6">
        <v>2271</v>
      </c>
      <c r="C21" s="1" t="s">
        <v>11</v>
      </c>
      <c r="D21" s="1"/>
      <c r="E21" s="1"/>
      <c r="F21" s="1"/>
      <c r="G21" s="1"/>
    </row>
    <row r="22" spans="1:7" x14ac:dyDescent="0.3">
      <c r="A22" s="6">
        <v>8</v>
      </c>
      <c r="B22" s="6">
        <v>2273</v>
      </c>
      <c r="C22" s="1" t="s">
        <v>12</v>
      </c>
      <c r="D22" s="1"/>
      <c r="E22" s="1"/>
      <c r="F22" s="1"/>
      <c r="G22" s="1"/>
    </row>
    <row r="23" spans="1:7" x14ac:dyDescent="0.3">
      <c r="A23" s="6">
        <v>9</v>
      </c>
      <c r="B23" s="6">
        <v>2274</v>
      </c>
      <c r="C23" s="1" t="s">
        <v>13</v>
      </c>
      <c r="D23" s="1"/>
      <c r="E23" s="1"/>
      <c r="F23" s="1"/>
      <c r="G23" s="1"/>
    </row>
    <row r="24" spans="1:7" x14ac:dyDescent="0.3">
      <c r="A24" s="6">
        <v>10</v>
      </c>
      <c r="B24" s="6">
        <v>2730</v>
      </c>
      <c r="C24" s="1" t="s">
        <v>14</v>
      </c>
      <c r="D24" s="1"/>
      <c r="E24" s="1"/>
      <c r="F24" s="1"/>
      <c r="G24" s="1"/>
    </row>
    <row r="25" spans="1:7" ht="34.200000000000003" customHeight="1" x14ac:dyDescent="0.3">
      <c r="A25" s="6">
        <v>11</v>
      </c>
      <c r="B25" s="6">
        <v>3132</v>
      </c>
      <c r="C25" s="2" t="s">
        <v>27</v>
      </c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4"/>
      <c r="B27" s="4"/>
      <c r="C27" s="4"/>
      <c r="D27" s="4"/>
      <c r="E27" s="4"/>
      <c r="F27" s="4"/>
      <c r="G27" s="4"/>
    </row>
    <row r="28" spans="1:7" x14ac:dyDescent="0.3">
      <c r="A28" s="4"/>
      <c r="B28" s="4"/>
      <c r="C28" s="4" t="s">
        <v>16</v>
      </c>
      <c r="D28" s="4"/>
      <c r="E28" s="4"/>
      <c r="F28" s="4"/>
      <c r="G28" s="4"/>
    </row>
    <row r="29" spans="1:7" x14ac:dyDescent="0.3">
      <c r="A29" s="4"/>
      <c r="B29" s="4"/>
      <c r="C29" s="4"/>
      <c r="D29" s="4"/>
      <c r="E29" s="4"/>
      <c r="F29" s="4"/>
      <c r="G29" s="4"/>
    </row>
  </sheetData>
  <mergeCells count="4">
    <mergeCell ref="C1:E1"/>
    <mergeCell ref="C2:E2"/>
    <mergeCell ref="C4:E4"/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16" workbookViewId="0">
      <selection activeCell="A18" sqref="A18:I24"/>
    </sheetView>
  </sheetViews>
  <sheetFormatPr defaultRowHeight="14.4" x14ac:dyDescent="0.3"/>
  <cols>
    <col min="1" max="1" width="18.21875" customWidth="1"/>
    <col min="2" max="2" width="8.77734375" customWidth="1"/>
    <col min="3" max="3" width="10.21875" customWidth="1"/>
    <col min="4" max="4" width="16" customWidth="1"/>
    <col min="6" max="6" width="11" customWidth="1"/>
    <col min="7" max="7" width="10.21875" customWidth="1"/>
    <col min="8" max="8" width="10.6640625" customWidth="1"/>
    <col min="9" max="9" width="12.109375" customWidth="1"/>
    <col min="11" max="11" width="14" customWidth="1"/>
    <col min="14" max="14" width="13.109375" customWidth="1"/>
    <col min="15" max="15" width="8.6640625" customWidth="1"/>
    <col min="17" max="17" width="10.44140625" customWidth="1"/>
    <col min="20" max="20" width="12.44140625" customWidth="1"/>
  </cols>
  <sheetData>
    <row r="1" spans="1:9" ht="40.799999999999997" customHeight="1" x14ac:dyDescent="0.35">
      <c r="A1" s="11" t="s">
        <v>40</v>
      </c>
      <c r="B1" s="11"/>
      <c r="C1" s="11"/>
      <c r="D1" s="11"/>
    </row>
    <row r="2" spans="1:9" ht="40.799999999999997" customHeight="1" x14ac:dyDescent="0.35">
      <c r="A2" s="12" t="s">
        <v>33</v>
      </c>
      <c r="B2" s="14" t="s">
        <v>50</v>
      </c>
      <c r="C2" s="14" t="s">
        <v>41</v>
      </c>
      <c r="D2" s="14" t="s">
        <v>42</v>
      </c>
      <c r="E2" s="1" t="s">
        <v>43</v>
      </c>
      <c r="F2" s="1" t="s">
        <v>44</v>
      </c>
      <c r="G2" s="2" t="s">
        <v>45</v>
      </c>
      <c r="H2" s="1" t="s">
        <v>46</v>
      </c>
      <c r="I2" s="18" t="s">
        <v>49</v>
      </c>
    </row>
    <row r="3" spans="1:9" ht="40.799999999999997" customHeight="1" x14ac:dyDescent="0.35">
      <c r="A3" s="13" t="s">
        <v>48</v>
      </c>
      <c r="B3" s="13">
        <v>21</v>
      </c>
      <c r="C3" s="19">
        <v>11</v>
      </c>
      <c r="D3" s="21">
        <v>6059.88</v>
      </c>
      <c r="E3" s="1">
        <v>316.17</v>
      </c>
      <c r="F3" s="1">
        <v>1594.01</v>
      </c>
      <c r="G3" s="1">
        <v>3985.03</v>
      </c>
      <c r="H3" s="1">
        <v>3029.94</v>
      </c>
      <c r="I3" s="20">
        <f>D3+E3+F3+G3+H3</f>
        <v>14985.03</v>
      </c>
    </row>
    <row r="4" spans="1:9" ht="18" x14ac:dyDescent="0.35">
      <c r="A4" s="13" t="s">
        <v>47</v>
      </c>
      <c r="B4" s="13">
        <v>21</v>
      </c>
      <c r="C4" s="19">
        <v>21</v>
      </c>
      <c r="D4" s="21">
        <v>11500</v>
      </c>
      <c r="E4" s="1">
        <v>600</v>
      </c>
      <c r="F4" s="1">
        <v>3025</v>
      </c>
      <c r="G4" s="1">
        <v>7562.5</v>
      </c>
      <c r="H4" s="1">
        <v>5750</v>
      </c>
      <c r="I4" s="20">
        <f>D4+E4+F4+G4+H4</f>
        <v>28437.5</v>
      </c>
    </row>
    <row r="5" spans="1:9" ht="18" x14ac:dyDescent="0.35">
      <c r="A5" s="13" t="s">
        <v>49</v>
      </c>
      <c r="B5" s="13">
        <f>SUM(B3:B4)</f>
        <v>42</v>
      </c>
      <c r="C5" s="13">
        <f t="shared" ref="C5:I5" si="0">SUM(C3:C4)</f>
        <v>32</v>
      </c>
      <c r="D5" s="13">
        <f t="shared" si="0"/>
        <v>17559.88</v>
      </c>
      <c r="E5" s="13">
        <f t="shared" si="0"/>
        <v>916.17000000000007</v>
      </c>
      <c r="F5" s="13">
        <f t="shared" si="0"/>
        <v>4619.01</v>
      </c>
      <c r="G5" s="13">
        <f t="shared" si="0"/>
        <v>11547.53</v>
      </c>
      <c r="H5" s="13">
        <f t="shared" si="0"/>
        <v>8779.94</v>
      </c>
      <c r="I5" s="13">
        <f t="shared" si="0"/>
        <v>43422.53</v>
      </c>
    </row>
    <row r="6" spans="1:9" ht="18" x14ac:dyDescent="0.35">
      <c r="A6" s="16"/>
      <c r="B6" s="16" t="s">
        <v>51</v>
      </c>
      <c r="C6" s="17"/>
      <c r="D6" s="17"/>
    </row>
    <row r="7" spans="1:9" ht="48" customHeight="1" x14ac:dyDescent="0.45">
      <c r="A7" s="16"/>
      <c r="B7" s="16" t="s">
        <v>52</v>
      </c>
      <c r="C7" s="17"/>
      <c r="D7" s="17"/>
    </row>
    <row r="8" spans="1:9" ht="18" x14ac:dyDescent="0.35">
      <c r="A8" s="16"/>
      <c r="B8" s="16"/>
      <c r="C8" s="17"/>
      <c r="D8" s="17"/>
    </row>
    <row r="9" spans="1:9" ht="18" x14ac:dyDescent="0.35">
      <c r="A9" s="16"/>
      <c r="B9" s="16"/>
      <c r="C9" s="17"/>
      <c r="D9" s="17"/>
    </row>
    <row r="10" spans="1:9" ht="18" x14ac:dyDescent="0.35">
      <c r="A10" s="11" t="s">
        <v>81</v>
      </c>
      <c r="B10" s="11"/>
      <c r="C10" s="11"/>
      <c r="D10" s="11"/>
    </row>
    <row r="11" spans="1:9" ht="43.8" x14ac:dyDescent="0.35">
      <c r="A11" s="12" t="s">
        <v>33</v>
      </c>
      <c r="B11" s="14" t="s">
        <v>50</v>
      </c>
      <c r="C11" s="14" t="s">
        <v>41</v>
      </c>
      <c r="D11" s="14" t="s">
        <v>42</v>
      </c>
      <c r="E11" s="1" t="s">
        <v>43</v>
      </c>
      <c r="F11" s="1" t="s">
        <v>44</v>
      </c>
      <c r="G11" s="2" t="s">
        <v>45</v>
      </c>
      <c r="H11" s="1" t="s">
        <v>46</v>
      </c>
      <c r="I11" s="18" t="s">
        <v>49</v>
      </c>
    </row>
    <row r="12" spans="1:9" ht="18" x14ac:dyDescent="0.35">
      <c r="A12" s="13" t="s">
        <v>48</v>
      </c>
      <c r="B12" s="13">
        <v>21</v>
      </c>
      <c r="C12" s="19">
        <v>16</v>
      </c>
      <c r="D12" s="21">
        <v>4876.21</v>
      </c>
      <c r="E12" s="1">
        <v>380.95</v>
      </c>
      <c r="F12" s="1">
        <v>525.72</v>
      </c>
      <c r="G12" s="1"/>
      <c r="H12" s="1"/>
      <c r="I12" s="20">
        <f>D12+E12+F12+G12+H12</f>
        <v>5782.88</v>
      </c>
    </row>
    <row r="13" spans="1:9" ht="18" x14ac:dyDescent="0.35">
      <c r="A13" s="13" t="s">
        <v>47</v>
      </c>
      <c r="B13" s="13">
        <v>21</v>
      </c>
      <c r="C13" s="19">
        <v>21</v>
      </c>
      <c r="D13" s="21">
        <v>6400</v>
      </c>
      <c r="E13" s="1">
        <v>500</v>
      </c>
      <c r="F13" s="1">
        <v>690</v>
      </c>
      <c r="G13" s="1"/>
      <c r="H13" s="1"/>
      <c r="I13" s="20">
        <f>D13+E13+F13+G13+H13</f>
        <v>7590</v>
      </c>
    </row>
    <row r="14" spans="1:9" ht="18" x14ac:dyDescent="0.35">
      <c r="A14" s="13" t="s">
        <v>49</v>
      </c>
      <c r="B14" s="13">
        <f>SUM(B12:B13)</f>
        <v>42</v>
      </c>
      <c r="C14" s="13">
        <f t="shared" ref="C14:I14" si="1">SUM(C12:C13)</f>
        <v>37</v>
      </c>
      <c r="D14" s="13">
        <f t="shared" si="1"/>
        <v>11276.21</v>
      </c>
      <c r="E14" s="13">
        <f t="shared" si="1"/>
        <v>880.95</v>
      </c>
      <c r="F14" s="13">
        <f t="shared" si="1"/>
        <v>1215.72</v>
      </c>
      <c r="G14" s="13">
        <f t="shared" si="1"/>
        <v>0</v>
      </c>
      <c r="H14" s="13">
        <f t="shared" si="1"/>
        <v>0</v>
      </c>
      <c r="I14" s="13">
        <f t="shared" si="1"/>
        <v>13372.880000000001</v>
      </c>
    </row>
    <row r="15" spans="1:9" ht="18" x14ac:dyDescent="0.35">
      <c r="A15" s="16"/>
      <c r="B15" s="16" t="s">
        <v>51</v>
      </c>
      <c r="C15" s="17"/>
      <c r="D15" s="17"/>
    </row>
    <row r="16" spans="1:9" ht="18" x14ac:dyDescent="0.35">
      <c r="A16" s="16"/>
      <c r="B16" s="16" t="s">
        <v>80</v>
      </c>
      <c r="C16" s="17"/>
      <c r="D16" s="17"/>
    </row>
    <row r="17" spans="1:20" ht="18" x14ac:dyDescent="0.35">
      <c r="A17" s="16"/>
      <c r="B17" s="16"/>
      <c r="C17" s="17"/>
      <c r="D17" s="17"/>
    </row>
    <row r="18" spans="1:20" ht="18" x14ac:dyDescent="0.35">
      <c r="A18" s="44" t="s">
        <v>194</v>
      </c>
      <c r="B18" s="11"/>
      <c r="C18" s="11"/>
      <c r="D18" s="11"/>
    </row>
    <row r="19" spans="1:20" ht="43.8" x14ac:dyDescent="0.35">
      <c r="A19" s="12" t="s">
        <v>33</v>
      </c>
      <c r="B19" s="14" t="s">
        <v>50</v>
      </c>
      <c r="C19" s="14" t="s">
        <v>41</v>
      </c>
      <c r="D19" s="14" t="s">
        <v>42</v>
      </c>
      <c r="E19" s="1" t="s">
        <v>43</v>
      </c>
      <c r="F19" s="1" t="s">
        <v>132</v>
      </c>
      <c r="G19" s="2" t="s">
        <v>45</v>
      </c>
      <c r="H19" s="1" t="s">
        <v>46</v>
      </c>
      <c r="I19" s="18" t="s">
        <v>49</v>
      </c>
    </row>
    <row r="20" spans="1:20" ht="18" x14ac:dyDescent="0.35">
      <c r="A20" s="13" t="s">
        <v>195</v>
      </c>
      <c r="B20" s="13">
        <v>19</v>
      </c>
      <c r="C20" s="19">
        <v>19</v>
      </c>
      <c r="D20" s="21">
        <v>11000</v>
      </c>
      <c r="E20" s="1">
        <v>400</v>
      </c>
      <c r="F20" s="1"/>
      <c r="G20" s="1">
        <v>5700</v>
      </c>
      <c r="H20" s="1"/>
      <c r="I20" s="20">
        <f>D20+E20+F20+G20+H20</f>
        <v>17100</v>
      </c>
    </row>
    <row r="21" spans="1:20" ht="18" x14ac:dyDescent="0.35">
      <c r="A21" s="13" t="s">
        <v>196</v>
      </c>
      <c r="B21" s="13">
        <v>20</v>
      </c>
      <c r="C21" s="19">
        <v>20</v>
      </c>
      <c r="D21" s="21">
        <v>11000</v>
      </c>
      <c r="E21" s="1">
        <v>400</v>
      </c>
      <c r="F21" s="1">
        <v>86.84</v>
      </c>
      <c r="G21" s="1">
        <v>5700</v>
      </c>
      <c r="H21" s="1">
        <v>3300</v>
      </c>
      <c r="I21" s="20">
        <f>D21+E21+F21+G21+H21</f>
        <v>20486.84</v>
      </c>
    </row>
    <row r="22" spans="1:20" ht="18" x14ac:dyDescent="0.35">
      <c r="A22" s="13" t="s">
        <v>49</v>
      </c>
      <c r="B22" s="13">
        <f>SUM(B20:B21)</f>
        <v>39</v>
      </c>
      <c r="C22" s="13">
        <f t="shared" ref="C22:I22" si="2">SUM(C20:C21)</f>
        <v>39</v>
      </c>
      <c r="D22" s="13">
        <f t="shared" si="2"/>
        <v>22000</v>
      </c>
      <c r="E22" s="13">
        <f t="shared" si="2"/>
        <v>800</v>
      </c>
      <c r="F22" s="13">
        <f t="shared" si="2"/>
        <v>86.84</v>
      </c>
      <c r="G22" s="13">
        <f t="shared" si="2"/>
        <v>11400</v>
      </c>
      <c r="H22" s="13">
        <f t="shared" si="2"/>
        <v>3300</v>
      </c>
      <c r="I22" s="13">
        <f t="shared" si="2"/>
        <v>37586.839999999997</v>
      </c>
    </row>
    <row r="23" spans="1:20" ht="18" x14ac:dyDescent="0.35">
      <c r="A23" s="16"/>
      <c r="B23" s="16" t="s">
        <v>205</v>
      </c>
      <c r="C23" s="17"/>
      <c r="D23" s="17"/>
    </row>
    <row r="24" spans="1:20" ht="18" x14ac:dyDescent="0.35">
      <c r="A24" s="16"/>
      <c r="B24" s="43" t="s">
        <v>210</v>
      </c>
      <c r="C24" s="17"/>
      <c r="D24" s="17"/>
    </row>
    <row r="26" spans="1:20" ht="18" x14ac:dyDescent="0.35">
      <c r="A26" s="44"/>
      <c r="B26" s="11"/>
      <c r="C26" s="11"/>
      <c r="D26" s="11"/>
      <c r="K26" s="44" t="s">
        <v>197</v>
      </c>
      <c r="L26" s="11"/>
      <c r="M26" s="11"/>
      <c r="N26" s="11"/>
    </row>
    <row r="27" spans="1:20" ht="43.8" x14ac:dyDescent="0.35">
      <c r="A27" s="12" t="s">
        <v>33</v>
      </c>
      <c r="B27" s="14" t="s">
        <v>50</v>
      </c>
      <c r="C27" s="14" t="s">
        <v>41</v>
      </c>
      <c r="D27" s="14" t="s">
        <v>42</v>
      </c>
      <c r="E27" s="1" t="s">
        <v>43</v>
      </c>
      <c r="F27" s="1" t="s">
        <v>44</v>
      </c>
      <c r="G27" s="2" t="s">
        <v>45</v>
      </c>
      <c r="H27" s="1" t="s">
        <v>46</v>
      </c>
      <c r="I27" s="18" t="s">
        <v>49</v>
      </c>
      <c r="K27" s="12" t="s">
        <v>33</v>
      </c>
      <c r="L27" s="14" t="s">
        <v>50</v>
      </c>
      <c r="M27" s="14" t="s">
        <v>41</v>
      </c>
      <c r="N27" s="14" t="s">
        <v>42</v>
      </c>
      <c r="O27" s="1" t="s">
        <v>43</v>
      </c>
      <c r="P27" s="1" t="s">
        <v>44</v>
      </c>
      <c r="Q27" s="2" t="s">
        <v>45</v>
      </c>
      <c r="R27" s="1" t="s">
        <v>46</v>
      </c>
      <c r="S27" s="1" t="s">
        <v>132</v>
      </c>
      <c r="T27" s="18" t="s">
        <v>49</v>
      </c>
    </row>
    <row r="28" spans="1:20" ht="18" x14ac:dyDescent="0.35">
      <c r="A28" s="13" t="s">
        <v>195</v>
      </c>
      <c r="B28" s="13">
        <v>19</v>
      </c>
      <c r="C28" s="19">
        <v>18</v>
      </c>
      <c r="D28" s="21">
        <v>6534.44</v>
      </c>
      <c r="E28" s="1">
        <v>284.10000000000002</v>
      </c>
      <c r="F28" s="1">
        <v>1363.7</v>
      </c>
      <c r="G28" s="1">
        <v>2454.67</v>
      </c>
      <c r="H28" s="1">
        <v>1063.69</v>
      </c>
      <c r="I28" s="20">
        <f>D28+E28+F28+G28+H28</f>
        <v>11700.6</v>
      </c>
      <c r="K28" s="13" t="s">
        <v>195</v>
      </c>
      <c r="L28" s="13">
        <v>19</v>
      </c>
      <c r="M28" s="19">
        <v>18</v>
      </c>
      <c r="N28" s="21">
        <v>6534.44</v>
      </c>
      <c r="O28" s="1">
        <v>284.10000000000002</v>
      </c>
      <c r="P28" s="1">
        <v>1363.7</v>
      </c>
      <c r="Q28" s="1">
        <v>2454.67</v>
      </c>
      <c r="R28" s="1">
        <v>1063.69</v>
      </c>
      <c r="S28" s="1"/>
      <c r="T28" s="20">
        <f>N28+O28+P28+Q28+R28</f>
        <v>11700.6</v>
      </c>
    </row>
    <row r="29" spans="1:20" ht="18" x14ac:dyDescent="0.35">
      <c r="A29" s="13" t="s">
        <v>196</v>
      </c>
      <c r="B29" s="13">
        <v>20</v>
      </c>
      <c r="C29" s="19">
        <v>18</v>
      </c>
      <c r="D29" s="21">
        <v>6210</v>
      </c>
      <c r="E29" s="1">
        <v>270</v>
      </c>
      <c r="F29" s="1">
        <v>1296</v>
      </c>
      <c r="G29" s="1">
        <v>2332.8000000000002</v>
      </c>
      <c r="H29" s="1">
        <v>1010.88</v>
      </c>
      <c r="I29" s="20">
        <f>D29+E29+F29+G29+H29</f>
        <v>11119.679999999998</v>
      </c>
      <c r="K29" s="13" t="s">
        <v>196</v>
      </c>
      <c r="L29" s="13">
        <v>20</v>
      </c>
      <c r="M29" s="19">
        <v>18</v>
      </c>
      <c r="N29" s="21">
        <v>6210</v>
      </c>
      <c r="O29" s="1">
        <v>270</v>
      </c>
      <c r="P29" s="1">
        <v>1296</v>
      </c>
      <c r="Q29" s="1">
        <v>2332.8000000000002</v>
      </c>
      <c r="R29" s="1">
        <v>1010.88</v>
      </c>
      <c r="S29" s="1">
        <v>78.150000000000006</v>
      </c>
      <c r="T29" s="20">
        <f>N29+O29+P29+Q29+R29+S29</f>
        <v>11197.829999999998</v>
      </c>
    </row>
    <row r="30" spans="1:20" ht="18" x14ac:dyDescent="0.35">
      <c r="A30" s="13" t="s">
        <v>49</v>
      </c>
      <c r="B30" s="13">
        <f>SUM(B28:B29)</f>
        <v>39</v>
      </c>
      <c r="C30" s="13">
        <f t="shared" ref="C30:I30" si="3">SUM(C28:C29)</f>
        <v>36</v>
      </c>
      <c r="D30" s="13">
        <f t="shared" si="3"/>
        <v>12744.439999999999</v>
      </c>
      <c r="E30" s="13">
        <f t="shared" si="3"/>
        <v>554.1</v>
      </c>
      <c r="F30" s="13">
        <f t="shared" si="3"/>
        <v>2659.7</v>
      </c>
      <c r="G30" s="13">
        <f t="shared" si="3"/>
        <v>4787.47</v>
      </c>
      <c r="H30" s="13">
        <f t="shared" si="3"/>
        <v>2074.5700000000002</v>
      </c>
      <c r="I30" s="13">
        <f t="shared" si="3"/>
        <v>22820.28</v>
      </c>
      <c r="K30" s="13" t="s">
        <v>49</v>
      </c>
      <c r="L30" s="13">
        <f>SUM(L28:L29)</f>
        <v>39</v>
      </c>
      <c r="M30" s="13">
        <f t="shared" ref="M30:T30" si="4">SUM(M28:M29)</f>
        <v>36</v>
      </c>
      <c r="N30" s="13">
        <f t="shared" si="4"/>
        <v>12744.439999999999</v>
      </c>
      <c r="O30" s="13">
        <f t="shared" si="4"/>
        <v>554.1</v>
      </c>
      <c r="P30" s="13">
        <f t="shared" si="4"/>
        <v>2659.7</v>
      </c>
      <c r="Q30" s="13">
        <f t="shared" si="4"/>
        <v>4787.47</v>
      </c>
      <c r="R30" s="13">
        <f t="shared" si="4"/>
        <v>2074.5700000000002</v>
      </c>
      <c r="S30" s="13">
        <f t="shared" si="4"/>
        <v>78.150000000000006</v>
      </c>
      <c r="T30" s="13">
        <f t="shared" si="4"/>
        <v>22898.43</v>
      </c>
    </row>
    <row r="31" spans="1:20" ht="18" x14ac:dyDescent="0.35">
      <c r="A31" s="16"/>
      <c r="B31" s="16" t="s">
        <v>205</v>
      </c>
      <c r="C31" s="17"/>
      <c r="D31" s="17"/>
      <c r="K31" s="16"/>
      <c r="L31" s="16" t="s">
        <v>205</v>
      </c>
      <c r="M31" s="17"/>
      <c r="N31" s="17"/>
    </row>
    <row r="32" spans="1:20" ht="18" x14ac:dyDescent="0.35">
      <c r="A32" s="16"/>
      <c r="B32" s="43" t="s">
        <v>206</v>
      </c>
      <c r="C32" s="17"/>
      <c r="D32" s="17"/>
      <c r="K32" s="16"/>
      <c r="L32" s="43" t="s">
        <v>211</v>
      </c>
      <c r="M32" s="17"/>
      <c r="N32" s="17"/>
    </row>
    <row r="34" spans="1:9" ht="18" x14ac:dyDescent="0.35">
      <c r="A34" s="44" t="s">
        <v>198</v>
      </c>
      <c r="B34" s="11"/>
      <c r="C34" s="11"/>
      <c r="D34" s="11"/>
    </row>
    <row r="35" spans="1:9" ht="43.8" x14ac:dyDescent="0.35">
      <c r="A35" s="12" t="s">
        <v>33</v>
      </c>
      <c r="B35" s="14" t="s">
        <v>50</v>
      </c>
      <c r="C35" s="14" t="s">
        <v>41</v>
      </c>
      <c r="D35" s="14" t="s">
        <v>42</v>
      </c>
      <c r="E35" s="1" t="s">
        <v>43</v>
      </c>
      <c r="F35" s="1" t="s">
        <v>44</v>
      </c>
      <c r="G35" s="2" t="s">
        <v>45</v>
      </c>
      <c r="H35" s="1" t="s">
        <v>132</v>
      </c>
      <c r="I35" s="18" t="s">
        <v>49</v>
      </c>
    </row>
    <row r="36" spans="1:9" ht="18" x14ac:dyDescent="0.35">
      <c r="A36" s="13" t="s">
        <v>195</v>
      </c>
      <c r="B36" s="13">
        <v>19</v>
      </c>
      <c r="C36" s="19">
        <v>19</v>
      </c>
      <c r="D36" s="21">
        <v>6900</v>
      </c>
      <c r="E36" s="1">
        <v>300</v>
      </c>
      <c r="F36" s="1">
        <v>1440</v>
      </c>
      <c r="G36" s="1">
        <v>2592</v>
      </c>
      <c r="H36" s="1"/>
      <c r="I36" s="20">
        <f>D36+E36+F36+G36+H36</f>
        <v>11232</v>
      </c>
    </row>
    <row r="37" spans="1:9" ht="18" x14ac:dyDescent="0.35">
      <c r="A37" s="13" t="s">
        <v>196</v>
      </c>
      <c r="B37" s="13">
        <v>20</v>
      </c>
      <c r="C37" s="19">
        <v>17</v>
      </c>
      <c r="D37" s="21">
        <v>5865</v>
      </c>
      <c r="E37" s="1">
        <v>255</v>
      </c>
      <c r="F37" s="1">
        <v>1224</v>
      </c>
      <c r="G37" s="1">
        <v>2203.1999999999998</v>
      </c>
      <c r="H37" s="1">
        <v>73.81</v>
      </c>
      <c r="I37" s="20">
        <f>D37+E37+F37+G37+H37</f>
        <v>9621.01</v>
      </c>
    </row>
    <row r="38" spans="1:9" ht="18" x14ac:dyDescent="0.35">
      <c r="A38" s="13" t="s">
        <v>49</v>
      </c>
      <c r="B38" s="13">
        <f>SUM(B36:B37)</f>
        <v>39</v>
      </c>
      <c r="C38" s="13">
        <f t="shared" ref="C38:I38" si="5">SUM(C36:C37)</f>
        <v>36</v>
      </c>
      <c r="D38" s="13">
        <f t="shared" si="5"/>
        <v>12765</v>
      </c>
      <c r="E38" s="13">
        <f t="shared" si="5"/>
        <v>555</v>
      </c>
      <c r="F38" s="13">
        <f t="shared" si="5"/>
        <v>2664</v>
      </c>
      <c r="G38" s="13">
        <f t="shared" si="5"/>
        <v>4795.2</v>
      </c>
      <c r="H38" s="13">
        <f t="shared" si="5"/>
        <v>73.81</v>
      </c>
      <c r="I38" s="13">
        <f t="shared" si="5"/>
        <v>20853.010000000002</v>
      </c>
    </row>
    <row r="39" spans="1:9" ht="18" x14ac:dyDescent="0.35">
      <c r="A39" s="16"/>
      <c r="B39" s="16" t="s">
        <v>205</v>
      </c>
      <c r="C39" s="17"/>
      <c r="D39" s="17"/>
    </row>
    <row r="40" spans="1:9" ht="18" x14ac:dyDescent="0.35">
      <c r="A40" s="16"/>
      <c r="B40" s="43" t="s">
        <v>212</v>
      </c>
      <c r="C40" s="17"/>
      <c r="D40" s="17"/>
    </row>
    <row r="42" spans="1:9" ht="18" x14ac:dyDescent="0.35">
      <c r="A42" s="44" t="s">
        <v>199</v>
      </c>
      <c r="B42" s="11"/>
      <c r="C42" s="11"/>
      <c r="D42" s="11"/>
    </row>
    <row r="43" spans="1:9" ht="36" x14ac:dyDescent="0.35">
      <c r="A43" s="12" t="s">
        <v>33</v>
      </c>
      <c r="B43" s="14" t="s">
        <v>50</v>
      </c>
      <c r="C43" s="14" t="s">
        <v>41</v>
      </c>
      <c r="D43" s="14" t="s">
        <v>42</v>
      </c>
      <c r="E43" s="1" t="s">
        <v>43</v>
      </c>
      <c r="F43" s="1" t="s">
        <v>44</v>
      </c>
      <c r="G43" s="2" t="s">
        <v>200</v>
      </c>
      <c r="H43" s="1" t="s">
        <v>46</v>
      </c>
      <c r="I43" s="18" t="s">
        <v>49</v>
      </c>
    </row>
    <row r="44" spans="1:9" ht="18" x14ac:dyDescent="0.35">
      <c r="A44" s="13" t="s">
        <v>195</v>
      </c>
      <c r="B44" s="13">
        <v>19</v>
      </c>
      <c r="C44" s="19">
        <v>6</v>
      </c>
      <c r="D44" s="21">
        <v>1133.25</v>
      </c>
      <c r="E44" s="1"/>
      <c r="F44" s="1"/>
      <c r="G44" s="1">
        <v>932.98</v>
      </c>
      <c r="H44" s="1">
        <v>1133.25</v>
      </c>
      <c r="I44" s="20">
        <f>D44+E44+F44+G44+H44</f>
        <v>3199.48</v>
      </c>
    </row>
    <row r="45" spans="1:9" ht="18" x14ac:dyDescent="0.35">
      <c r="A45" s="13" t="s">
        <v>196</v>
      </c>
      <c r="B45" s="13">
        <v>20</v>
      </c>
      <c r="C45" s="19">
        <v>20</v>
      </c>
      <c r="D45" s="21">
        <v>3565</v>
      </c>
      <c r="E45" s="1"/>
      <c r="F45" s="1"/>
      <c r="G45" s="1"/>
      <c r="H45" s="1">
        <v>7130</v>
      </c>
      <c r="I45" s="20">
        <f>D45+E45+F45+G45+H45</f>
        <v>10695</v>
      </c>
    </row>
    <row r="46" spans="1:9" ht="18" x14ac:dyDescent="0.35">
      <c r="A46" s="13" t="s">
        <v>49</v>
      </c>
      <c r="B46" s="13">
        <f>SUM(B44:B45)</f>
        <v>39</v>
      </c>
      <c r="C46" s="13">
        <f t="shared" ref="C46:I46" si="6">SUM(C44:C45)</f>
        <v>26</v>
      </c>
      <c r="D46" s="13">
        <f t="shared" si="6"/>
        <v>4698.25</v>
      </c>
      <c r="E46" s="13">
        <f t="shared" si="6"/>
        <v>0</v>
      </c>
      <c r="F46" s="13">
        <f t="shared" si="6"/>
        <v>0</v>
      </c>
      <c r="G46" s="13">
        <f t="shared" si="6"/>
        <v>932.98</v>
      </c>
      <c r="H46" s="13">
        <f t="shared" si="6"/>
        <v>8263.25</v>
      </c>
      <c r="I46" s="13">
        <f t="shared" si="6"/>
        <v>13894.48</v>
      </c>
    </row>
    <row r="47" spans="1:9" ht="18" x14ac:dyDescent="0.35">
      <c r="A47" s="16"/>
      <c r="B47" s="16" t="s">
        <v>205</v>
      </c>
      <c r="C47" s="17"/>
      <c r="D47" s="17"/>
    </row>
    <row r="48" spans="1:9" ht="18" x14ac:dyDescent="0.35">
      <c r="A48" s="16"/>
      <c r="B48" s="43" t="s">
        <v>207</v>
      </c>
      <c r="C48" s="17"/>
      <c r="D48" s="17"/>
    </row>
    <row r="50" spans="1:9" ht="18" x14ac:dyDescent="0.35">
      <c r="A50" s="44" t="s">
        <v>201</v>
      </c>
      <c r="B50" s="11"/>
      <c r="C50" s="11"/>
      <c r="D50" s="11"/>
    </row>
    <row r="51" spans="1:9" ht="43.8" x14ac:dyDescent="0.35">
      <c r="A51" s="12" t="s">
        <v>33</v>
      </c>
      <c r="B51" s="14" t="s">
        <v>50</v>
      </c>
      <c r="C51" s="14" t="s">
        <v>41</v>
      </c>
      <c r="D51" s="14" t="s">
        <v>42</v>
      </c>
      <c r="E51" s="1" t="s">
        <v>43</v>
      </c>
      <c r="F51" s="1" t="s">
        <v>44</v>
      </c>
      <c r="G51" s="2" t="s">
        <v>45</v>
      </c>
      <c r="H51" s="1" t="s">
        <v>132</v>
      </c>
      <c r="I51" s="18" t="s">
        <v>49</v>
      </c>
    </row>
    <row r="52" spans="1:9" ht="18" x14ac:dyDescent="0.35">
      <c r="A52" s="13" t="s">
        <v>195</v>
      </c>
      <c r="B52" s="13">
        <v>19</v>
      </c>
      <c r="C52" s="19">
        <v>14</v>
      </c>
      <c r="D52" s="21">
        <v>7351</v>
      </c>
      <c r="E52" s="1">
        <v>294.04000000000002</v>
      </c>
      <c r="F52" s="1"/>
      <c r="G52" s="1">
        <v>2293.5100000000002</v>
      </c>
      <c r="H52" s="1"/>
      <c r="I52" s="20">
        <f>D52+E52+F52+G52+H52</f>
        <v>9938.5499999999993</v>
      </c>
    </row>
    <row r="53" spans="1:9" ht="18" x14ac:dyDescent="0.35">
      <c r="A53" s="13" t="s">
        <v>196</v>
      </c>
      <c r="B53" s="13">
        <v>20</v>
      </c>
      <c r="C53" s="19">
        <v>14</v>
      </c>
      <c r="D53" s="21">
        <v>7000</v>
      </c>
      <c r="E53" s="1">
        <v>280</v>
      </c>
      <c r="F53" s="1"/>
      <c r="G53" s="1">
        <v>2912</v>
      </c>
      <c r="H53" s="1">
        <v>60.79</v>
      </c>
      <c r="I53" s="20">
        <f>D53+E53+F53+G53+H53</f>
        <v>10252.790000000001</v>
      </c>
    </row>
    <row r="54" spans="1:9" ht="18" x14ac:dyDescent="0.35">
      <c r="A54" s="13" t="s">
        <v>49</v>
      </c>
      <c r="B54" s="13">
        <f>SUM(B52:B53)</f>
        <v>39</v>
      </c>
      <c r="C54" s="13">
        <f t="shared" ref="C54:I54" si="7">SUM(C52:C53)</f>
        <v>28</v>
      </c>
      <c r="D54" s="13">
        <f t="shared" si="7"/>
        <v>14351</v>
      </c>
      <c r="E54" s="13">
        <f t="shared" si="7"/>
        <v>574.04</v>
      </c>
      <c r="F54" s="13">
        <f t="shared" si="7"/>
        <v>0</v>
      </c>
      <c r="G54" s="13">
        <f t="shared" si="7"/>
        <v>5205.51</v>
      </c>
      <c r="H54" s="13">
        <f t="shared" si="7"/>
        <v>60.79</v>
      </c>
      <c r="I54" s="13">
        <f t="shared" si="7"/>
        <v>20191.34</v>
      </c>
    </row>
    <row r="55" spans="1:9" ht="18" x14ac:dyDescent="0.35">
      <c r="A55" s="16"/>
      <c r="B55" s="16" t="s">
        <v>205</v>
      </c>
      <c r="C55" s="17"/>
      <c r="D55" s="17"/>
    </row>
    <row r="56" spans="1:9" ht="18" x14ac:dyDescent="0.35">
      <c r="A56" s="16"/>
      <c r="B56" s="43" t="s">
        <v>213</v>
      </c>
      <c r="C56" s="17"/>
      <c r="D56" s="17"/>
    </row>
    <row r="58" spans="1:9" ht="18" x14ac:dyDescent="0.35">
      <c r="A58" s="44" t="s">
        <v>202</v>
      </c>
      <c r="B58" s="11"/>
      <c r="C58" s="11"/>
      <c r="D58" s="11"/>
    </row>
    <row r="59" spans="1:9" ht="43.8" x14ac:dyDescent="0.35">
      <c r="A59" s="12" t="s">
        <v>33</v>
      </c>
      <c r="B59" s="14" t="s">
        <v>50</v>
      </c>
      <c r="C59" s="14" t="s">
        <v>41</v>
      </c>
      <c r="D59" s="14" t="s">
        <v>42</v>
      </c>
      <c r="E59" s="1" t="s">
        <v>43</v>
      </c>
      <c r="F59" s="1" t="s">
        <v>44</v>
      </c>
      <c r="G59" s="2" t="s">
        <v>45</v>
      </c>
      <c r="H59" s="1" t="s">
        <v>132</v>
      </c>
      <c r="I59" s="18" t="s">
        <v>49</v>
      </c>
    </row>
    <row r="60" spans="1:9" ht="18" x14ac:dyDescent="0.35">
      <c r="A60" s="13" t="s">
        <v>195</v>
      </c>
      <c r="B60" s="13">
        <v>19</v>
      </c>
      <c r="C60" s="19">
        <v>18</v>
      </c>
      <c r="D60" s="21">
        <v>9470.2000000000007</v>
      </c>
      <c r="E60" s="1">
        <v>568.21</v>
      </c>
      <c r="F60" s="1">
        <v>1505.76</v>
      </c>
      <c r="G60" s="1">
        <v>3463.25</v>
      </c>
      <c r="H60" s="1"/>
      <c r="I60" s="20">
        <f>D60+E60+F60+G60+H60</f>
        <v>15007.42</v>
      </c>
    </row>
    <row r="61" spans="1:9" ht="18" x14ac:dyDescent="0.35">
      <c r="A61" s="13" t="s">
        <v>196</v>
      </c>
      <c r="B61" s="13">
        <v>20</v>
      </c>
      <c r="C61" s="19">
        <v>15</v>
      </c>
      <c r="D61" s="21">
        <v>7500</v>
      </c>
      <c r="E61" s="1">
        <v>450</v>
      </c>
      <c r="F61" s="1">
        <v>1192.5</v>
      </c>
      <c r="G61" s="1">
        <v>3657</v>
      </c>
      <c r="H61" s="1">
        <v>65.13</v>
      </c>
      <c r="I61" s="20">
        <f>D61+E61+F61+G61+H61</f>
        <v>12864.63</v>
      </c>
    </row>
    <row r="62" spans="1:9" ht="18" x14ac:dyDescent="0.35">
      <c r="A62" s="13" t="s">
        <v>49</v>
      </c>
      <c r="B62" s="13">
        <f>SUM(B60:B61)</f>
        <v>39</v>
      </c>
      <c r="C62" s="13">
        <f t="shared" ref="C62:I62" si="8">SUM(C60:C61)</f>
        <v>33</v>
      </c>
      <c r="D62" s="13">
        <f t="shared" si="8"/>
        <v>16970.2</v>
      </c>
      <c r="E62" s="13">
        <f t="shared" si="8"/>
        <v>1018.21</v>
      </c>
      <c r="F62" s="13">
        <f t="shared" si="8"/>
        <v>2698.26</v>
      </c>
      <c r="G62" s="13">
        <f t="shared" si="8"/>
        <v>7120.25</v>
      </c>
      <c r="H62" s="13">
        <f t="shared" si="8"/>
        <v>65.13</v>
      </c>
      <c r="I62" s="13">
        <f t="shared" si="8"/>
        <v>27872.05</v>
      </c>
    </row>
    <row r="63" spans="1:9" ht="18" x14ac:dyDescent="0.35">
      <c r="A63" s="16"/>
      <c r="B63" s="16" t="s">
        <v>205</v>
      </c>
      <c r="C63" s="17"/>
      <c r="D63" s="17"/>
    </row>
    <row r="64" spans="1:9" ht="18" x14ac:dyDescent="0.35">
      <c r="A64" s="16"/>
      <c r="B64" s="43" t="s">
        <v>214</v>
      </c>
      <c r="C64" s="17"/>
      <c r="D64" s="17"/>
    </row>
    <row r="66" spans="1:9" ht="18" x14ac:dyDescent="0.35">
      <c r="A66" s="44" t="s">
        <v>203</v>
      </c>
      <c r="B66" s="11"/>
      <c r="C66" s="11"/>
      <c r="D66" s="11"/>
    </row>
    <row r="67" spans="1:9" ht="43.8" x14ac:dyDescent="0.35">
      <c r="A67" s="12" t="s">
        <v>33</v>
      </c>
      <c r="B67" s="14" t="s">
        <v>50</v>
      </c>
      <c r="C67" s="14" t="s">
        <v>41</v>
      </c>
      <c r="D67" s="14" t="s">
        <v>42</v>
      </c>
      <c r="E67" s="1" t="s">
        <v>43</v>
      </c>
      <c r="F67" s="1" t="s">
        <v>44</v>
      </c>
      <c r="G67" s="2" t="s">
        <v>45</v>
      </c>
      <c r="H67" s="1" t="s">
        <v>132</v>
      </c>
      <c r="I67" s="18" t="s">
        <v>49</v>
      </c>
    </row>
    <row r="68" spans="1:9" ht="18" x14ac:dyDescent="0.35">
      <c r="A68" s="13" t="s">
        <v>195</v>
      </c>
      <c r="B68" s="13">
        <v>19</v>
      </c>
      <c r="C68" s="19">
        <v>13</v>
      </c>
      <c r="D68" s="21">
        <v>4706.62</v>
      </c>
      <c r="E68" s="1">
        <v>204.64</v>
      </c>
      <c r="F68" s="1"/>
      <c r="G68" s="1">
        <v>1473.38</v>
      </c>
      <c r="H68" s="1"/>
      <c r="I68" s="20">
        <f>D68+E68+F68+G68+H68</f>
        <v>6384.64</v>
      </c>
    </row>
    <row r="69" spans="1:9" ht="18" x14ac:dyDescent="0.35">
      <c r="A69" s="13" t="s">
        <v>196</v>
      </c>
      <c r="B69" s="13">
        <v>20</v>
      </c>
      <c r="C69" s="19">
        <v>17</v>
      </c>
      <c r="D69" s="21">
        <v>5865</v>
      </c>
      <c r="E69" s="1">
        <v>255</v>
      </c>
      <c r="F69" s="1"/>
      <c r="G69" s="1">
        <v>2448</v>
      </c>
      <c r="H69" s="1">
        <v>73.81</v>
      </c>
      <c r="I69" s="20">
        <f>D69+E69+F69+G69+H69</f>
        <v>8641.81</v>
      </c>
    </row>
    <row r="70" spans="1:9" ht="18" x14ac:dyDescent="0.35">
      <c r="A70" s="13" t="s">
        <v>49</v>
      </c>
      <c r="B70" s="13">
        <f>SUM(B68:B69)</f>
        <v>39</v>
      </c>
      <c r="C70" s="13">
        <f t="shared" ref="C70:I70" si="9">SUM(C68:C69)</f>
        <v>30</v>
      </c>
      <c r="D70" s="13">
        <f t="shared" si="9"/>
        <v>10571.619999999999</v>
      </c>
      <c r="E70" s="13">
        <f t="shared" si="9"/>
        <v>459.64</v>
      </c>
      <c r="F70" s="13">
        <f t="shared" si="9"/>
        <v>0</v>
      </c>
      <c r="G70" s="13">
        <f t="shared" si="9"/>
        <v>3921.38</v>
      </c>
      <c r="H70" s="13">
        <f t="shared" si="9"/>
        <v>73.81</v>
      </c>
      <c r="I70" s="13">
        <f t="shared" si="9"/>
        <v>15026.45</v>
      </c>
    </row>
    <row r="71" spans="1:9" ht="18" x14ac:dyDescent="0.35">
      <c r="A71" s="16"/>
      <c r="B71" s="16" t="s">
        <v>205</v>
      </c>
      <c r="C71" s="17"/>
      <c r="D71" s="17"/>
    </row>
    <row r="72" spans="1:9" ht="18" x14ac:dyDescent="0.35">
      <c r="A72" s="16"/>
      <c r="B72" s="43" t="s">
        <v>215</v>
      </c>
      <c r="C72" s="17"/>
      <c r="D72" s="17"/>
    </row>
    <row r="74" spans="1:9" ht="18" x14ac:dyDescent="0.35">
      <c r="A74" s="44" t="s">
        <v>204</v>
      </c>
      <c r="B74" s="11"/>
      <c r="C74" s="11"/>
      <c r="D74" s="11"/>
    </row>
    <row r="75" spans="1:9" ht="43.8" x14ac:dyDescent="0.35">
      <c r="A75" s="12" t="s">
        <v>33</v>
      </c>
      <c r="B75" s="14" t="s">
        <v>50</v>
      </c>
      <c r="C75" s="14" t="s">
        <v>41</v>
      </c>
      <c r="D75" s="14" t="s">
        <v>42</v>
      </c>
      <c r="E75" s="1" t="s">
        <v>43</v>
      </c>
      <c r="F75" s="1" t="s">
        <v>44</v>
      </c>
      <c r="G75" s="2" t="s">
        <v>45</v>
      </c>
      <c r="H75" s="1" t="s">
        <v>132</v>
      </c>
      <c r="I75" s="18" t="s">
        <v>49</v>
      </c>
    </row>
    <row r="76" spans="1:9" ht="18" x14ac:dyDescent="0.35">
      <c r="A76" s="13" t="s">
        <v>195</v>
      </c>
      <c r="B76" s="13">
        <v>19</v>
      </c>
      <c r="C76" s="19">
        <v>19</v>
      </c>
      <c r="D76" s="21">
        <v>10000</v>
      </c>
      <c r="E76" s="1">
        <v>400</v>
      </c>
      <c r="F76" s="1"/>
      <c r="G76" s="1">
        <v>1040</v>
      </c>
      <c r="H76" s="1"/>
      <c r="I76" s="20">
        <f>D76+E76+F76+G76+H76</f>
        <v>11440</v>
      </c>
    </row>
    <row r="77" spans="1:9" ht="18" x14ac:dyDescent="0.35">
      <c r="A77" s="13" t="s">
        <v>196</v>
      </c>
      <c r="B77" s="13">
        <v>20</v>
      </c>
      <c r="C77" s="19">
        <v>14</v>
      </c>
      <c r="D77" s="21">
        <v>7000</v>
      </c>
      <c r="E77" s="1">
        <v>280</v>
      </c>
      <c r="F77" s="1"/>
      <c r="G77" s="1">
        <v>1456</v>
      </c>
      <c r="H77" s="1">
        <v>60.79</v>
      </c>
      <c r="I77" s="20">
        <f>D77+E77+F77+G77+H77</f>
        <v>8796.7900000000009</v>
      </c>
    </row>
    <row r="78" spans="1:9" ht="18" x14ac:dyDescent="0.35">
      <c r="A78" s="13" t="s">
        <v>49</v>
      </c>
      <c r="B78" s="13">
        <f>SUM(B76:B77)</f>
        <v>39</v>
      </c>
      <c r="C78" s="13">
        <f t="shared" ref="C78:I78" si="10">SUM(C76:C77)</f>
        <v>33</v>
      </c>
      <c r="D78" s="13">
        <f t="shared" si="10"/>
        <v>17000</v>
      </c>
      <c r="E78" s="13">
        <f t="shared" si="10"/>
        <v>680</v>
      </c>
      <c r="F78" s="13">
        <f t="shared" si="10"/>
        <v>0</v>
      </c>
      <c r="G78" s="13">
        <f t="shared" si="10"/>
        <v>2496</v>
      </c>
      <c r="H78" s="13">
        <f t="shared" si="10"/>
        <v>60.79</v>
      </c>
      <c r="I78" s="13">
        <f t="shared" si="10"/>
        <v>20236.79</v>
      </c>
    </row>
    <row r="79" spans="1:9" ht="18" x14ac:dyDescent="0.35">
      <c r="A79" s="16"/>
      <c r="B79" s="16" t="s">
        <v>205</v>
      </c>
      <c r="C79" s="17"/>
      <c r="D79" s="17"/>
    </row>
    <row r="80" spans="1:9" ht="18" x14ac:dyDescent="0.35">
      <c r="A80" s="16"/>
      <c r="B80" s="43" t="s">
        <v>216</v>
      </c>
      <c r="C80" s="17"/>
      <c r="D80" s="17"/>
    </row>
    <row r="82" spans="1:9" ht="18" x14ac:dyDescent="0.35">
      <c r="A82" s="44" t="s">
        <v>208</v>
      </c>
      <c r="B82" s="11"/>
      <c r="C82" s="11"/>
      <c r="D82" s="11"/>
    </row>
    <row r="83" spans="1:9" ht="43.8" x14ac:dyDescent="0.35">
      <c r="A83" s="12" t="s">
        <v>33</v>
      </c>
      <c r="B83" s="14" t="s">
        <v>50</v>
      </c>
      <c r="C83" s="14" t="s">
        <v>41</v>
      </c>
      <c r="D83" s="14" t="s">
        <v>42</v>
      </c>
      <c r="E83" s="1" t="s">
        <v>43</v>
      </c>
      <c r="F83" s="1" t="s">
        <v>132</v>
      </c>
      <c r="G83" s="2" t="s">
        <v>45</v>
      </c>
      <c r="H83" s="1" t="s">
        <v>209</v>
      </c>
      <c r="I83" s="18" t="s">
        <v>49</v>
      </c>
    </row>
    <row r="84" spans="1:9" ht="18" x14ac:dyDescent="0.35">
      <c r="A84" s="13" t="s">
        <v>195</v>
      </c>
      <c r="B84" s="13">
        <v>19</v>
      </c>
      <c r="C84" s="19">
        <v>13</v>
      </c>
      <c r="D84" s="21">
        <v>3137.75</v>
      </c>
      <c r="E84" s="1">
        <v>136.41999999999999</v>
      </c>
      <c r="F84" s="1"/>
      <c r="G84" s="1">
        <v>982.25</v>
      </c>
      <c r="H84" s="1">
        <v>177.35</v>
      </c>
      <c r="I84" s="20">
        <f>D84+E84+F84+G84+H84</f>
        <v>4433.7700000000004</v>
      </c>
    </row>
    <row r="85" spans="1:9" ht="18" x14ac:dyDescent="0.35">
      <c r="A85" s="13" t="s">
        <v>196</v>
      </c>
      <c r="B85" s="13">
        <v>20</v>
      </c>
      <c r="C85" s="19">
        <v>15</v>
      </c>
      <c r="D85" s="21">
        <v>3450</v>
      </c>
      <c r="E85" s="1">
        <v>150</v>
      </c>
      <c r="F85" s="1">
        <v>65.13</v>
      </c>
      <c r="G85" s="1">
        <v>1080</v>
      </c>
      <c r="H85" s="1">
        <v>195</v>
      </c>
      <c r="I85" s="20">
        <f>D85+E85+F85+G85+H85</f>
        <v>4940.13</v>
      </c>
    </row>
    <row r="86" spans="1:9" ht="18" x14ac:dyDescent="0.35">
      <c r="A86" s="13" t="s">
        <v>49</v>
      </c>
      <c r="B86" s="13">
        <f>SUM(B84:B85)</f>
        <v>39</v>
      </c>
      <c r="C86" s="13">
        <f t="shared" ref="C86:I86" si="11">SUM(C84:C85)</f>
        <v>28</v>
      </c>
      <c r="D86" s="13">
        <f t="shared" si="11"/>
        <v>6587.75</v>
      </c>
      <c r="E86" s="13">
        <f t="shared" si="11"/>
        <v>286.41999999999996</v>
      </c>
      <c r="F86" s="13">
        <f t="shared" si="11"/>
        <v>65.13</v>
      </c>
      <c r="G86" s="13">
        <f t="shared" si="11"/>
        <v>2062.25</v>
      </c>
      <c r="H86" s="13">
        <f t="shared" si="11"/>
        <v>372.35</v>
      </c>
      <c r="I86" s="13">
        <f t="shared" si="11"/>
        <v>9373.9000000000015</v>
      </c>
    </row>
    <row r="87" spans="1:9" ht="18" x14ac:dyDescent="0.35">
      <c r="A87" s="16"/>
      <c r="B87" s="16" t="s">
        <v>205</v>
      </c>
      <c r="C87" s="17"/>
      <c r="D87" s="17"/>
    </row>
    <row r="88" spans="1:9" ht="18" x14ac:dyDescent="0.35">
      <c r="A88" s="16"/>
      <c r="B88" s="43" t="s">
        <v>217</v>
      </c>
      <c r="C88" s="17"/>
      <c r="D88" s="17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5"/>
  <sheetViews>
    <sheetView topLeftCell="A389" workbookViewId="0">
      <selection activeCell="A400" sqref="A400:P465"/>
    </sheetView>
  </sheetViews>
  <sheetFormatPr defaultRowHeight="14.4" x14ac:dyDescent="0.3"/>
  <cols>
    <col min="1" max="1" width="31.6640625" customWidth="1"/>
    <col min="2" max="2" width="16.109375" customWidth="1"/>
    <col min="3" max="3" width="10.33203125" customWidth="1"/>
    <col min="10" max="10" width="7.6640625" customWidth="1"/>
    <col min="13" max="13" width="7.88671875" customWidth="1"/>
    <col min="14" max="15" width="8.109375" customWidth="1"/>
    <col min="16" max="16" width="10.33203125" customWidth="1"/>
  </cols>
  <sheetData>
    <row r="1" spans="1:14" x14ac:dyDescent="0.3">
      <c r="C1" t="s">
        <v>54</v>
      </c>
    </row>
    <row r="2" spans="1:14" ht="28.8" customHeight="1" x14ac:dyDescent="0.3">
      <c r="A2" s="1" t="s">
        <v>33</v>
      </c>
      <c r="B2" s="1"/>
      <c r="C2" s="1" t="s">
        <v>42</v>
      </c>
      <c r="D2" s="1" t="s">
        <v>43</v>
      </c>
      <c r="E2" s="1" t="s">
        <v>44</v>
      </c>
      <c r="F2" s="2" t="s">
        <v>55</v>
      </c>
      <c r="G2" s="1" t="s">
        <v>46</v>
      </c>
      <c r="H2" s="1" t="s">
        <v>56</v>
      </c>
      <c r="I2" s="2" t="s">
        <v>57</v>
      </c>
      <c r="J2" s="2" t="s">
        <v>58</v>
      </c>
      <c r="K2" s="2" t="s">
        <v>77</v>
      </c>
      <c r="L2" s="24" t="s">
        <v>79</v>
      </c>
      <c r="M2" s="45"/>
      <c r="N2" s="45"/>
    </row>
    <row r="3" spans="1:14" x14ac:dyDescent="0.3">
      <c r="A3" s="1" t="s">
        <v>64</v>
      </c>
      <c r="B3" s="1"/>
      <c r="C3" s="1">
        <v>9500</v>
      </c>
      <c r="D3" s="1">
        <v>600</v>
      </c>
      <c r="E3" s="1">
        <v>2525</v>
      </c>
      <c r="F3" s="1">
        <v>6312.5</v>
      </c>
      <c r="G3" s="1"/>
      <c r="H3" s="1"/>
      <c r="I3" s="1"/>
      <c r="J3" s="1"/>
      <c r="K3" s="1"/>
      <c r="L3" s="1"/>
      <c r="M3" s="4"/>
      <c r="N3" s="4"/>
    </row>
    <row r="4" spans="1:14" x14ac:dyDescent="0.3">
      <c r="A4" s="1" t="s">
        <v>65</v>
      </c>
      <c r="B4" s="1"/>
      <c r="C4" s="1">
        <v>9500</v>
      </c>
      <c r="D4" s="1">
        <v>600</v>
      </c>
      <c r="E4" s="1">
        <v>2525</v>
      </c>
      <c r="F4" s="1">
        <v>6312.5</v>
      </c>
      <c r="G4" s="1"/>
      <c r="H4" s="1"/>
      <c r="I4" s="1"/>
      <c r="J4" s="1"/>
      <c r="K4" s="1"/>
      <c r="L4" s="1"/>
      <c r="M4" s="4"/>
      <c r="N4" s="4"/>
    </row>
    <row r="5" spans="1:14" x14ac:dyDescent="0.3">
      <c r="A5" s="1" t="s">
        <v>66</v>
      </c>
      <c r="B5" s="1"/>
      <c r="C5" s="1">
        <v>9500</v>
      </c>
      <c r="D5" s="1">
        <v>600</v>
      </c>
      <c r="E5" s="1">
        <v>2525</v>
      </c>
      <c r="F5" s="1">
        <v>6312.5</v>
      </c>
      <c r="G5" s="1"/>
      <c r="H5" s="1"/>
      <c r="I5" s="1"/>
      <c r="J5" s="1"/>
      <c r="K5" s="1"/>
      <c r="L5" s="1"/>
      <c r="M5" s="4"/>
      <c r="N5" s="4"/>
    </row>
    <row r="6" spans="1:14" x14ac:dyDescent="0.3">
      <c r="A6" s="1" t="s">
        <v>67</v>
      </c>
      <c r="B6" s="1"/>
      <c r="C6" s="1">
        <v>9500</v>
      </c>
      <c r="D6" s="1">
        <v>600</v>
      </c>
      <c r="E6" s="1">
        <v>2525</v>
      </c>
      <c r="F6" s="1">
        <v>6312.5</v>
      </c>
      <c r="G6" s="1"/>
      <c r="H6" s="1"/>
      <c r="I6" s="1"/>
      <c r="J6" s="1"/>
      <c r="K6" s="1"/>
      <c r="L6" s="1"/>
      <c r="M6" s="4"/>
      <c r="N6" s="4"/>
    </row>
    <row r="7" spans="1:14" x14ac:dyDescent="0.3">
      <c r="A7" s="1" t="s">
        <v>68</v>
      </c>
      <c r="B7" s="1"/>
      <c r="C7" s="1">
        <v>9500</v>
      </c>
      <c r="D7" s="1">
        <v>600</v>
      </c>
      <c r="E7" s="1">
        <v>2525</v>
      </c>
      <c r="F7" s="1">
        <v>6312.5</v>
      </c>
      <c r="G7" s="1"/>
      <c r="H7" s="1"/>
      <c r="I7" s="1"/>
      <c r="J7" s="1"/>
      <c r="K7" s="1"/>
      <c r="L7" s="1"/>
      <c r="M7" s="4"/>
      <c r="N7" s="4"/>
    </row>
    <row r="8" spans="1:14" x14ac:dyDescent="0.3">
      <c r="A8" s="1" t="s">
        <v>69</v>
      </c>
      <c r="B8" s="1"/>
      <c r="C8" s="1">
        <v>9500</v>
      </c>
      <c r="D8" s="1">
        <v>600</v>
      </c>
      <c r="E8" s="1">
        <v>2525</v>
      </c>
      <c r="F8" s="1">
        <v>6312.5</v>
      </c>
      <c r="G8" s="1">
        <v>4750</v>
      </c>
      <c r="H8" s="1"/>
      <c r="I8" s="1"/>
      <c r="J8" s="1"/>
      <c r="K8" s="1"/>
      <c r="L8" s="1"/>
      <c r="M8" s="4"/>
      <c r="N8" s="4"/>
    </row>
    <row r="9" spans="1:14" x14ac:dyDescent="0.3">
      <c r="A9" s="1" t="s">
        <v>70</v>
      </c>
      <c r="B9" s="1"/>
      <c r="C9" s="1">
        <v>9500</v>
      </c>
      <c r="D9" s="1">
        <v>600</v>
      </c>
      <c r="E9" s="1">
        <v>2525</v>
      </c>
      <c r="F9" s="1">
        <v>6312.5</v>
      </c>
      <c r="G9" s="1">
        <v>4750</v>
      </c>
      <c r="H9" s="1"/>
      <c r="I9" s="1"/>
      <c r="J9" s="1"/>
      <c r="K9" s="1"/>
      <c r="L9" s="1"/>
      <c r="M9" s="4"/>
      <c r="N9" s="4"/>
    </row>
    <row r="10" spans="1:14" x14ac:dyDescent="0.3">
      <c r="A10" s="1" t="s">
        <v>71</v>
      </c>
      <c r="B10" s="1"/>
      <c r="C10" s="1">
        <v>9500</v>
      </c>
      <c r="D10" s="1">
        <v>600</v>
      </c>
      <c r="E10" s="1">
        <v>2525</v>
      </c>
      <c r="F10" s="1">
        <v>6312.5</v>
      </c>
      <c r="G10" s="1">
        <v>4750</v>
      </c>
      <c r="H10" s="1"/>
      <c r="I10" s="1"/>
      <c r="J10" s="1"/>
      <c r="K10" s="1"/>
      <c r="L10" s="1"/>
      <c r="M10" s="4"/>
      <c r="N10" s="4"/>
    </row>
    <row r="11" spans="1:14" x14ac:dyDescent="0.3">
      <c r="A11" s="1" t="s">
        <v>72</v>
      </c>
      <c r="B11" s="1"/>
      <c r="C11" s="1">
        <v>9500</v>
      </c>
      <c r="D11" s="1">
        <v>600</v>
      </c>
      <c r="E11" s="1">
        <v>2525</v>
      </c>
      <c r="F11" s="1">
        <v>6312.5</v>
      </c>
      <c r="G11" s="1">
        <v>4750</v>
      </c>
      <c r="H11" s="1"/>
      <c r="I11" s="1"/>
      <c r="J11" s="1"/>
      <c r="K11" s="1"/>
      <c r="L11" s="1"/>
      <c r="M11" s="4"/>
      <c r="N11" s="4"/>
    </row>
    <row r="12" spans="1:14" x14ac:dyDescent="0.3">
      <c r="A12" s="1" t="s">
        <v>73</v>
      </c>
      <c r="B12" s="1"/>
      <c r="C12" s="1">
        <v>9500</v>
      </c>
      <c r="D12" s="1">
        <v>600</v>
      </c>
      <c r="E12" s="1">
        <v>2525</v>
      </c>
      <c r="F12" s="1">
        <v>6312.5</v>
      </c>
      <c r="G12" s="1">
        <v>4750</v>
      </c>
      <c r="H12" s="1"/>
      <c r="I12" s="1">
        <v>23687.5</v>
      </c>
      <c r="J12" s="1"/>
      <c r="K12" s="1"/>
      <c r="L12" s="1"/>
      <c r="M12" s="4"/>
      <c r="N12" s="4"/>
    </row>
    <row r="13" spans="1:14" x14ac:dyDescent="0.3">
      <c r="A13" s="1" t="s">
        <v>74</v>
      </c>
      <c r="B13" s="1"/>
      <c r="C13" s="1">
        <v>10700</v>
      </c>
      <c r="D13" s="1">
        <v>600</v>
      </c>
      <c r="E13" s="1">
        <v>2825</v>
      </c>
      <c r="F13" s="1">
        <v>7062.5</v>
      </c>
      <c r="G13" s="1">
        <v>5350</v>
      </c>
      <c r="H13" s="1"/>
      <c r="I13" s="1"/>
      <c r="J13" s="1"/>
      <c r="K13" s="1"/>
      <c r="L13" s="1"/>
      <c r="M13" s="4"/>
      <c r="N13" s="4"/>
    </row>
    <row r="14" spans="1:14" x14ac:dyDescent="0.3">
      <c r="A14" s="1" t="s">
        <v>75</v>
      </c>
      <c r="B14" s="1"/>
      <c r="C14" s="1">
        <v>11500</v>
      </c>
      <c r="D14" s="1">
        <v>600</v>
      </c>
      <c r="E14" s="1">
        <v>3025</v>
      </c>
      <c r="F14" s="1">
        <v>7562.5</v>
      </c>
      <c r="G14" s="1">
        <v>5750</v>
      </c>
      <c r="H14" s="1"/>
      <c r="I14" s="1"/>
      <c r="J14" s="1"/>
      <c r="K14" s="1"/>
      <c r="L14" s="1"/>
      <c r="M14" s="4"/>
      <c r="N14" s="4"/>
    </row>
    <row r="15" spans="1:14" x14ac:dyDescent="0.3">
      <c r="A15" s="1" t="s">
        <v>59</v>
      </c>
      <c r="B15" s="1"/>
      <c r="C15" s="1">
        <v>2875</v>
      </c>
      <c r="D15" s="1">
        <v>150</v>
      </c>
      <c r="E15" s="1">
        <v>756.25</v>
      </c>
      <c r="F15" s="1">
        <v>1890.63</v>
      </c>
      <c r="G15" s="1">
        <v>1437.5</v>
      </c>
      <c r="H15" s="1">
        <v>18625.05</v>
      </c>
      <c r="I15" s="1"/>
      <c r="J15" s="1">
        <v>28432.03</v>
      </c>
      <c r="K15" s="1"/>
      <c r="L15" s="1"/>
      <c r="M15" s="4"/>
      <c r="N15" s="4"/>
    </row>
    <row r="16" spans="1:14" x14ac:dyDescent="0.3">
      <c r="A16" s="1" t="s">
        <v>60</v>
      </c>
      <c r="B16" s="1"/>
      <c r="C16" s="1">
        <v>11500</v>
      </c>
      <c r="D16" s="1">
        <v>600</v>
      </c>
      <c r="E16" s="1">
        <v>3025</v>
      </c>
      <c r="F16" s="1">
        <v>7562.5</v>
      </c>
      <c r="G16" s="1">
        <v>5750</v>
      </c>
      <c r="H16" s="1"/>
      <c r="I16" s="1"/>
      <c r="J16" s="1"/>
      <c r="K16" s="1"/>
      <c r="L16" s="1"/>
      <c r="M16" s="4"/>
      <c r="N16" s="4"/>
    </row>
    <row r="17" spans="1:15" x14ac:dyDescent="0.3">
      <c r="A17" s="1" t="s">
        <v>61</v>
      </c>
      <c r="B17" s="1"/>
      <c r="C17" s="1">
        <v>6059.88</v>
      </c>
      <c r="D17" s="1">
        <v>316.17</v>
      </c>
      <c r="E17" s="1">
        <v>1594.01</v>
      </c>
      <c r="F17" s="1">
        <v>3985.03</v>
      </c>
      <c r="G17" s="1">
        <v>3029.94</v>
      </c>
      <c r="H17" s="1">
        <v>13655.34</v>
      </c>
      <c r="I17" s="1"/>
      <c r="J17" s="1"/>
      <c r="K17" s="1"/>
      <c r="L17" s="1"/>
      <c r="M17" s="4"/>
      <c r="N17" s="4"/>
    </row>
    <row r="18" spans="1:15" x14ac:dyDescent="0.3">
      <c r="A18" s="1" t="s">
        <v>62</v>
      </c>
      <c r="B18" s="1"/>
      <c r="C18" s="1">
        <v>11500</v>
      </c>
      <c r="D18" s="1">
        <v>600</v>
      </c>
      <c r="E18" s="1">
        <v>3025</v>
      </c>
      <c r="F18" s="1">
        <v>7562.5</v>
      </c>
      <c r="G18" s="1">
        <v>17250</v>
      </c>
      <c r="H18" s="1"/>
      <c r="I18" s="1"/>
      <c r="J18" s="1"/>
      <c r="K18" s="1"/>
      <c r="L18" s="1"/>
      <c r="M18" s="4"/>
      <c r="N18" s="4"/>
    </row>
    <row r="19" spans="1:15" x14ac:dyDescent="0.3">
      <c r="A19" s="1" t="s">
        <v>63</v>
      </c>
      <c r="B19" s="1"/>
      <c r="C19" s="1">
        <v>525.71</v>
      </c>
      <c r="D19" s="1">
        <v>27.43</v>
      </c>
      <c r="E19" s="1">
        <v>138.29</v>
      </c>
      <c r="F19" s="1">
        <v>345.71</v>
      </c>
      <c r="G19" s="1">
        <v>262.85000000000002</v>
      </c>
      <c r="H19" s="1"/>
      <c r="I19" s="1"/>
      <c r="J19" s="1"/>
      <c r="K19" s="1"/>
      <c r="L19" s="1">
        <v>22607.759999999998</v>
      </c>
      <c r="M19" s="4"/>
      <c r="N19" s="4"/>
    </row>
    <row r="23" spans="1:15" x14ac:dyDescent="0.3">
      <c r="C23" t="s">
        <v>76</v>
      </c>
    </row>
    <row r="24" spans="1:15" ht="51" customHeight="1" x14ac:dyDescent="0.3">
      <c r="A24" s="1" t="s">
        <v>33</v>
      </c>
      <c r="B24" s="1"/>
      <c r="C24" s="1" t="s">
        <v>42</v>
      </c>
      <c r="D24" s="1" t="s">
        <v>43</v>
      </c>
      <c r="E24" s="1" t="s">
        <v>44</v>
      </c>
      <c r="F24" s="2" t="s">
        <v>55</v>
      </c>
      <c r="G24" s="1" t="s">
        <v>46</v>
      </c>
      <c r="H24" s="1" t="s">
        <v>56</v>
      </c>
      <c r="I24" s="2" t="s">
        <v>57</v>
      </c>
      <c r="J24" s="2" t="s">
        <v>58</v>
      </c>
      <c r="K24" s="2"/>
      <c r="L24" s="24" t="s">
        <v>78</v>
      </c>
      <c r="M24" s="24"/>
      <c r="N24" s="24"/>
      <c r="O24" s="24" t="s">
        <v>79</v>
      </c>
    </row>
    <row r="25" spans="1:15" x14ac:dyDescent="0.3">
      <c r="A25" s="1" t="s">
        <v>64</v>
      </c>
      <c r="B25" s="1"/>
      <c r="C25" s="1">
        <v>8500</v>
      </c>
      <c r="D25" s="1">
        <v>600</v>
      </c>
      <c r="E25" s="1"/>
      <c r="F25" s="1">
        <v>4550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1" t="s">
        <v>65</v>
      </c>
      <c r="B26" s="1"/>
      <c r="C26" s="1">
        <v>8500</v>
      </c>
      <c r="D26" s="1">
        <v>600</v>
      </c>
      <c r="E26" s="1"/>
      <c r="F26" s="1">
        <v>4550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A27" s="1" t="s">
        <v>66</v>
      </c>
      <c r="B27" s="1"/>
      <c r="C27" s="1">
        <v>8500</v>
      </c>
      <c r="D27" s="1">
        <v>600</v>
      </c>
      <c r="E27" s="1"/>
      <c r="F27" s="1">
        <v>4550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1" t="s">
        <v>67</v>
      </c>
      <c r="B28" s="1"/>
      <c r="C28" s="1">
        <v>8500</v>
      </c>
      <c r="D28" s="1">
        <v>600</v>
      </c>
      <c r="E28" s="1"/>
      <c r="F28" s="1">
        <v>4550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1" t="s">
        <v>68</v>
      </c>
      <c r="B29" s="1"/>
      <c r="C29" s="1">
        <v>8500</v>
      </c>
      <c r="D29" s="1">
        <v>600</v>
      </c>
      <c r="E29" s="1"/>
      <c r="F29" s="1">
        <v>4550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1" t="s">
        <v>69</v>
      </c>
      <c r="B30" s="1"/>
      <c r="C30" s="1">
        <v>8500</v>
      </c>
      <c r="D30" s="1">
        <v>600</v>
      </c>
      <c r="E30" s="1"/>
      <c r="F30" s="1">
        <v>4550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1" t="s">
        <v>70</v>
      </c>
      <c r="B31" s="1"/>
      <c r="C31" s="1">
        <v>8500</v>
      </c>
      <c r="D31" s="1">
        <v>600</v>
      </c>
      <c r="E31" s="1"/>
      <c r="F31" s="1">
        <v>4550</v>
      </c>
      <c r="G31" s="1">
        <v>850</v>
      </c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1" t="s">
        <v>71</v>
      </c>
      <c r="B32" s="1"/>
      <c r="C32" s="1">
        <v>5666.67</v>
      </c>
      <c r="D32" s="1">
        <v>400</v>
      </c>
      <c r="E32" s="1"/>
      <c r="F32" s="1">
        <v>3033.33</v>
      </c>
      <c r="G32" s="1"/>
      <c r="H32" s="1"/>
      <c r="I32" s="1"/>
      <c r="J32" s="1"/>
      <c r="K32" s="1"/>
      <c r="L32" s="1"/>
      <c r="M32" s="1"/>
      <c r="N32" s="1"/>
      <c r="O32" s="1"/>
    </row>
    <row r="33" spans="1:16" x14ac:dyDescent="0.3">
      <c r="A33" s="1" t="s">
        <v>72</v>
      </c>
      <c r="B33" s="1"/>
      <c r="C33" s="1">
        <v>8500</v>
      </c>
      <c r="D33" s="1">
        <v>600</v>
      </c>
      <c r="E33" s="1"/>
      <c r="F33" s="1">
        <v>4550</v>
      </c>
      <c r="G33" s="1">
        <v>2550</v>
      </c>
      <c r="H33" s="1"/>
      <c r="I33" s="1">
        <v>14229.41</v>
      </c>
      <c r="J33" s="1"/>
      <c r="K33" s="1"/>
      <c r="L33" s="1">
        <v>4073.22</v>
      </c>
      <c r="M33" s="1"/>
      <c r="N33" s="1"/>
      <c r="O33" s="1"/>
    </row>
    <row r="34" spans="1:16" x14ac:dyDescent="0.3">
      <c r="A34" s="1" t="s">
        <v>73</v>
      </c>
      <c r="B34" s="1"/>
      <c r="C34" s="1"/>
      <c r="D34" s="1"/>
      <c r="E34" s="1"/>
      <c r="F34" s="1"/>
      <c r="G34" s="1">
        <v>1700</v>
      </c>
      <c r="H34" s="1">
        <v>14192.7</v>
      </c>
      <c r="I34" s="1"/>
      <c r="J34" s="1">
        <v>14686.56</v>
      </c>
      <c r="K34" s="1"/>
      <c r="L34" s="1">
        <v>7153.44</v>
      </c>
      <c r="M34" s="1"/>
      <c r="N34" s="1"/>
      <c r="O34" s="1"/>
    </row>
    <row r="35" spans="1:16" x14ac:dyDescent="0.3">
      <c r="A35" s="1" t="s">
        <v>74</v>
      </c>
      <c r="B35" s="1"/>
      <c r="C35" s="1">
        <v>3175</v>
      </c>
      <c r="D35" s="1">
        <v>210</v>
      </c>
      <c r="E35" s="1"/>
      <c r="F35" s="1">
        <v>1692.5</v>
      </c>
      <c r="G35" s="1"/>
      <c r="H35" s="1">
        <v>1684.62</v>
      </c>
      <c r="I35" s="1"/>
      <c r="J35" s="1"/>
      <c r="K35" s="1"/>
      <c r="L35" s="1">
        <v>27.72</v>
      </c>
      <c r="M35" s="1"/>
      <c r="N35" s="1"/>
      <c r="O35" s="1"/>
    </row>
    <row r="36" spans="1:16" x14ac:dyDescent="0.3">
      <c r="A36" s="1" t="s">
        <v>75</v>
      </c>
      <c r="B36" s="1"/>
      <c r="C36" s="1">
        <v>10500</v>
      </c>
      <c r="D36" s="1">
        <v>600</v>
      </c>
      <c r="E36" s="1"/>
      <c r="F36" s="1">
        <v>5550</v>
      </c>
      <c r="G36" s="1">
        <v>2100</v>
      </c>
      <c r="H36" s="1"/>
      <c r="I36" s="1"/>
      <c r="J36" s="1"/>
      <c r="K36" s="1"/>
      <c r="L36" s="1"/>
      <c r="M36" s="1"/>
      <c r="N36" s="1"/>
      <c r="O36" s="1"/>
    </row>
    <row r="37" spans="1:16" x14ac:dyDescent="0.3">
      <c r="A37" s="1" t="s">
        <v>59</v>
      </c>
      <c r="B37" s="1"/>
      <c r="C37" s="1">
        <v>10500</v>
      </c>
      <c r="D37" s="1">
        <v>600</v>
      </c>
      <c r="E37" s="1"/>
      <c r="F37" s="1">
        <v>5550</v>
      </c>
      <c r="G37" s="1">
        <v>2100</v>
      </c>
      <c r="H37" s="1"/>
      <c r="I37" s="1"/>
      <c r="J37" s="1"/>
      <c r="K37" s="1"/>
      <c r="L37" s="1"/>
      <c r="M37" s="1"/>
      <c r="N37" s="1"/>
      <c r="O37" s="1"/>
    </row>
    <row r="38" spans="1:16" x14ac:dyDescent="0.3">
      <c r="A38" s="1" t="s">
        <v>60</v>
      </c>
      <c r="B38" s="1"/>
      <c r="C38" s="1">
        <v>10500</v>
      </c>
      <c r="D38" s="1">
        <v>600</v>
      </c>
      <c r="E38" s="1"/>
      <c r="F38" s="1">
        <v>5550</v>
      </c>
      <c r="G38" s="1">
        <v>2100</v>
      </c>
      <c r="H38" s="1"/>
      <c r="I38" s="1"/>
      <c r="J38" s="1"/>
      <c r="K38" s="1"/>
      <c r="L38" s="1"/>
      <c r="M38" s="1"/>
      <c r="N38" s="1"/>
      <c r="O38" s="1"/>
    </row>
    <row r="39" spans="1:16" x14ac:dyDescent="0.3">
      <c r="A39" s="1" t="s">
        <v>61</v>
      </c>
      <c r="B39" s="1"/>
      <c r="C39" s="1">
        <v>10500</v>
      </c>
      <c r="D39" s="1">
        <v>600</v>
      </c>
      <c r="E39" s="1">
        <v>1004.28</v>
      </c>
      <c r="F39" s="1">
        <v>6052.14</v>
      </c>
      <c r="G39" s="1">
        <v>4200</v>
      </c>
      <c r="H39" s="1"/>
      <c r="I39" s="1"/>
      <c r="J39" s="1"/>
      <c r="K39" s="1"/>
      <c r="L39" s="1"/>
      <c r="M39" s="1"/>
      <c r="N39" s="1"/>
      <c r="O39" s="1"/>
    </row>
    <row r="40" spans="1:16" x14ac:dyDescent="0.3">
      <c r="A40" s="1" t="s">
        <v>62</v>
      </c>
      <c r="B40" s="1"/>
      <c r="C40" s="1">
        <v>10500</v>
      </c>
      <c r="D40" s="1">
        <v>600</v>
      </c>
      <c r="E40" s="1">
        <v>1110</v>
      </c>
      <c r="F40" s="1">
        <v>6105</v>
      </c>
      <c r="G40" s="1">
        <v>14940</v>
      </c>
      <c r="H40" s="1"/>
      <c r="I40" s="1"/>
      <c r="J40" s="1"/>
      <c r="K40" s="1"/>
      <c r="L40" s="1"/>
      <c r="M40" s="1"/>
      <c r="N40" s="1"/>
      <c r="O40" s="1"/>
    </row>
    <row r="41" spans="1:16" x14ac:dyDescent="0.3">
      <c r="A41" s="1" t="s">
        <v>63</v>
      </c>
      <c r="B41" s="1"/>
      <c r="C41" s="1">
        <v>480</v>
      </c>
      <c r="D41" s="1">
        <v>27.43</v>
      </c>
      <c r="E41" s="1">
        <v>50.74</v>
      </c>
      <c r="F41" s="1"/>
      <c r="G41" s="1"/>
      <c r="H41" s="1"/>
      <c r="I41" s="1"/>
      <c r="J41" s="1"/>
      <c r="K41" s="1"/>
      <c r="L41" s="1"/>
      <c r="M41" s="1"/>
      <c r="N41" s="1"/>
      <c r="O41" s="1">
        <v>6242.25</v>
      </c>
    </row>
    <row r="44" spans="1:16" x14ac:dyDescent="0.3">
      <c r="A44" t="s">
        <v>87</v>
      </c>
    </row>
    <row r="45" spans="1:16" ht="43.2" x14ac:dyDescent="0.3">
      <c r="A45" s="1" t="s">
        <v>33</v>
      </c>
      <c r="B45" s="1"/>
      <c r="C45" s="1" t="s">
        <v>42</v>
      </c>
      <c r="D45" s="1" t="s">
        <v>43</v>
      </c>
      <c r="E45" s="1" t="s">
        <v>44</v>
      </c>
      <c r="F45" s="2" t="s">
        <v>55</v>
      </c>
      <c r="G45" s="1" t="s">
        <v>46</v>
      </c>
      <c r="H45" s="1" t="s">
        <v>56</v>
      </c>
      <c r="I45" s="2" t="s">
        <v>57</v>
      </c>
      <c r="J45" s="2" t="s">
        <v>58</v>
      </c>
      <c r="K45" s="2"/>
      <c r="L45" s="24" t="s">
        <v>78</v>
      </c>
      <c r="M45" s="24"/>
      <c r="N45" s="24"/>
      <c r="O45" s="24" t="s">
        <v>79</v>
      </c>
      <c r="P45" s="24" t="s">
        <v>49</v>
      </c>
    </row>
    <row r="46" spans="1:16" x14ac:dyDescent="0.3">
      <c r="A46" s="1" t="s">
        <v>104</v>
      </c>
      <c r="B46" s="1"/>
      <c r="C46" s="1">
        <v>11500</v>
      </c>
      <c r="D46" s="1">
        <v>600</v>
      </c>
      <c r="E46" s="1">
        <v>1815</v>
      </c>
      <c r="F46" s="1">
        <v>6957.5</v>
      </c>
      <c r="G46" s="1">
        <v>5750</v>
      </c>
      <c r="H46" s="1"/>
      <c r="I46" s="1"/>
      <c r="J46" s="1"/>
      <c r="K46" s="1"/>
      <c r="L46" s="1"/>
      <c r="M46" s="1"/>
      <c r="N46" s="1"/>
      <c r="O46" s="1"/>
      <c r="P46" s="1">
        <f>C46+D46+E46+F46+G46+H46+I46+J46+K46+L46+O46</f>
        <v>26622.5</v>
      </c>
    </row>
    <row r="47" spans="1:16" x14ac:dyDescent="0.3">
      <c r="A47" s="1" t="s">
        <v>105</v>
      </c>
      <c r="B47" s="1"/>
      <c r="C47" s="1">
        <v>11500</v>
      </c>
      <c r="D47" s="1">
        <v>550</v>
      </c>
      <c r="E47" s="1">
        <v>1807.5</v>
      </c>
      <c r="F47" s="1">
        <v>6928.75</v>
      </c>
      <c r="G47" s="1">
        <v>5750</v>
      </c>
      <c r="H47" s="1"/>
      <c r="I47" s="1"/>
      <c r="J47" s="1"/>
      <c r="K47" s="1"/>
      <c r="L47" s="1"/>
      <c r="M47" s="1"/>
      <c r="N47" s="1"/>
      <c r="O47" s="1"/>
      <c r="P47" s="1">
        <f>C47+D47+E47+F47+G47+H47+I47+J47+K47+L47+O47</f>
        <v>26536.25</v>
      </c>
    </row>
    <row r="48" spans="1:16" x14ac:dyDescent="0.3">
      <c r="A48" s="1"/>
      <c r="B48" s="1"/>
      <c r="C48" s="1">
        <f>C46+C47</f>
        <v>23000</v>
      </c>
      <c r="D48" s="1">
        <f t="shared" ref="D48:O48" si="0">D46+D47</f>
        <v>1150</v>
      </c>
      <c r="E48" s="1">
        <f t="shared" si="0"/>
        <v>3622.5</v>
      </c>
      <c r="F48" s="1">
        <f t="shared" si="0"/>
        <v>13886.25</v>
      </c>
      <c r="G48" s="1">
        <f t="shared" si="0"/>
        <v>11500</v>
      </c>
      <c r="H48" s="1">
        <f t="shared" si="0"/>
        <v>0</v>
      </c>
      <c r="I48" s="1">
        <f t="shared" si="0"/>
        <v>0</v>
      </c>
      <c r="J48" s="1">
        <f t="shared" si="0"/>
        <v>0</v>
      </c>
      <c r="K48" s="1">
        <f t="shared" si="0"/>
        <v>0</v>
      </c>
      <c r="L48" s="1">
        <f t="shared" si="0"/>
        <v>0</v>
      </c>
      <c r="M48" s="1"/>
      <c r="N48" s="1"/>
      <c r="O48" s="1">
        <f t="shared" si="0"/>
        <v>0</v>
      </c>
      <c r="P48" s="1">
        <f>C48+D48+E48+F48+G48+H48+I48+J48+K48+L48+O48</f>
        <v>53158.75</v>
      </c>
    </row>
    <row r="49" spans="1:16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">
      <c r="A50" s="26" t="s">
        <v>88</v>
      </c>
      <c r="B50" s="26"/>
    </row>
    <row r="51" spans="1:16" ht="43.2" x14ac:dyDescent="0.3">
      <c r="A51" s="1" t="s">
        <v>33</v>
      </c>
      <c r="B51" s="1"/>
      <c r="C51" s="1" t="s">
        <v>42</v>
      </c>
      <c r="D51" s="1" t="s">
        <v>43</v>
      </c>
      <c r="E51" s="1" t="s">
        <v>44</v>
      </c>
      <c r="F51" s="2" t="s">
        <v>55</v>
      </c>
      <c r="G51" s="1" t="s">
        <v>46</v>
      </c>
      <c r="H51" s="1" t="s">
        <v>56</v>
      </c>
      <c r="I51" s="2" t="s">
        <v>57</v>
      </c>
      <c r="J51" s="2" t="s">
        <v>58</v>
      </c>
      <c r="K51" s="2"/>
      <c r="L51" s="24" t="s">
        <v>78</v>
      </c>
      <c r="M51" s="24"/>
      <c r="N51" s="24"/>
      <c r="O51" s="24" t="s">
        <v>79</v>
      </c>
      <c r="P51" s="24" t="s">
        <v>49</v>
      </c>
    </row>
    <row r="52" spans="1:16" x14ac:dyDescent="0.3">
      <c r="A52" s="1" t="s">
        <v>104</v>
      </c>
      <c r="B52" s="1"/>
      <c r="C52" s="1">
        <v>10500</v>
      </c>
      <c r="D52" s="1">
        <v>500</v>
      </c>
      <c r="E52" s="1">
        <v>4400</v>
      </c>
      <c r="F52" s="1">
        <v>7700</v>
      </c>
      <c r="G52" s="1"/>
      <c r="H52" s="1"/>
      <c r="I52" s="1"/>
      <c r="J52" s="1"/>
      <c r="K52" s="1"/>
      <c r="L52" s="1"/>
      <c r="M52" s="1"/>
      <c r="N52" s="1"/>
      <c r="O52" s="1"/>
      <c r="P52" s="1">
        <f>C52+D52+E52+F52+G52+H52+I52+J52+K52+L52+O52</f>
        <v>23100</v>
      </c>
    </row>
    <row r="53" spans="1:16" x14ac:dyDescent="0.3">
      <c r="A53" s="1" t="s">
        <v>105</v>
      </c>
      <c r="B53" s="1"/>
      <c r="C53" s="1">
        <v>10500</v>
      </c>
      <c r="D53" s="1">
        <v>500</v>
      </c>
      <c r="E53" s="1">
        <v>4400</v>
      </c>
      <c r="F53" s="1">
        <v>7700</v>
      </c>
      <c r="G53" s="1"/>
      <c r="H53" s="1"/>
      <c r="I53" s="1"/>
      <c r="J53" s="1"/>
      <c r="K53" s="1"/>
      <c r="L53" s="1"/>
      <c r="M53" s="1"/>
      <c r="N53" s="1"/>
      <c r="O53" s="1"/>
      <c r="P53" s="1">
        <f>C53+D53+E53+F53+G53+H53+I53+J53+K53+L53+O53</f>
        <v>23100</v>
      </c>
    </row>
    <row r="54" spans="1:16" x14ac:dyDescent="0.3">
      <c r="A54" s="1"/>
      <c r="B54" s="1"/>
      <c r="C54" s="1">
        <f>C52+C53</f>
        <v>21000</v>
      </c>
      <c r="D54" s="1">
        <f t="shared" ref="D54" si="1">D52+D53</f>
        <v>1000</v>
      </c>
      <c r="E54" s="1">
        <f t="shared" ref="E54" si="2">E52+E53</f>
        <v>8800</v>
      </c>
      <c r="F54" s="1">
        <f t="shared" ref="F54" si="3">F52+F53</f>
        <v>15400</v>
      </c>
      <c r="G54" s="1">
        <f t="shared" ref="G54" si="4">G52+G53</f>
        <v>0</v>
      </c>
      <c r="H54" s="1">
        <f t="shared" ref="H54" si="5">H52+H53</f>
        <v>0</v>
      </c>
      <c r="I54" s="1">
        <f t="shared" ref="I54" si="6">I52+I53</f>
        <v>0</v>
      </c>
      <c r="J54" s="1">
        <f t="shared" ref="J54" si="7">J52+J53</f>
        <v>0</v>
      </c>
      <c r="K54" s="1">
        <f t="shared" ref="K54" si="8">K52+K53</f>
        <v>0</v>
      </c>
      <c r="L54" s="1">
        <f t="shared" ref="L54" si="9">L52+L53</f>
        <v>0</v>
      </c>
      <c r="M54" s="1"/>
      <c r="N54" s="1"/>
      <c r="O54" s="1">
        <f t="shared" ref="O54" si="10">O52+O53</f>
        <v>0</v>
      </c>
      <c r="P54" s="1">
        <f>C54+D54+E54+F54+G54+H54+I54+J54+K54+L54+O54</f>
        <v>46200</v>
      </c>
    </row>
    <row r="55" spans="1:16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3">
      <c r="A56" s="26" t="s">
        <v>89</v>
      </c>
      <c r="B56" s="26"/>
    </row>
    <row r="57" spans="1:16" ht="43.2" x14ac:dyDescent="0.3">
      <c r="A57" s="1" t="s">
        <v>33</v>
      </c>
      <c r="B57" s="1"/>
      <c r="C57" s="1" t="s">
        <v>42</v>
      </c>
      <c r="D57" s="1" t="s">
        <v>43</v>
      </c>
      <c r="E57" s="1" t="s">
        <v>44</v>
      </c>
      <c r="F57" s="2" t="s">
        <v>55</v>
      </c>
      <c r="G57" s="1" t="s">
        <v>46</v>
      </c>
      <c r="H57" s="1" t="s">
        <v>56</v>
      </c>
      <c r="I57" s="2" t="s">
        <v>57</v>
      </c>
      <c r="J57" s="2" t="s">
        <v>58</v>
      </c>
      <c r="K57" s="2"/>
      <c r="L57" s="24" t="s">
        <v>78</v>
      </c>
      <c r="M57" s="24"/>
      <c r="N57" s="24"/>
      <c r="O57" s="24" t="s">
        <v>79</v>
      </c>
      <c r="P57" s="24" t="s">
        <v>49</v>
      </c>
    </row>
    <row r="58" spans="1:16" x14ac:dyDescent="0.3">
      <c r="A58" s="1" t="s">
        <v>104</v>
      </c>
      <c r="B58" s="1"/>
      <c r="C58" s="1">
        <v>10500</v>
      </c>
      <c r="D58" s="1">
        <v>400</v>
      </c>
      <c r="E58" s="1">
        <v>1090</v>
      </c>
      <c r="F58" s="1">
        <v>5995</v>
      </c>
      <c r="G58" s="1"/>
      <c r="H58" s="1"/>
      <c r="I58" s="1"/>
      <c r="J58" s="1"/>
      <c r="K58" s="1"/>
      <c r="L58" s="1"/>
      <c r="M58" s="1"/>
      <c r="N58" s="1"/>
      <c r="O58" s="1"/>
      <c r="P58" s="1">
        <f>C58+D58+E58+F58+G58+H58+I58+J58+K58+L58+O58</f>
        <v>17985</v>
      </c>
    </row>
    <row r="59" spans="1:16" x14ac:dyDescent="0.3">
      <c r="A59" s="1" t="s">
        <v>105</v>
      </c>
      <c r="B59" s="1"/>
      <c r="C59" s="1">
        <v>10500</v>
      </c>
      <c r="D59" s="1">
        <v>400</v>
      </c>
      <c r="E59" s="1">
        <v>1090</v>
      </c>
      <c r="F59" s="1">
        <v>5995</v>
      </c>
      <c r="G59" s="1"/>
      <c r="H59" s="1"/>
      <c r="I59" s="1"/>
      <c r="J59" s="1"/>
      <c r="K59" s="1"/>
      <c r="L59" s="1"/>
      <c r="M59" s="1"/>
      <c r="N59" s="1"/>
      <c r="O59" s="1"/>
      <c r="P59" s="1">
        <f>C59+D59+E59+F59+G59+H59+I59+J59+K59+L59+O59</f>
        <v>17985</v>
      </c>
    </row>
    <row r="60" spans="1:16" x14ac:dyDescent="0.3">
      <c r="A60" s="1"/>
      <c r="B60" s="1"/>
      <c r="C60" s="1">
        <f>C58+C59</f>
        <v>21000</v>
      </c>
      <c r="D60" s="1">
        <f t="shared" ref="D60" si="11">D58+D59</f>
        <v>800</v>
      </c>
      <c r="E60" s="1">
        <f t="shared" ref="E60" si="12">E58+E59</f>
        <v>2180</v>
      </c>
      <c r="F60" s="1">
        <f t="shared" ref="F60" si="13">F58+F59</f>
        <v>11990</v>
      </c>
      <c r="G60" s="1">
        <f t="shared" ref="G60" si="14">G58+G59</f>
        <v>0</v>
      </c>
      <c r="H60" s="1">
        <f t="shared" ref="H60" si="15">H58+H59</f>
        <v>0</v>
      </c>
      <c r="I60" s="1">
        <f t="shared" ref="I60" si="16">I58+I59</f>
        <v>0</v>
      </c>
      <c r="J60" s="1">
        <f t="shared" ref="J60" si="17">J58+J59</f>
        <v>0</v>
      </c>
      <c r="K60" s="1">
        <f t="shared" ref="K60" si="18">K58+K59</f>
        <v>0</v>
      </c>
      <c r="L60" s="1">
        <f t="shared" ref="L60" si="19">L58+L59</f>
        <v>0</v>
      </c>
      <c r="M60" s="1"/>
      <c r="N60" s="1"/>
      <c r="O60" s="1">
        <f t="shared" ref="O60" si="20">O58+O59</f>
        <v>0</v>
      </c>
      <c r="P60" s="1">
        <f>C60+D60+E60+F60+G60+H60+I60+J60+K60+L60+O60</f>
        <v>35970</v>
      </c>
    </row>
    <row r="61" spans="1:16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3">
      <c r="A62" s="26" t="s">
        <v>90</v>
      </c>
      <c r="B62" s="26"/>
    </row>
    <row r="63" spans="1:16" ht="43.2" x14ac:dyDescent="0.3">
      <c r="A63" s="1" t="s">
        <v>33</v>
      </c>
      <c r="B63" s="1"/>
      <c r="C63" s="1" t="s">
        <v>42</v>
      </c>
      <c r="D63" s="1" t="s">
        <v>43</v>
      </c>
      <c r="E63" s="1" t="s">
        <v>44</v>
      </c>
      <c r="F63" s="2" t="s">
        <v>55</v>
      </c>
      <c r="G63" s="1" t="s">
        <v>46</v>
      </c>
      <c r="H63" s="1" t="s">
        <v>56</v>
      </c>
      <c r="I63" s="2" t="s">
        <v>57</v>
      </c>
      <c r="J63" s="2" t="s">
        <v>58</v>
      </c>
      <c r="K63" s="2"/>
      <c r="L63" s="24" t="s">
        <v>78</v>
      </c>
      <c r="M63" s="24"/>
      <c r="N63" s="24"/>
      <c r="O63" s="24" t="s">
        <v>79</v>
      </c>
      <c r="P63" s="24" t="s">
        <v>49</v>
      </c>
    </row>
    <row r="64" spans="1:16" x14ac:dyDescent="0.3">
      <c r="A64" s="1" t="s">
        <v>104</v>
      </c>
      <c r="B64" s="1"/>
      <c r="C64" s="1">
        <v>10500</v>
      </c>
      <c r="D64" s="1">
        <v>400</v>
      </c>
      <c r="E64" s="1"/>
      <c r="F64" s="1">
        <v>5450</v>
      </c>
      <c r="G64" s="1"/>
      <c r="H64" s="1"/>
      <c r="I64" s="1"/>
      <c r="J64" s="1"/>
      <c r="K64" s="1"/>
      <c r="L64" s="1"/>
      <c r="M64" s="1"/>
      <c r="N64" s="1"/>
      <c r="O64" s="1"/>
      <c r="P64" s="1">
        <f>C64+D64+E64+F64+G64+H64+I64+J64+K64+L64+O64</f>
        <v>16350</v>
      </c>
    </row>
    <row r="65" spans="1:16" x14ac:dyDescent="0.3">
      <c r="A65" s="1" t="s">
        <v>105</v>
      </c>
      <c r="B65" s="1"/>
      <c r="C65" s="1">
        <v>10022.73</v>
      </c>
      <c r="D65" s="1">
        <v>381.82</v>
      </c>
      <c r="E65" s="1"/>
      <c r="F65" s="1">
        <v>5202.28</v>
      </c>
      <c r="G65" s="1"/>
      <c r="H65" s="1"/>
      <c r="I65" s="1"/>
      <c r="J65" s="1"/>
      <c r="K65" s="1"/>
      <c r="L65" s="1"/>
      <c r="M65" s="1"/>
      <c r="N65" s="1"/>
      <c r="O65" s="1"/>
      <c r="P65" s="1">
        <f>C65+D65+E65+F65+G65+H65+I65+J65+K65+L65+O65</f>
        <v>15606.829999999998</v>
      </c>
    </row>
    <row r="66" spans="1:16" x14ac:dyDescent="0.3">
      <c r="A66" s="1"/>
      <c r="B66" s="1"/>
      <c r="C66" s="1">
        <f>C64+C65</f>
        <v>20522.73</v>
      </c>
      <c r="D66" s="1">
        <f t="shared" ref="D66" si="21">D64+D65</f>
        <v>781.81999999999994</v>
      </c>
      <c r="E66" s="1">
        <f t="shared" ref="E66" si="22">E64+E65</f>
        <v>0</v>
      </c>
      <c r="F66" s="1">
        <f t="shared" ref="F66" si="23">F64+F65</f>
        <v>10652.279999999999</v>
      </c>
      <c r="G66" s="1">
        <f t="shared" ref="G66" si="24">G64+G65</f>
        <v>0</v>
      </c>
      <c r="H66" s="1">
        <f t="shared" ref="H66" si="25">H64+H65</f>
        <v>0</v>
      </c>
      <c r="I66" s="1">
        <f t="shared" ref="I66" si="26">I64+I65</f>
        <v>0</v>
      </c>
      <c r="J66" s="1">
        <f t="shared" ref="J66" si="27">J64+J65</f>
        <v>0</v>
      </c>
      <c r="K66" s="1">
        <f t="shared" ref="K66" si="28">K64+K65</f>
        <v>0</v>
      </c>
      <c r="L66" s="1">
        <f t="shared" ref="L66" si="29">L64+L65</f>
        <v>0</v>
      </c>
      <c r="M66" s="1"/>
      <c r="N66" s="1"/>
      <c r="O66" s="1">
        <f t="shared" ref="O66" si="30">O64+O65</f>
        <v>0</v>
      </c>
      <c r="P66" s="1">
        <f>C66+D66+E66+F66+G66+H66+I66+J66+K66+L66+O66</f>
        <v>31956.829999999998</v>
      </c>
    </row>
    <row r="67" spans="1:16" ht="28.8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3">
      <c r="A68" s="26" t="s">
        <v>91</v>
      </c>
      <c r="B68" s="26"/>
    </row>
    <row r="69" spans="1:16" ht="43.2" x14ac:dyDescent="0.3">
      <c r="A69" s="1" t="s">
        <v>33</v>
      </c>
      <c r="B69" s="1"/>
      <c r="C69" s="1" t="s">
        <v>42</v>
      </c>
      <c r="D69" s="1" t="s">
        <v>43</v>
      </c>
      <c r="E69" s="1" t="s">
        <v>44</v>
      </c>
      <c r="F69" s="2" t="s">
        <v>55</v>
      </c>
      <c r="G69" s="1" t="s">
        <v>46</v>
      </c>
      <c r="H69" s="1" t="s">
        <v>56</v>
      </c>
      <c r="I69" s="2" t="s">
        <v>57</v>
      </c>
      <c r="J69" s="2" t="s">
        <v>58</v>
      </c>
      <c r="K69" s="2"/>
      <c r="L69" s="24" t="s">
        <v>78</v>
      </c>
      <c r="M69" s="24"/>
      <c r="N69" s="24"/>
      <c r="O69" s="24" t="s">
        <v>79</v>
      </c>
      <c r="P69" s="24" t="s">
        <v>49</v>
      </c>
    </row>
    <row r="70" spans="1:16" x14ac:dyDescent="0.3">
      <c r="A70" s="1" t="s">
        <v>104</v>
      </c>
      <c r="B70" s="1"/>
      <c r="C70" s="1">
        <v>9500</v>
      </c>
      <c r="D70" s="1">
        <v>300</v>
      </c>
      <c r="E70" s="1"/>
      <c r="F70" s="1">
        <v>4900</v>
      </c>
      <c r="G70" s="1"/>
      <c r="H70" s="1"/>
      <c r="I70" s="1"/>
      <c r="J70" s="1"/>
      <c r="K70" s="1"/>
      <c r="L70" s="1"/>
      <c r="M70" s="1"/>
      <c r="N70" s="1"/>
      <c r="O70" s="1"/>
      <c r="P70" s="1">
        <f>C70+D70+E70+F70+G70+H70+I70+J70+K70+L70+O70</f>
        <v>14700</v>
      </c>
    </row>
    <row r="71" spans="1:16" x14ac:dyDescent="0.3">
      <c r="A71" s="1" t="s">
        <v>105</v>
      </c>
      <c r="B71" s="1"/>
      <c r="C71" s="1">
        <v>9500</v>
      </c>
      <c r="D71" s="1">
        <v>300</v>
      </c>
      <c r="E71" s="1"/>
      <c r="F71" s="1">
        <v>4900</v>
      </c>
      <c r="G71" s="1"/>
      <c r="H71" s="1"/>
      <c r="I71" s="1"/>
      <c r="J71" s="1"/>
      <c r="K71" s="1"/>
      <c r="L71" s="1"/>
      <c r="M71" s="1"/>
      <c r="N71" s="1"/>
      <c r="O71" s="1"/>
      <c r="P71" s="1">
        <f>C71+D71+E71+F71+G71+H71+I71+J71+K71+L71+O71</f>
        <v>14700</v>
      </c>
    </row>
    <row r="72" spans="1:16" x14ac:dyDescent="0.3">
      <c r="A72" s="1"/>
      <c r="B72" s="1"/>
      <c r="C72" s="1">
        <f>C70+C71</f>
        <v>19000</v>
      </c>
      <c r="D72" s="1">
        <f t="shared" ref="D72" si="31">D70+D71</f>
        <v>600</v>
      </c>
      <c r="E72" s="1">
        <f t="shared" ref="E72" si="32">E70+E71</f>
        <v>0</v>
      </c>
      <c r="F72" s="1">
        <f t="shared" ref="F72" si="33">F70+F71</f>
        <v>9800</v>
      </c>
      <c r="G72" s="1">
        <f t="shared" ref="G72" si="34">G70+G71</f>
        <v>0</v>
      </c>
      <c r="H72" s="1">
        <f t="shared" ref="H72" si="35">H70+H71</f>
        <v>0</v>
      </c>
      <c r="I72" s="1">
        <f t="shared" ref="I72" si="36">I70+I71</f>
        <v>0</v>
      </c>
      <c r="J72" s="1">
        <f t="shared" ref="J72" si="37">J70+J71</f>
        <v>0</v>
      </c>
      <c r="K72" s="1">
        <f t="shared" ref="K72" si="38">K70+K71</f>
        <v>0</v>
      </c>
      <c r="L72" s="1">
        <f t="shared" ref="L72" si="39">L70+L71</f>
        <v>0</v>
      </c>
      <c r="M72" s="1"/>
      <c r="N72" s="1"/>
      <c r="O72" s="1">
        <f t="shared" ref="O72" si="40">O70+O71</f>
        <v>0</v>
      </c>
      <c r="P72" s="1">
        <f>C72+D72+E72+F72+G72+H72+I72+J72+K72+L72+O72</f>
        <v>29400</v>
      </c>
    </row>
    <row r="73" spans="1:16" ht="28.2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8" customHeight="1" x14ac:dyDescent="0.3">
      <c r="A74" s="26" t="s">
        <v>106</v>
      </c>
      <c r="B74" s="26"/>
    </row>
    <row r="75" spans="1:16" ht="43.2" x14ac:dyDescent="0.3">
      <c r="A75" s="1" t="s">
        <v>33</v>
      </c>
      <c r="B75" s="1"/>
      <c r="C75" s="1" t="s">
        <v>42</v>
      </c>
      <c r="D75" s="1" t="s">
        <v>43</v>
      </c>
      <c r="E75" s="1" t="s">
        <v>44</v>
      </c>
      <c r="F75" s="2" t="s">
        <v>55</v>
      </c>
      <c r="G75" s="1" t="s">
        <v>46</v>
      </c>
      <c r="H75" s="1" t="s">
        <v>56</v>
      </c>
      <c r="I75" s="2" t="s">
        <v>57</v>
      </c>
      <c r="J75" s="2" t="s">
        <v>58</v>
      </c>
      <c r="K75" s="2"/>
      <c r="L75" s="24" t="s">
        <v>78</v>
      </c>
      <c r="M75" s="24"/>
      <c r="N75" s="24"/>
      <c r="O75" s="24" t="s">
        <v>79</v>
      </c>
      <c r="P75" s="24" t="s">
        <v>49</v>
      </c>
    </row>
    <row r="76" spans="1:16" x14ac:dyDescent="0.3">
      <c r="A76" s="1" t="s">
        <v>104</v>
      </c>
      <c r="B76" s="1"/>
      <c r="C76" s="1">
        <v>6600</v>
      </c>
      <c r="D76" s="1">
        <v>300</v>
      </c>
      <c r="E76" s="1"/>
      <c r="F76" s="1">
        <v>3450</v>
      </c>
      <c r="G76" s="1"/>
      <c r="H76" s="1"/>
      <c r="I76" s="1"/>
      <c r="J76" s="1"/>
      <c r="K76" s="1"/>
      <c r="L76" s="1"/>
      <c r="M76" s="1"/>
      <c r="N76" s="1"/>
      <c r="O76" s="1"/>
      <c r="P76" s="1">
        <f>C76+D76+E76+F76+G76+H76+I76+J76+K76+L76+O76</f>
        <v>10350</v>
      </c>
    </row>
    <row r="77" spans="1:16" x14ac:dyDescent="0.3">
      <c r="A77" s="1" t="s">
        <v>105</v>
      </c>
      <c r="B77" s="1"/>
      <c r="C77" s="1">
        <v>6600</v>
      </c>
      <c r="D77" s="1">
        <v>300</v>
      </c>
      <c r="E77" s="1"/>
      <c r="F77" s="1">
        <v>3450</v>
      </c>
      <c r="G77" s="1"/>
      <c r="H77" s="1"/>
      <c r="I77" s="1"/>
      <c r="J77" s="1"/>
      <c r="K77" s="1"/>
      <c r="L77" s="1"/>
      <c r="M77" s="1"/>
      <c r="N77" s="1"/>
      <c r="O77" s="1"/>
      <c r="P77" s="1">
        <f>C77+D77+E77+F77+G77+H77+I77+J77+K77+L77+O77</f>
        <v>10350</v>
      </c>
    </row>
    <row r="78" spans="1:16" x14ac:dyDescent="0.3">
      <c r="A78" s="1"/>
      <c r="B78" s="1"/>
      <c r="C78" s="1">
        <f>C76+C77</f>
        <v>13200</v>
      </c>
      <c r="D78" s="1">
        <f t="shared" ref="D78" si="41">D76+D77</f>
        <v>600</v>
      </c>
      <c r="E78" s="1">
        <f t="shared" ref="E78" si="42">E76+E77</f>
        <v>0</v>
      </c>
      <c r="F78" s="1">
        <f t="shared" ref="F78" si="43">F76+F77</f>
        <v>6900</v>
      </c>
      <c r="G78" s="1">
        <f t="shared" ref="G78" si="44">G76+G77</f>
        <v>0</v>
      </c>
      <c r="H78" s="1">
        <f t="shared" ref="H78" si="45">H76+H77</f>
        <v>0</v>
      </c>
      <c r="I78" s="1">
        <f t="shared" ref="I78" si="46">I76+I77</f>
        <v>0</v>
      </c>
      <c r="J78" s="1">
        <f t="shared" ref="J78" si="47">J76+J77</f>
        <v>0</v>
      </c>
      <c r="K78" s="1">
        <f t="shared" ref="K78" si="48">K76+K77</f>
        <v>0</v>
      </c>
      <c r="L78" s="1">
        <f t="shared" ref="L78" si="49">L76+L77</f>
        <v>0</v>
      </c>
      <c r="M78" s="1"/>
      <c r="N78" s="1"/>
      <c r="O78" s="1">
        <f t="shared" ref="O78" si="50">O76+O77</f>
        <v>0</v>
      </c>
      <c r="P78" s="1">
        <f>C78+D78+E78+F78+G78+H78+I78+J78+K78+L78+O78</f>
        <v>20700</v>
      </c>
    </row>
    <row r="80" spans="1:16" x14ac:dyDescent="0.3">
      <c r="A80" s="26" t="s">
        <v>107</v>
      </c>
      <c r="B80" s="26"/>
    </row>
    <row r="81" spans="1:16" ht="43.2" x14ac:dyDescent="0.3">
      <c r="A81" s="1" t="s">
        <v>33</v>
      </c>
      <c r="B81" s="1"/>
      <c r="C81" s="1" t="s">
        <v>42</v>
      </c>
      <c r="D81" s="1" t="s">
        <v>43</v>
      </c>
      <c r="E81" s="1" t="s">
        <v>44</v>
      </c>
      <c r="F81" s="2" t="s">
        <v>55</v>
      </c>
      <c r="G81" s="1" t="s">
        <v>46</v>
      </c>
      <c r="H81" s="1" t="s">
        <v>56</v>
      </c>
      <c r="I81" s="2" t="s">
        <v>57</v>
      </c>
      <c r="J81" s="2" t="s">
        <v>58</v>
      </c>
      <c r="K81" s="2"/>
      <c r="L81" s="24" t="s">
        <v>78</v>
      </c>
      <c r="M81" s="24"/>
      <c r="N81" s="24"/>
      <c r="O81" s="24" t="s">
        <v>79</v>
      </c>
      <c r="P81" s="24" t="s">
        <v>49</v>
      </c>
    </row>
    <row r="82" spans="1:16" x14ac:dyDescent="0.3">
      <c r="A82" s="1" t="s">
        <v>104</v>
      </c>
      <c r="B82" s="1"/>
      <c r="C82" s="1">
        <v>3300</v>
      </c>
      <c r="D82" s="1">
        <v>150</v>
      </c>
      <c r="E82" s="1">
        <v>690</v>
      </c>
      <c r="F82" s="1">
        <v>414</v>
      </c>
      <c r="G82" s="1"/>
      <c r="H82" s="1">
        <v>5278.7</v>
      </c>
      <c r="I82" s="1"/>
      <c r="J82" s="1"/>
      <c r="K82" s="1"/>
      <c r="L82" s="1"/>
      <c r="M82" s="1"/>
      <c r="N82" s="1"/>
      <c r="O82" s="1"/>
      <c r="P82" s="1">
        <f>C82+D82+E82+F82+G82+H82+I82+J82+K82+L82+O82</f>
        <v>9832.7000000000007</v>
      </c>
    </row>
    <row r="83" spans="1:16" x14ac:dyDescent="0.3">
      <c r="A83" s="1" t="s">
        <v>105</v>
      </c>
      <c r="B83" s="1"/>
      <c r="C83" s="1">
        <v>6600</v>
      </c>
      <c r="D83" s="1">
        <v>300</v>
      </c>
      <c r="E83" s="1">
        <v>1380</v>
      </c>
      <c r="F83" s="1">
        <v>2484</v>
      </c>
      <c r="G83" s="1"/>
      <c r="H83" s="1"/>
      <c r="I83" s="1"/>
      <c r="J83" s="1"/>
      <c r="K83" s="1"/>
      <c r="L83" s="1"/>
      <c r="M83" s="1"/>
      <c r="N83" s="1"/>
      <c r="O83" s="1"/>
      <c r="P83" s="1">
        <f>C83+D83+E83+F83+G83+H83+I83+J83+K83+L83+O83</f>
        <v>10764</v>
      </c>
    </row>
    <row r="84" spans="1:16" x14ac:dyDescent="0.3">
      <c r="A84" s="1"/>
      <c r="B84" s="1"/>
      <c r="C84" s="1">
        <f>C82+C83</f>
        <v>9900</v>
      </c>
      <c r="D84" s="1">
        <f t="shared" ref="D84:O84" si="51">D82+D83</f>
        <v>450</v>
      </c>
      <c r="E84" s="1">
        <f t="shared" si="51"/>
        <v>2070</v>
      </c>
      <c r="F84" s="1">
        <f t="shared" si="51"/>
        <v>2898</v>
      </c>
      <c r="G84" s="1">
        <f t="shared" si="51"/>
        <v>0</v>
      </c>
      <c r="H84" s="1">
        <f t="shared" si="51"/>
        <v>5278.7</v>
      </c>
      <c r="I84" s="1">
        <f t="shared" si="51"/>
        <v>0</v>
      </c>
      <c r="J84" s="1">
        <f t="shared" si="51"/>
        <v>0</v>
      </c>
      <c r="K84" s="1">
        <f t="shared" si="51"/>
        <v>0</v>
      </c>
      <c r="L84" s="1">
        <f t="shared" si="51"/>
        <v>0</v>
      </c>
      <c r="M84" s="1"/>
      <c r="N84" s="1"/>
      <c r="O84" s="1">
        <f t="shared" si="51"/>
        <v>0</v>
      </c>
      <c r="P84" s="1">
        <f>C84+D84+E84+F84+G84+H84+I84+J84+K84+L84+O84</f>
        <v>20596.7</v>
      </c>
    </row>
    <row r="86" spans="1:16" x14ac:dyDescent="0.3">
      <c r="A86" s="26" t="s">
        <v>108</v>
      </c>
      <c r="B86" s="26"/>
    </row>
    <row r="87" spans="1:16" ht="43.2" x14ac:dyDescent="0.3">
      <c r="A87" s="1" t="s">
        <v>33</v>
      </c>
      <c r="B87" s="1"/>
      <c r="C87" s="1" t="s">
        <v>42</v>
      </c>
      <c r="D87" s="1" t="s">
        <v>43</v>
      </c>
      <c r="E87" s="1" t="s">
        <v>44</v>
      </c>
      <c r="F87" s="2" t="s">
        <v>55</v>
      </c>
      <c r="G87" s="1" t="s">
        <v>46</v>
      </c>
      <c r="H87" s="1" t="s">
        <v>56</v>
      </c>
      <c r="I87" s="2" t="s">
        <v>57</v>
      </c>
      <c r="J87" s="2" t="s">
        <v>58</v>
      </c>
      <c r="K87" s="2"/>
      <c r="L87" s="24" t="s">
        <v>78</v>
      </c>
      <c r="M87" s="24"/>
      <c r="N87" s="24"/>
      <c r="O87" s="24" t="s">
        <v>79</v>
      </c>
      <c r="P87" s="24" t="s">
        <v>49</v>
      </c>
    </row>
    <row r="88" spans="1:16" x14ac:dyDescent="0.3">
      <c r="A88" s="1" t="s">
        <v>104</v>
      </c>
      <c r="B88" s="1"/>
      <c r="C88" s="1">
        <v>6600</v>
      </c>
      <c r="D88" s="1">
        <v>300</v>
      </c>
      <c r="E88" s="1"/>
      <c r="F88" s="1">
        <v>1380</v>
      </c>
      <c r="G88" s="1"/>
      <c r="H88" s="1"/>
      <c r="I88" s="1"/>
      <c r="J88" s="1"/>
      <c r="K88" s="1"/>
      <c r="L88" s="1"/>
      <c r="M88" s="1"/>
      <c r="N88" s="1"/>
      <c r="O88" s="1"/>
      <c r="P88" s="1">
        <f>C88+D88+E88+F88+G88+H88+I88+J88+K88+L88+O88</f>
        <v>8280</v>
      </c>
    </row>
    <row r="89" spans="1:16" x14ac:dyDescent="0.3">
      <c r="A89" s="1" t="s">
        <v>105</v>
      </c>
      <c r="B89" s="1"/>
      <c r="C89" s="1">
        <v>6600</v>
      </c>
      <c r="D89" s="1">
        <v>300</v>
      </c>
      <c r="E89" s="1"/>
      <c r="F89" s="1">
        <v>1380</v>
      </c>
      <c r="G89" s="1"/>
      <c r="H89" s="1"/>
      <c r="I89" s="1"/>
      <c r="J89" s="1"/>
      <c r="K89" s="1"/>
      <c r="L89" s="1"/>
      <c r="M89" s="1"/>
      <c r="N89" s="1"/>
      <c r="O89" s="1"/>
      <c r="P89" s="1">
        <f>C89+D89+E89+F89+G89+H89+I89+J89+K89+L89+O89</f>
        <v>8280</v>
      </c>
    </row>
    <row r="90" spans="1:16" x14ac:dyDescent="0.3">
      <c r="A90" s="1"/>
      <c r="B90" s="1"/>
      <c r="C90" s="1">
        <f>C88+C89</f>
        <v>13200</v>
      </c>
      <c r="D90" s="1">
        <f t="shared" ref="D90:O90" si="52">D88+D89</f>
        <v>600</v>
      </c>
      <c r="E90" s="1">
        <f t="shared" si="52"/>
        <v>0</v>
      </c>
      <c r="F90" s="1">
        <f t="shared" si="52"/>
        <v>2760</v>
      </c>
      <c r="G90" s="1">
        <f t="shared" si="52"/>
        <v>0</v>
      </c>
      <c r="H90" s="1">
        <f t="shared" si="52"/>
        <v>0</v>
      </c>
      <c r="I90" s="1">
        <f t="shared" si="52"/>
        <v>0</v>
      </c>
      <c r="J90" s="1">
        <f t="shared" si="52"/>
        <v>0</v>
      </c>
      <c r="K90" s="1">
        <f t="shared" si="52"/>
        <v>0</v>
      </c>
      <c r="L90" s="1">
        <f t="shared" si="52"/>
        <v>0</v>
      </c>
      <c r="M90" s="1"/>
      <c r="N90" s="1"/>
      <c r="O90" s="1">
        <f t="shared" si="52"/>
        <v>0</v>
      </c>
      <c r="P90" s="1">
        <f>C90+D90+E90+F90+G90+H90+I90+J90+K90+L90+O90</f>
        <v>16560</v>
      </c>
    </row>
    <row r="92" spans="1:16" x14ac:dyDescent="0.3">
      <c r="A92" s="31" t="s">
        <v>109</v>
      </c>
      <c r="B92" s="31"/>
      <c r="C92" s="32"/>
      <c r="D92" s="32"/>
    </row>
    <row r="93" spans="1:16" ht="43.2" x14ac:dyDescent="0.3">
      <c r="A93" s="1" t="s">
        <v>110</v>
      </c>
      <c r="B93" s="1"/>
      <c r="C93" s="1" t="s">
        <v>42</v>
      </c>
      <c r="D93" s="1" t="s">
        <v>43</v>
      </c>
      <c r="E93" s="1" t="s">
        <v>44</v>
      </c>
      <c r="F93" s="2" t="s">
        <v>55</v>
      </c>
      <c r="G93" s="1" t="s">
        <v>46</v>
      </c>
      <c r="H93" s="1" t="s">
        <v>56</v>
      </c>
      <c r="I93" s="2" t="s">
        <v>121</v>
      </c>
      <c r="J93" s="2"/>
      <c r="K93" s="2" t="s">
        <v>120</v>
      </c>
      <c r="L93" s="24" t="s">
        <v>78</v>
      </c>
      <c r="M93" s="24"/>
      <c r="N93" s="24"/>
      <c r="O93" s="24"/>
      <c r="P93" s="24" t="s">
        <v>49</v>
      </c>
    </row>
    <row r="94" spans="1:16" x14ac:dyDescent="0.3">
      <c r="A94" s="1" t="s">
        <v>87</v>
      </c>
      <c r="B94" s="1"/>
      <c r="C94" s="1">
        <v>11500</v>
      </c>
      <c r="D94" s="1">
        <v>600</v>
      </c>
      <c r="E94" s="1">
        <v>1815</v>
      </c>
      <c r="F94" s="2">
        <v>6957.5</v>
      </c>
      <c r="G94" s="1">
        <v>5750</v>
      </c>
      <c r="H94" s="1"/>
      <c r="I94" s="2"/>
      <c r="J94" s="2"/>
      <c r="K94" s="2"/>
      <c r="L94" s="24"/>
      <c r="M94" s="24"/>
      <c r="N94" s="24"/>
      <c r="O94" s="24"/>
      <c r="P94" s="24">
        <f>SUM(C94:O94)</f>
        <v>26622.5</v>
      </c>
    </row>
    <row r="95" spans="1:16" x14ac:dyDescent="0.3">
      <c r="A95" s="1" t="s">
        <v>88</v>
      </c>
      <c r="B95" s="1"/>
      <c r="C95" s="1">
        <v>10500</v>
      </c>
      <c r="D95" s="1">
        <v>500</v>
      </c>
      <c r="E95" s="1">
        <v>4400</v>
      </c>
      <c r="F95" s="2">
        <v>7700</v>
      </c>
      <c r="G95" s="1"/>
      <c r="H95" s="1"/>
      <c r="I95" s="2"/>
      <c r="J95" s="2"/>
      <c r="K95" s="2"/>
      <c r="L95" s="24"/>
      <c r="M95" s="24"/>
      <c r="N95" s="24"/>
      <c r="O95" s="24"/>
      <c r="P95" s="24">
        <f t="shared" ref="P95:P109" si="53">SUM(C95:O95)</f>
        <v>23100</v>
      </c>
    </row>
    <row r="96" spans="1:16" x14ac:dyDescent="0.3">
      <c r="A96" s="1" t="s">
        <v>89</v>
      </c>
      <c r="B96" s="1"/>
      <c r="C96" s="1">
        <v>10500</v>
      </c>
      <c r="D96" s="1">
        <v>400</v>
      </c>
      <c r="E96" s="1">
        <v>1090</v>
      </c>
      <c r="F96" s="2">
        <v>5995</v>
      </c>
      <c r="G96" s="1"/>
      <c r="H96" s="1"/>
      <c r="I96" s="2"/>
      <c r="J96" s="2"/>
      <c r="K96" s="2"/>
      <c r="L96" s="24"/>
      <c r="M96" s="24"/>
      <c r="N96" s="24"/>
      <c r="O96" s="24"/>
      <c r="P96" s="24">
        <f t="shared" si="53"/>
        <v>17985</v>
      </c>
    </row>
    <row r="97" spans="1:16" x14ac:dyDescent="0.3">
      <c r="A97" s="1" t="s">
        <v>90</v>
      </c>
      <c r="B97" s="1"/>
      <c r="C97" s="1">
        <v>10500</v>
      </c>
      <c r="D97" s="1">
        <v>400</v>
      </c>
      <c r="E97" s="1"/>
      <c r="F97" s="2">
        <v>5450</v>
      </c>
      <c r="G97" s="1"/>
      <c r="H97" s="1"/>
      <c r="I97" s="2"/>
      <c r="J97" s="2"/>
      <c r="K97" s="2"/>
      <c r="L97" s="24"/>
      <c r="M97" s="24"/>
      <c r="N97" s="24"/>
      <c r="O97" s="24"/>
      <c r="P97" s="24">
        <f t="shared" si="53"/>
        <v>16350</v>
      </c>
    </row>
    <row r="98" spans="1:16" x14ac:dyDescent="0.3">
      <c r="A98" s="1" t="s">
        <v>91</v>
      </c>
      <c r="B98" s="1"/>
      <c r="C98" s="1">
        <v>9500</v>
      </c>
      <c r="D98" s="1">
        <v>300</v>
      </c>
      <c r="E98" s="1"/>
      <c r="F98" s="2">
        <v>4900</v>
      </c>
      <c r="G98" s="1"/>
      <c r="H98" s="1"/>
      <c r="I98" s="2"/>
      <c r="J98" s="2"/>
      <c r="K98" s="2"/>
      <c r="L98" s="24"/>
      <c r="M98" s="24"/>
      <c r="N98" s="24"/>
      <c r="O98" s="24"/>
      <c r="P98" s="24">
        <f t="shared" si="53"/>
        <v>14700</v>
      </c>
    </row>
    <row r="99" spans="1:16" x14ac:dyDescent="0.3">
      <c r="A99" s="1" t="s">
        <v>106</v>
      </c>
      <c r="B99" s="1"/>
      <c r="C99" s="1">
        <v>6600</v>
      </c>
      <c r="D99" s="1">
        <v>300</v>
      </c>
      <c r="E99" s="1"/>
      <c r="F99" s="2">
        <v>3450</v>
      </c>
      <c r="G99" s="1"/>
      <c r="H99" s="1"/>
      <c r="I99" s="2"/>
      <c r="J99" s="2"/>
      <c r="K99" s="2"/>
      <c r="L99" s="24"/>
      <c r="M99" s="24"/>
      <c r="N99" s="24"/>
      <c r="O99" s="24"/>
      <c r="P99" s="24">
        <f t="shared" si="53"/>
        <v>10350</v>
      </c>
    </row>
    <row r="100" spans="1:16" x14ac:dyDescent="0.3">
      <c r="A100" s="1" t="s">
        <v>107</v>
      </c>
      <c r="B100" s="1"/>
      <c r="C100" s="1">
        <v>3300</v>
      </c>
      <c r="D100" s="1">
        <v>150</v>
      </c>
      <c r="E100" s="1">
        <v>690</v>
      </c>
      <c r="F100" s="2">
        <v>414</v>
      </c>
      <c r="G100" s="1"/>
      <c r="H100" s="1">
        <v>5278.7</v>
      </c>
      <c r="I100" s="2"/>
      <c r="J100" s="2"/>
      <c r="K100" s="2"/>
      <c r="L100" s="24"/>
      <c r="M100" s="24"/>
      <c r="N100" s="24"/>
      <c r="O100" s="24"/>
      <c r="P100" s="24">
        <f t="shared" si="53"/>
        <v>9832.7000000000007</v>
      </c>
    </row>
    <row r="101" spans="1:16" x14ac:dyDescent="0.3">
      <c r="A101" s="1" t="s">
        <v>108</v>
      </c>
      <c r="B101" s="1"/>
      <c r="C101" s="1">
        <v>6600</v>
      </c>
      <c r="D101" s="1">
        <v>300</v>
      </c>
      <c r="E101" s="1"/>
      <c r="F101" s="2">
        <v>1380</v>
      </c>
      <c r="G101" s="1"/>
      <c r="H101" s="1"/>
      <c r="I101" s="2"/>
      <c r="J101" s="2"/>
      <c r="K101" s="2"/>
      <c r="L101" s="24"/>
      <c r="M101" s="24"/>
      <c r="N101" s="24"/>
      <c r="O101" s="24"/>
      <c r="P101" s="24">
        <f t="shared" si="53"/>
        <v>8280</v>
      </c>
    </row>
    <row r="102" spans="1:16" x14ac:dyDescent="0.3">
      <c r="A102" s="1" t="s">
        <v>111</v>
      </c>
      <c r="B102" s="1"/>
      <c r="C102" s="1">
        <v>4800</v>
      </c>
      <c r="D102" s="1">
        <v>200</v>
      </c>
      <c r="E102" s="1">
        <v>1000</v>
      </c>
      <c r="F102" s="2">
        <v>3000</v>
      </c>
      <c r="G102" s="1"/>
      <c r="H102" s="1"/>
      <c r="I102" s="2"/>
      <c r="J102" s="2"/>
      <c r="K102" s="2"/>
      <c r="L102" s="24"/>
      <c r="M102" s="24"/>
      <c r="N102" s="24"/>
      <c r="O102" s="24"/>
      <c r="P102" s="24">
        <f t="shared" si="53"/>
        <v>9000</v>
      </c>
    </row>
    <row r="103" spans="1:16" x14ac:dyDescent="0.3">
      <c r="A103" s="1" t="s">
        <v>112</v>
      </c>
      <c r="B103" s="1"/>
      <c r="C103" s="1">
        <v>4560</v>
      </c>
      <c r="D103" s="1">
        <v>190</v>
      </c>
      <c r="E103" s="1"/>
      <c r="F103" s="2">
        <v>1425</v>
      </c>
      <c r="G103" s="1"/>
      <c r="H103" s="1"/>
      <c r="I103" s="2">
        <v>1140</v>
      </c>
      <c r="J103" s="2"/>
      <c r="K103" s="2"/>
      <c r="L103" s="24"/>
      <c r="M103" s="24"/>
      <c r="N103" s="24"/>
      <c r="O103" s="24"/>
      <c r="P103" s="24">
        <f t="shared" si="53"/>
        <v>7315</v>
      </c>
    </row>
    <row r="104" spans="1:16" x14ac:dyDescent="0.3">
      <c r="A104" s="1" t="s">
        <v>113</v>
      </c>
      <c r="B104" s="1"/>
      <c r="C104" s="1">
        <v>4500</v>
      </c>
      <c r="D104" s="1">
        <v>200</v>
      </c>
      <c r="E104" s="1"/>
      <c r="F104" s="2">
        <v>2350</v>
      </c>
      <c r="G104" s="1"/>
      <c r="H104" s="1"/>
      <c r="I104" s="2"/>
      <c r="J104" s="2"/>
      <c r="K104" s="2"/>
      <c r="L104" s="24"/>
      <c r="M104" s="24"/>
      <c r="N104" s="24"/>
      <c r="O104" s="24"/>
      <c r="P104" s="24">
        <f t="shared" si="53"/>
        <v>7050</v>
      </c>
    </row>
    <row r="105" spans="1:16" x14ac:dyDescent="0.3">
      <c r="A105" s="1" t="s">
        <v>114</v>
      </c>
      <c r="B105" s="1"/>
      <c r="C105" s="1">
        <v>4500</v>
      </c>
      <c r="D105" s="1">
        <v>200</v>
      </c>
      <c r="E105" s="1"/>
      <c r="F105" s="2"/>
      <c r="G105" s="1"/>
      <c r="H105" s="1"/>
      <c r="I105" s="2"/>
      <c r="J105" s="2"/>
      <c r="K105" s="2">
        <v>1300</v>
      </c>
      <c r="L105" s="24"/>
      <c r="M105" s="24"/>
      <c r="N105" s="24"/>
      <c r="O105" s="24"/>
      <c r="P105" s="24">
        <f t="shared" si="53"/>
        <v>6000</v>
      </c>
    </row>
    <row r="106" spans="1:16" x14ac:dyDescent="0.3">
      <c r="A106" s="1" t="s">
        <v>115</v>
      </c>
      <c r="B106" s="1"/>
      <c r="C106" s="1">
        <v>4500</v>
      </c>
      <c r="D106" s="1">
        <v>200</v>
      </c>
      <c r="E106" s="1"/>
      <c r="F106" s="2"/>
      <c r="G106" s="1"/>
      <c r="H106" s="1"/>
      <c r="I106" s="2"/>
      <c r="J106" s="2"/>
      <c r="K106" s="2">
        <v>1300</v>
      </c>
      <c r="L106" s="24"/>
      <c r="M106" s="24"/>
      <c r="N106" s="24"/>
      <c r="O106" s="24"/>
      <c r="P106" s="24">
        <f t="shared" si="53"/>
        <v>6000</v>
      </c>
    </row>
    <row r="107" spans="1:16" x14ac:dyDescent="0.3">
      <c r="A107" s="1" t="s">
        <v>116</v>
      </c>
      <c r="B107" s="1"/>
      <c r="C107" s="1">
        <v>4500</v>
      </c>
      <c r="D107" s="1">
        <v>300</v>
      </c>
      <c r="E107" s="1">
        <v>1200</v>
      </c>
      <c r="F107" s="2"/>
      <c r="G107" s="1"/>
      <c r="H107" s="1"/>
      <c r="I107" s="2">
        <v>450</v>
      </c>
      <c r="J107" s="2"/>
      <c r="K107" s="2"/>
      <c r="L107" s="24"/>
      <c r="M107" s="24"/>
      <c r="N107" s="24"/>
      <c r="O107" s="24"/>
      <c r="P107" s="24">
        <f t="shared" si="53"/>
        <v>6450</v>
      </c>
    </row>
    <row r="108" spans="1:16" x14ac:dyDescent="0.3">
      <c r="A108" s="1" t="s">
        <v>117</v>
      </c>
      <c r="B108" s="1"/>
      <c r="C108" s="1">
        <v>4500</v>
      </c>
      <c r="D108" s="1">
        <v>250</v>
      </c>
      <c r="E108" s="1">
        <v>712.5</v>
      </c>
      <c r="F108" s="2"/>
      <c r="G108" s="1"/>
      <c r="H108" s="1"/>
      <c r="I108" s="2"/>
      <c r="J108" s="2"/>
      <c r="K108" s="2">
        <v>537.5</v>
      </c>
      <c r="L108" s="24"/>
      <c r="M108" s="24"/>
      <c r="N108" s="24"/>
      <c r="O108" s="24"/>
      <c r="P108" s="24">
        <f t="shared" si="53"/>
        <v>6000</v>
      </c>
    </row>
    <row r="109" spans="1:16" x14ac:dyDescent="0.3">
      <c r="A109" s="1" t="s">
        <v>118</v>
      </c>
      <c r="B109" s="1"/>
      <c r="C109" s="1">
        <v>4500</v>
      </c>
      <c r="D109" s="1">
        <v>300</v>
      </c>
      <c r="E109" s="1">
        <v>1440</v>
      </c>
      <c r="F109" s="2"/>
      <c r="G109" s="1"/>
      <c r="H109" s="1"/>
      <c r="I109" s="2"/>
      <c r="J109" s="2"/>
      <c r="K109" s="2"/>
      <c r="L109" s="24"/>
      <c r="M109" s="24"/>
      <c r="N109" s="24"/>
      <c r="O109" s="24"/>
      <c r="P109" s="24">
        <f t="shared" si="53"/>
        <v>6240</v>
      </c>
    </row>
    <row r="110" spans="1:16" x14ac:dyDescent="0.3">
      <c r="A110" s="1"/>
      <c r="B110" s="1"/>
      <c r="C110" s="1">
        <f>SUM(C94:C109)</f>
        <v>105360</v>
      </c>
      <c r="D110" s="1">
        <f t="shared" ref="D110:P110" si="54">SUM(D94:D109)</f>
        <v>4790</v>
      </c>
      <c r="E110" s="1">
        <f t="shared" si="54"/>
        <v>12347.5</v>
      </c>
      <c r="F110" s="1">
        <f t="shared" si="54"/>
        <v>43021.5</v>
      </c>
      <c r="G110" s="1">
        <f t="shared" si="54"/>
        <v>5750</v>
      </c>
      <c r="H110" s="1">
        <f t="shared" si="54"/>
        <v>5278.7</v>
      </c>
      <c r="I110" s="1">
        <f t="shared" si="54"/>
        <v>1590</v>
      </c>
      <c r="J110" s="1">
        <f t="shared" si="54"/>
        <v>0</v>
      </c>
      <c r="K110" s="1">
        <f t="shared" si="54"/>
        <v>3137.5</v>
      </c>
      <c r="L110" s="1">
        <f t="shared" si="54"/>
        <v>0</v>
      </c>
      <c r="M110" s="1"/>
      <c r="N110" s="1"/>
      <c r="O110" s="1">
        <f t="shared" si="54"/>
        <v>0</v>
      </c>
      <c r="P110" s="1">
        <f t="shared" si="54"/>
        <v>181275.2</v>
      </c>
    </row>
    <row r="112" spans="1:16" x14ac:dyDescent="0.3">
      <c r="A112" s="31" t="s">
        <v>119</v>
      </c>
      <c r="B112" s="31"/>
      <c r="C112" s="32"/>
      <c r="D112" s="32"/>
    </row>
    <row r="113" spans="1:16" ht="43.2" x14ac:dyDescent="0.3">
      <c r="A113" s="1" t="s">
        <v>110</v>
      </c>
      <c r="B113" s="1"/>
      <c r="C113" s="1" t="s">
        <v>42</v>
      </c>
      <c r="D113" s="1" t="s">
        <v>43</v>
      </c>
      <c r="E113" s="1" t="s">
        <v>44</v>
      </c>
      <c r="F113" s="2" t="s">
        <v>55</v>
      </c>
      <c r="G113" s="1" t="s">
        <v>46</v>
      </c>
      <c r="H113" s="1" t="s">
        <v>56</v>
      </c>
      <c r="I113" s="2" t="s">
        <v>121</v>
      </c>
      <c r="J113" s="2"/>
      <c r="K113" s="2" t="s">
        <v>120</v>
      </c>
      <c r="L113" s="24" t="s">
        <v>78</v>
      </c>
      <c r="M113" s="24"/>
      <c r="N113" s="24"/>
      <c r="O113" s="24"/>
      <c r="P113" s="24" t="s">
        <v>49</v>
      </c>
    </row>
    <row r="114" spans="1:16" x14ac:dyDescent="0.3">
      <c r="A114" s="1" t="s">
        <v>87</v>
      </c>
      <c r="B114" s="1"/>
      <c r="C114" s="1">
        <v>11500</v>
      </c>
      <c r="D114" s="1">
        <v>550</v>
      </c>
      <c r="E114" s="1">
        <v>1807.5</v>
      </c>
      <c r="F114" s="2">
        <v>6928.75</v>
      </c>
      <c r="G114" s="1">
        <v>5750</v>
      </c>
      <c r="H114" s="1"/>
      <c r="I114" s="2"/>
      <c r="J114" s="2"/>
      <c r="K114" s="2"/>
      <c r="L114" s="24"/>
      <c r="M114" s="24"/>
      <c r="N114" s="24"/>
      <c r="O114" s="24"/>
      <c r="P114" s="24">
        <f>SUM(C114:O114)</f>
        <v>26536.25</v>
      </c>
    </row>
    <row r="115" spans="1:16" x14ac:dyDescent="0.3">
      <c r="A115" s="1" t="s">
        <v>88</v>
      </c>
      <c r="B115" s="1"/>
      <c r="C115" s="1">
        <v>10500</v>
      </c>
      <c r="D115" s="1">
        <v>500</v>
      </c>
      <c r="E115" s="1">
        <v>4400</v>
      </c>
      <c r="F115" s="2">
        <v>7700</v>
      </c>
      <c r="G115" s="1"/>
      <c r="H115" s="1"/>
      <c r="I115" s="2"/>
      <c r="J115" s="2"/>
      <c r="K115" s="2"/>
      <c r="L115" s="24"/>
      <c r="M115" s="24"/>
      <c r="N115" s="24"/>
      <c r="O115" s="24"/>
      <c r="P115" s="24">
        <f t="shared" ref="P115:P129" si="55">SUM(C115:O115)</f>
        <v>23100</v>
      </c>
    </row>
    <row r="116" spans="1:16" x14ac:dyDescent="0.3">
      <c r="A116" s="1" t="s">
        <v>89</v>
      </c>
      <c r="B116" s="1"/>
      <c r="C116" s="1">
        <v>10500</v>
      </c>
      <c r="D116" s="1">
        <v>400</v>
      </c>
      <c r="E116" s="1">
        <v>1090</v>
      </c>
      <c r="F116" s="2">
        <v>5995</v>
      </c>
      <c r="G116" s="1"/>
      <c r="H116" s="1"/>
      <c r="I116" s="2"/>
      <c r="J116" s="2"/>
      <c r="K116" s="2"/>
      <c r="L116" s="24"/>
      <c r="M116" s="24"/>
      <c r="N116" s="24"/>
      <c r="O116" s="24"/>
      <c r="P116" s="24">
        <f t="shared" si="55"/>
        <v>17985</v>
      </c>
    </row>
    <row r="117" spans="1:16" x14ac:dyDescent="0.3">
      <c r="A117" s="1" t="s">
        <v>90</v>
      </c>
      <c r="B117" s="1"/>
      <c r="C117" s="1">
        <v>10022.73</v>
      </c>
      <c r="D117" s="1">
        <v>381.82</v>
      </c>
      <c r="E117" s="1"/>
      <c r="F117" s="2">
        <v>5202.28</v>
      </c>
      <c r="G117" s="1"/>
      <c r="H117" s="1"/>
      <c r="I117" s="2"/>
      <c r="J117" s="2"/>
      <c r="K117" s="2"/>
      <c r="L117" s="24"/>
      <c r="M117" s="24"/>
      <c r="N117" s="24"/>
      <c r="O117" s="24"/>
      <c r="P117" s="24">
        <f t="shared" si="55"/>
        <v>15606.829999999998</v>
      </c>
    </row>
    <row r="118" spans="1:16" x14ac:dyDescent="0.3">
      <c r="A118" s="1" t="s">
        <v>91</v>
      </c>
      <c r="B118" s="1"/>
      <c r="C118" s="1">
        <v>9500</v>
      </c>
      <c r="D118" s="1">
        <v>300</v>
      </c>
      <c r="E118" s="1"/>
      <c r="F118" s="2">
        <v>4900</v>
      </c>
      <c r="G118" s="1"/>
      <c r="H118" s="1"/>
      <c r="I118" s="2"/>
      <c r="J118" s="2"/>
      <c r="K118" s="2"/>
      <c r="L118" s="24"/>
      <c r="M118" s="24"/>
      <c r="N118" s="24"/>
      <c r="O118" s="24"/>
      <c r="P118" s="24">
        <f t="shared" si="55"/>
        <v>14700</v>
      </c>
    </row>
    <row r="119" spans="1:16" x14ac:dyDescent="0.3">
      <c r="A119" s="1" t="s">
        <v>106</v>
      </c>
      <c r="B119" s="1"/>
      <c r="C119" s="1">
        <v>6600</v>
      </c>
      <c r="D119" s="1">
        <v>300</v>
      </c>
      <c r="E119" s="1"/>
      <c r="F119" s="2">
        <v>3450</v>
      </c>
      <c r="G119" s="1"/>
      <c r="H119" s="1"/>
      <c r="I119" s="2"/>
      <c r="J119" s="2"/>
      <c r="K119" s="2"/>
      <c r="L119" s="24"/>
      <c r="M119" s="24"/>
      <c r="N119" s="24"/>
      <c r="O119" s="24"/>
      <c r="P119" s="24">
        <f t="shared" si="55"/>
        <v>10350</v>
      </c>
    </row>
    <row r="120" spans="1:16" x14ac:dyDescent="0.3">
      <c r="A120" s="1" t="s">
        <v>107</v>
      </c>
      <c r="B120" s="1"/>
      <c r="C120" s="1">
        <v>6600</v>
      </c>
      <c r="D120" s="1">
        <v>300</v>
      </c>
      <c r="E120" s="1">
        <v>1380</v>
      </c>
      <c r="F120" s="2">
        <v>2484</v>
      </c>
      <c r="G120" s="1"/>
      <c r="H120" s="1"/>
      <c r="I120" s="2"/>
      <c r="J120" s="2"/>
      <c r="K120" s="2"/>
      <c r="L120" s="24"/>
      <c r="M120" s="24"/>
      <c r="N120" s="24"/>
      <c r="O120" s="24"/>
      <c r="P120" s="24">
        <f t="shared" si="55"/>
        <v>10764</v>
      </c>
    </row>
    <row r="121" spans="1:16" x14ac:dyDescent="0.3">
      <c r="A121" s="1" t="s">
        <v>108</v>
      </c>
      <c r="B121" s="1"/>
      <c r="C121" s="1">
        <v>6600</v>
      </c>
      <c r="D121" s="1">
        <v>300</v>
      </c>
      <c r="E121" s="1"/>
      <c r="F121" s="2">
        <v>1380</v>
      </c>
      <c r="G121" s="1"/>
      <c r="H121" s="1"/>
      <c r="I121" s="2"/>
      <c r="J121" s="2"/>
      <c r="K121" s="2"/>
      <c r="L121" s="24"/>
      <c r="M121" s="24"/>
      <c r="N121" s="24"/>
      <c r="O121" s="24"/>
      <c r="P121" s="24">
        <f t="shared" si="55"/>
        <v>8280</v>
      </c>
    </row>
    <row r="122" spans="1:16" x14ac:dyDescent="0.3">
      <c r="A122" s="1" t="s">
        <v>111</v>
      </c>
      <c r="B122" s="1"/>
      <c r="C122" s="1">
        <v>4800</v>
      </c>
      <c r="D122" s="1">
        <v>200</v>
      </c>
      <c r="E122" s="1">
        <v>1000</v>
      </c>
      <c r="F122" s="2">
        <v>3000</v>
      </c>
      <c r="G122" s="1"/>
      <c r="H122" s="1"/>
      <c r="I122" s="2"/>
      <c r="J122" s="2"/>
      <c r="K122" s="2"/>
      <c r="L122" s="24"/>
      <c r="M122" s="24"/>
      <c r="N122" s="24"/>
      <c r="O122" s="24"/>
      <c r="P122" s="24">
        <f t="shared" si="55"/>
        <v>9000</v>
      </c>
    </row>
    <row r="123" spans="1:16" x14ac:dyDescent="0.3">
      <c r="A123" s="1" t="s">
        <v>112</v>
      </c>
      <c r="B123" s="1"/>
      <c r="C123" s="1">
        <v>4800</v>
      </c>
      <c r="D123" s="1">
        <v>200</v>
      </c>
      <c r="E123" s="1"/>
      <c r="F123" s="2"/>
      <c r="G123" s="1"/>
      <c r="H123" s="1"/>
      <c r="I123" s="2">
        <v>1200</v>
      </c>
      <c r="J123" s="2"/>
      <c r="K123" s="2"/>
      <c r="L123" s="24"/>
      <c r="M123" s="24"/>
      <c r="N123" s="24"/>
      <c r="O123" s="24"/>
      <c r="P123" s="24">
        <f t="shared" si="55"/>
        <v>6200</v>
      </c>
    </row>
    <row r="124" spans="1:16" x14ac:dyDescent="0.3">
      <c r="A124" s="1" t="s">
        <v>113</v>
      </c>
      <c r="B124" s="1"/>
      <c r="C124" s="1">
        <v>4500</v>
      </c>
      <c r="D124" s="1">
        <v>200</v>
      </c>
      <c r="E124" s="1"/>
      <c r="F124" s="2">
        <v>2350</v>
      </c>
      <c r="G124" s="1"/>
      <c r="H124" s="1"/>
      <c r="I124" s="2"/>
      <c r="J124" s="2"/>
      <c r="K124" s="2"/>
      <c r="L124" s="24"/>
      <c r="M124" s="24"/>
      <c r="N124" s="24"/>
      <c r="O124" s="24"/>
      <c r="P124" s="24">
        <f t="shared" si="55"/>
        <v>7050</v>
      </c>
    </row>
    <row r="125" spans="1:16" x14ac:dyDescent="0.3">
      <c r="A125" s="1" t="s">
        <v>114</v>
      </c>
      <c r="B125" s="1"/>
      <c r="C125" s="1">
        <v>4500</v>
      </c>
      <c r="D125" s="1">
        <v>200</v>
      </c>
      <c r="E125" s="1"/>
      <c r="F125" s="2"/>
      <c r="G125" s="1"/>
      <c r="H125" s="1"/>
      <c r="I125" s="2"/>
      <c r="J125" s="2"/>
      <c r="K125" s="2">
        <v>1300</v>
      </c>
      <c r="L125" s="24"/>
      <c r="M125" s="24"/>
      <c r="N125" s="24"/>
      <c r="O125" s="24"/>
      <c r="P125" s="24">
        <f t="shared" si="55"/>
        <v>6000</v>
      </c>
    </row>
    <row r="126" spans="1:16" x14ac:dyDescent="0.3">
      <c r="A126" s="1" t="s">
        <v>115</v>
      </c>
      <c r="B126" s="1"/>
      <c r="C126" s="1">
        <v>4295.45</v>
      </c>
      <c r="D126" s="1">
        <v>190.91</v>
      </c>
      <c r="E126" s="1"/>
      <c r="F126" s="2"/>
      <c r="G126" s="1"/>
      <c r="H126" s="1"/>
      <c r="I126" s="2"/>
      <c r="J126" s="2"/>
      <c r="K126" s="2">
        <v>1240.9100000000001</v>
      </c>
      <c r="L126" s="24"/>
      <c r="M126" s="24"/>
      <c r="N126" s="24"/>
      <c r="O126" s="24"/>
      <c r="P126" s="24">
        <f t="shared" si="55"/>
        <v>5727.2699999999995</v>
      </c>
    </row>
    <row r="127" spans="1:16" x14ac:dyDescent="0.3">
      <c r="A127" s="1" t="s">
        <v>116</v>
      </c>
      <c r="B127" s="1"/>
      <c r="C127" s="1">
        <v>3886.36</v>
      </c>
      <c r="D127" s="1">
        <v>259.08999999999997</v>
      </c>
      <c r="E127" s="1">
        <v>1036.3599999999999</v>
      </c>
      <c r="F127" s="2"/>
      <c r="G127" s="1"/>
      <c r="H127" s="1"/>
      <c r="I127" s="2">
        <v>388.64</v>
      </c>
      <c r="J127" s="2"/>
      <c r="K127" s="2"/>
      <c r="L127" s="24">
        <v>1186.5999999999999</v>
      </c>
      <c r="M127" s="24"/>
      <c r="N127" s="24"/>
      <c r="O127" s="24"/>
      <c r="P127" s="24">
        <f t="shared" si="55"/>
        <v>6757.0499999999993</v>
      </c>
    </row>
    <row r="128" spans="1:16" x14ac:dyDescent="0.3">
      <c r="A128" s="1" t="s">
        <v>117</v>
      </c>
      <c r="B128" s="1"/>
      <c r="C128" s="1">
        <v>4500</v>
      </c>
      <c r="D128" s="1">
        <v>250</v>
      </c>
      <c r="E128" s="1">
        <v>712.5</v>
      </c>
      <c r="F128" s="2"/>
      <c r="G128" s="1"/>
      <c r="H128" s="1"/>
      <c r="I128" s="2"/>
      <c r="J128" s="2"/>
      <c r="K128" s="2">
        <v>537.5</v>
      </c>
      <c r="L128" s="24"/>
      <c r="M128" s="24"/>
      <c r="N128" s="24"/>
      <c r="O128" s="24"/>
      <c r="P128" s="24">
        <f t="shared" si="55"/>
        <v>6000</v>
      </c>
    </row>
    <row r="129" spans="1:16" x14ac:dyDescent="0.3">
      <c r="A129" s="1" t="s">
        <v>118</v>
      </c>
      <c r="B129" s="1"/>
      <c r="C129" s="1">
        <v>4500</v>
      </c>
      <c r="D129" s="1">
        <v>300</v>
      </c>
      <c r="E129" s="1">
        <v>1440</v>
      </c>
      <c r="F129" s="2"/>
      <c r="G129" s="1"/>
      <c r="H129" s="1"/>
      <c r="I129" s="2"/>
      <c r="J129" s="2"/>
      <c r="K129" s="2"/>
      <c r="L129" s="24"/>
      <c r="M129" s="24"/>
      <c r="N129" s="24"/>
      <c r="O129" s="24"/>
      <c r="P129" s="24">
        <f t="shared" si="55"/>
        <v>6240</v>
      </c>
    </row>
    <row r="130" spans="1:16" x14ac:dyDescent="0.3">
      <c r="A130" s="1"/>
      <c r="B130" s="1"/>
      <c r="C130" s="1">
        <f>SUM(C114:C129)</f>
        <v>107604.54</v>
      </c>
      <c r="D130" s="1">
        <f t="shared" ref="D130:P130" si="56">SUM(D114:D129)</f>
        <v>4831.82</v>
      </c>
      <c r="E130" s="1">
        <f t="shared" si="56"/>
        <v>12866.36</v>
      </c>
      <c r="F130" s="1">
        <f t="shared" si="56"/>
        <v>43390.03</v>
      </c>
      <c r="G130" s="1">
        <f t="shared" si="56"/>
        <v>5750</v>
      </c>
      <c r="H130" s="1">
        <f t="shared" si="56"/>
        <v>0</v>
      </c>
      <c r="I130" s="1">
        <f t="shared" si="56"/>
        <v>1588.6399999999999</v>
      </c>
      <c r="J130" s="1">
        <f t="shared" si="56"/>
        <v>0</v>
      </c>
      <c r="K130" s="1">
        <f t="shared" si="56"/>
        <v>3078.41</v>
      </c>
      <c r="L130" s="1">
        <f t="shared" si="56"/>
        <v>1186.5999999999999</v>
      </c>
      <c r="M130" s="1"/>
      <c r="N130" s="1"/>
      <c r="O130" s="1">
        <f t="shared" si="56"/>
        <v>0</v>
      </c>
      <c r="P130" s="1">
        <f t="shared" si="56"/>
        <v>180296.4</v>
      </c>
    </row>
    <row r="132" spans="1:16" x14ac:dyDescent="0.3">
      <c r="A132" s="31" t="s">
        <v>125</v>
      </c>
      <c r="B132" s="31"/>
      <c r="C132" s="32"/>
      <c r="D132" s="32"/>
    </row>
    <row r="133" spans="1:16" ht="43.2" x14ac:dyDescent="0.3">
      <c r="A133" s="1" t="s">
        <v>110</v>
      </c>
      <c r="B133" s="1"/>
      <c r="C133" s="1" t="s">
        <v>42</v>
      </c>
      <c r="D133" s="1" t="s">
        <v>43</v>
      </c>
      <c r="E133" s="1" t="s">
        <v>44</v>
      </c>
      <c r="F133" s="2" t="s">
        <v>55</v>
      </c>
      <c r="G133" s="1" t="s">
        <v>46</v>
      </c>
      <c r="H133" s="1" t="s">
        <v>56</v>
      </c>
      <c r="I133" s="2" t="s">
        <v>121</v>
      </c>
      <c r="J133" s="2" t="s">
        <v>133</v>
      </c>
      <c r="K133" s="2" t="s">
        <v>120</v>
      </c>
      <c r="L133" s="24" t="s">
        <v>78</v>
      </c>
      <c r="M133" s="24"/>
      <c r="N133" s="24"/>
      <c r="O133" s="24" t="s">
        <v>132</v>
      </c>
      <c r="P133" s="24" t="s">
        <v>49</v>
      </c>
    </row>
    <row r="134" spans="1:16" x14ac:dyDescent="0.3">
      <c r="A134" s="1" t="s">
        <v>87</v>
      </c>
      <c r="B134" s="1"/>
      <c r="C134" s="1">
        <v>11500</v>
      </c>
      <c r="D134" s="1">
        <v>550</v>
      </c>
      <c r="E134" s="1">
        <v>1807.5</v>
      </c>
      <c r="F134" s="2">
        <v>6928.75</v>
      </c>
      <c r="G134" s="1">
        <v>5750</v>
      </c>
      <c r="H134" s="1"/>
      <c r="I134" s="2"/>
      <c r="J134" s="2"/>
      <c r="K134" s="2"/>
      <c r="L134" s="24"/>
      <c r="M134" s="24"/>
      <c r="N134" s="24"/>
      <c r="O134" s="24">
        <v>97.61</v>
      </c>
      <c r="P134" s="24">
        <f>SUM(C134:O134)</f>
        <v>26633.86</v>
      </c>
    </row>
    <row r="135" spans="1:16" x14ac:dyDescent="0.3">
      <c r="A135" s="1" t="s">
        <v>88</v>
      </c>
      <c r="B135" s="1"/>
      <c r="C135" s="1">
        <v>10500</v>
      </c>
      <c r="D135" s="1">
        <v>500</v>
      </c>
      <c r="E135" s="1">
        <v>4400</v>
      </c>
      <c r="F135" s="2">
        <v>7700</v>
      </c>
      <c r="G135" s="1"/>
      <c r="H135" s="1"/>
      <c r="I135" s="2"/>
      <c r="J135" s="2"/>
      <c r="K135" s="2"/>
      <c r="L135" s="24"/>
      <c r="M135" s="24"/>
      <c r="N135" s="24"/>
      <c r="O135" s="24">
        <v>97.61</v>
      </c>
      <c r="P135" s="24">
        <f t="shared" ref="P135:P150" si="57">SUM(C135:O135)</f>
        <v>23197.61</v>
      </c>
    </row>
    <row r="136" spans="1:16" x14ac:dyDescent="0.3">
      <c r="A136" s="1" t="s">
        <v>89</v>
      </c>
      <c r="B136" s="1"/>
      <c r="C136" s="1">
        <v>10500</v>
      </c>
      <c r="D136" s="1">
        <v>400</v>
      </c>
      <c r="E136" s="1">
        <v>1090</v>
      </c>
      <c r="F136" s="2">
        <v>5995</v>
      </c>
      <c r="G136" s="1"/>
      <c r="H136" s="1"/>
      <c r="I136" s="2"/>
      <c r="J136" s="2"/>
      <c r="K136" s="2"/>
      <c r="L136" s="24"/>
      <c r="M136" s="24"/>
      <c r="N136" s="24"/>
      <c r="O136" s="24">
        <v>97.61</v>
      </c>
      <c r="P136" s="24">
        <f t="shared" si="57"/>
        <v>18082.61</v>
      </c>
    </row>
    <row r="137" spans="1:16" x14ac:dyDescent="0.3">
      <c r="A137" s="1" t="s">
        <v>90</v>
      </c>
      <c r="B137" s="1"/>
      <c r="C137" s="1">
        <v>10500</v>
      </c>
      <c r="D137" s="1">
        <v>400</v>
      </c>
      <c r="E137" s="1"/>
      <c r="F137" s="2">
        <v>5450</v>
      </c>
      <c r="G137" s="1"/>
      <c r="H137" s="1"/>
      <c r="I137" s="2"/>
      <c r="J137" s="2"/>
      <c r="K137" s="2"/>
      <c r="L137" s="24"/>
      <c r="M137" s="24"/>
      <c r="N137" s="24"/>
      <c r="O137" s="24">
        <v>97.61</v>
      </c>
      <c r="P137" s="24">
        <f t="shared" si="57"/>
        <v>16447.61</v>
      </c>
    </row>
    <row r="138" spans="1:16" x14ac:dyDescent="0.3">
      <c r="A138" s="1" t="s">
        <v>91</v>
      </c>
      <c r="B138" s="1"/>
      <c r="C138" s="1">
        <v>9500</v>
      </c>
      <c r="D138" s="1">
        <v>300</v>
      </c>
      <c r="E138" s="1"/>
      <c r="F138" s="2">
        <v>4900</v>
      </c>
      <c r="G138" s="1"/>
      <c r="H138" s="1"/>
      <c r="I138" s="2"/>
      <c r="J138" s="2"/>
      <c r="K138" s="2"/>
      <c r="L138" s="24"/>
      <c r="M138" s="24"/>
      <c r="N138" s="24"/>
      <c r="O138" s="24">
        <v>97.61</v>
      </c>
      <c r="P138" s="24">
        <f t="shared" si="57"/>
        <v>14797.61</v>
      </c>
    </row>
    <row r="139" spans="1:16" x14ac:dyDescent="0.3">
      <c r="A139" s="33" t="s">
        <v>128</v>
      </c>
      <c r="B139" s="33"/>
      <c r="C139" s="1">
        <v>9500</v>
      </c>
      <c r="D139" s="1">
        <v>300</v>
      </c>
      <c r="E139" s="1"/>
      <c r="F139" s="2">
        <v>4900</v>
      </c>
      <c r="G139" s="1"/>
      <c r="H139" s="1"/>
      <c r="I139" s="2"/>
      <c r="J139" s="2"/>
      <c r="K139" s="2"/>
      <c r="L139" s="24"/>
      <c r="M139" s="24"/>
      <c r="N139" s="24"/>
      <c r="O139" s="24">
        <v>97.61</v>
      </c>
      <c r="P139" s="24">
        <f t="shared" si="57"/>
        <v>14797.61</v>
      </c>
    </row>
    <row r="140" spans="1:16" x14ac:dyDescent="0.3">
      <c r="A140" s="1" t="s">
        <v>129</v>
      </c>
      <c r="B140" s="1"/>
      <c r="C140" s="1">
        <v>9500</v>
      </c>
      <c r="D140" s="1">
        <v>300</v>
      </c>
      <c r="E140" s="1"/>
      <c r="F140" s="2">
        <v>1960</v>
      </c>
      <c r="G140" s="1"/>
      <c r="H140" s="1"/>
      <c r="I140" s="2"/>
      <c r="J140" s="2"/>
      <c r="K140" s="2"/>
      <c r="L140" s="24"/>
      <c r="M140" s="24"/>
      <c r="N140" s="24"/>
      <c r="O140" s="24">
        <v>97.61</v>
      </c>
      <c r="P140" s="24">
        <f t="shared" si="57"/>
        <v>11857.61</v>
      </c>
    </row>
    <row r="141" spans="1:16" x14ac:dyDescent="0.3">
      <c r="A141" s="1" t="s">
        <v>130</v>
      </c>
      <c r="B141" s="1"/>
      <c r="C141" s="1">
        <v>9500</v>
      </c>
      <c r="D141" s="1">
        <v>600</v>
      </c>
      <c r="E141" s="1">
        <v>1515</v>
      </c>
      <c r="F141" s="2">
        <v>5807.5</v>
      </c>
      <c r="G141" s="1"/>
      <c r="H141" s="1"/>
      <c r="I141" s="2"/>
      <c r="J141" s="2"/>
      <c r="K141" s="2"/>
      <c r="L141" s="24"/>
      <c r="M141" s="24"/>
      <c r="N141" s="24"/>
      <c r="O141" s="24">
        <v>97.61</v>
      </c>
      <c r="P141" s="24">
        <f t="shared" si="57"/>
        <v>17520.11</v>
      </c>
    </row>
    <row r="142" spans="1:16" x14ac:dyDescent="0.3">
      <c r="A142" s="1" t="s">
        <v>131</v>
      </c>
      <c r="B142" s="1"/>
      <c r="C142" s="1">
        <v>9500</v>
      </c>
      <c r="D142" s="1"/>
      <c r="E142" s="1"/>
      <c r="F142" s="2">
        <v>950</v>
      </c>
      <c r="G142" s="1"/>
      <c r="H142" s="1"/>
      <c r="I142" s="2"/>
      <c r="J142" s="2"/>
      <c r="K142" s="2"/>
      <c r="L142" s="24"/>
      <c r="M142" s="24"/>
      <c r="N142" s="24"/>
      <c r="O142" s="24">
        <v>97.61</v>
      </c>
      <c r="P142" s="24">
        <f t="shared" si="57"/>
        <v>10547.61</v>
      </c>
    </row>
    <row r="143" spans="1:16" x14ac:dyDescent="0.3">
      <c r="A143" s="1" t="s">
        <v>106</v>
      </c>
      <c r="B143" s="1"/>
      <c r="C143" s="1">
        <v>6600</v>
      </c>
      <c r="D143" s="1">
        <v>300</v>
      </c>
      <c r="E143" s="1"/>
      <c r="F143" s="2">
        <v>3450</v>
      </c>
      <c r="G143" s="1"/>
      <c r="H143" s="1"/>
      <c r="I143" s="2"/>
      <c r="J143" s="2">
        <v>10350</v>
      </c>
      <c r="K143" s="2"/>
      <c r="L143" s="24"/>
      <c r="M143" s="24"/>
      <c r="N143" s="24"/>
      <c r="O143" s="24">
        <v>97.61</v>
      </c>
      <c r="P143" s="24">
        <f t="shared" si="57"/>
        <v>20797.61</v>
      </c>
    </row>
    <row r="144" spans="1:16" x14ac:dyDescent="0.3">
      <c r="A144" s="1" t="s">
        <v>111</v>
      </c>
      <c r="B144" s="1"/>
      <c r="C144" s="1">
        <v>3949.71</v>
      </c>
      <c r="D144" s="1">
        <v>164.57</v>
      </c>
      <c r="E144" s="1">
        <v>822.86</v>
      </c>
      <c r="F144" s="2">
        <v>2468.5700000000002</v>
      </c>
      <c r="G144" s="1"/>
      <c r="H144" s="1">
        <v>1323.8</v>
      </c>
      <c r="I144" s="2"/>
      <c r="J144" s="2">
        <v>9000</v>
      </c>
      <c r="K144" s="2"/>
      <c r="L144" s="24"/>
      <c r="M144" s="24"/>
      <c r="N144" s="24"/>
      <c r="O144" s="24">
        <v>84.3</v>
      </c>
      <c r="P144" s="24">
        <f t="shared" si="57"/>
        <v>17813.809999999998</v>
      </c>
    </row>
    <row r="145" spans="1:16" x14ac:dyDescent="0.3">
      <c r="A145" s="1" t="s">
        <v>112</v>
      </c>
      <c r="B145" s="1"/>
      <c r="C145" s="1">
        <v>4800</v>
      </c>
      <c r="D145" s="1">
        <v>200</v>
      </c>
      <c r="E145" s="1"/>
      <c r="F145" s="2">
        <v>1500</v>
      </c>
      <c r="G145" s="1"/>
      <c r="H145" s="1"/>
      <c r="I145" s="2">
        <v>1200</v>
      </c>
      <c r="J145" s="2">
        <v>6922.23</v>
      </c>
      <c r="K145" s="2"/>
      <c r="L145" s="24"/>
      <c r="M145" s="24"/>
      <c r="N145" s="24"/>
      <c r="O145" s="24">
        <v>97.61</v>
      </c>
      <c r="P145" s="24">
        <f t="shared" si="57"/>
        <v>14719.84</v>
      </c>
    </row>
    <row r="146" spans="1:16" x14ac:dyDescent="0.3">
      <c r="A146" s="1" t="s">
        <v>114</v>
      </c>
      <c r="B146" s="1"/>
      <c r="C146" s="1">
        <v>4500</v>
      </c>
      <c r="D146" s="1">
        <v>200</v>
      </c>
      <c r="E146" s="1"/>
      <c r="F146" s="2"/>
      <c r="G146" s="1"/>
      <c r="H146" s="1"/>
      <c r="I146" s="2"/>
      <c r="J146" s="2"/>
      <c r="K146" s="2">
        <v>1300</v>
      </c>
      <c r="L146" s="24"/>
      <c r="M146" s="24"/>
      <c r="N146" s="24"/>
      <c r="O146" s="24">
        <v>97.61</v>
      </c>
      <c r="P146" s="24">
        <f t="shared" si="57"/>
        <v>6097.61</v>
      </c>
    </row>
    <row r="147" spans="1:16" x14ac:dyDescent="0.3">
      <c r="A147" s="1" t="s">
        <v>115</v>
      </c>
      <c r="B147" s="1"/>
      <c r="C147" s="1">
        <v>4500</v>
      </c>
      <c r="D147" s="1">
        <v>200</v>
      </c>
      <c r="E147" s="1"/>
      <c r="F147" s="2"/>
      <c r="G147" s="1"/>
      <c r="H147" s="1"/>
      <c r="I147" s="2"/>
      <c r="J147" s="2"/>
      <c r="K147" s="2">
        <v>1300</v>
      </c>
      <c r="L147" s="24"/>
      <c r="M147" s="24"/>
      <c r="N147" s="24"/>
      <c r="O147" s="24">
        <v>97.61</v>
      </c>
      <c r="P147" s="24">
        <f t="shared" si="57"/>
        <v>6097.61</v>
      </c>
    </row>
    <row r="148" spans="1:16" x14ac:dyDescent="0.3">
      <c r="A148" s="1" t="s">
        <v>116</v>
      </c>
      <c r="B148" s="1"/>
      <c r="C148" s="1">
        <v>4500</v>
      </c>
      <c r="D148" s="1">
        <v>300</v>
      </c>
      <c r="E148" s="1">
        <v>1200</v>
      </c>
      <c r="F148" s="2"/>
      <c r="G148" s="1"/>
      <c r="H148" s="1"/>
      <c r="I148" s="2">
        <v>450</v>
      </c>
      <c r="J148" s="2"/>
      <c r="K148" s="2"/>
      <c r="L148" s="24"/>
      <c r="M148" s="24"/>
      <c r="N148" s="24"/>
      <c r="O148" s="24">
        <v>97.61</v>
      </c>
      <c r="P148" s="24">
        <f t="shared" si="57"/>
        <v>6547.61</v>
      </c>
    </row>
    <row r="149" spans="1:16" x14ac:dyDescent="0.3">
      <c r="A149" s="1" t="s">
        <v>117</v>
      </c>
      <c r="B149" s="1"/>
      <c r="C149" s="1">
        <v>4500</v>
      </c>
      <c r="D149" s="1">
        <v>250</v>
      </c>
      <c r="E149" s="1">
        <v>712.5</v>
      </c>
      <c r="F149" s="2"/>
      <c r="G149" s="1"/>
      <c r="H149" s="1"/>
      <c r="I149" s="2"/>
      <c r="J149" s="2"/>
      <c r="K149" s="2">
        <v>537.5</v>
      </c>
      <c r="L149" s="24"/>
      <c r="M149" s="24"/>
      <c r="N149" s="24"/>
      <c r="O149" s="24">
        <v>97.61</v>
      </c>
      <c r="P149" s="24">
        <f t="shared" si="57"/>
        <v>6097.61</v>
      </c>
    </row>
    <row r="150" spans="1:16" x14ac:dyDescent="0.3">
      <c r="A150" s="1" t="s">
        <v>118</v>
      </c>
      <c r="B150" s="1"/>
      <c r="C150" s="1">
        <v>4500</v>
      </c>
      <c r="D150" s="1">
        <v>300</v>
      </c>
      <c r="E150" s="1">
        <v>1440</v>
      </c>
      <c r="F150" s="2"/>
      <c r="G150" s="1"/>
      <c r="H150" s="1"/>
      <c r="I150" s="2"/>
      <c r="J150" s="2"/>
      <c r="K150" s="2"/>
      <c r="L150" s="24"/>
      <c r="M150" s="24"/>
      <c r="N150" s="24"/>
      <c r="O150" s="24">
        <v>97.61</v>
      </c>
      <c r="P150" s="24">
        <f t="shared" si="57"/>
        <v>6337.61</v>
      </c>
    </row>
    <row r="151" spans="1:16" x14ac:dyDescent="0.3">
      <c r="A151" s="1"/>
      <c r="B151" s="1"/>
      <c r="C151" s="1">
        <f>SUM(C134:C150)</f>
        <v>128349.71</v>
      </c>
      <c r="D151" s="1">
        <f t="shared" ref="D151:P151" si="58">SUM(D134:D150)</f>
        <v>5264.57</v>
      </c>
      <c r="E151" s="1">
        <f t="shared" si="58"/>
        <v>12987.86</v>
      </c>
      <c r="F151" s="1">
        <f t="shared" si="58"/>
        <v>52009.82</v>
      </c>
      <c r="G151" s="1">
        <f t="shared" si="58"/>
        <v>5750</v>
      </c>
      <c r="H151" s="1">
        <f t="shared" si="58"/>
        <v>1323.8</v>
      </c>
      <c r="I151" s="1">
        <f t="shared" si="58"/>
        <v>1650</v>
      </c>
      <c r="J151" s="1">
        <f t="shared" si="58"/>
        <v>26272.23</v>
      </c>
      <c r="K151" s="1">
        <f t="shared" si="58"/>
        <v>3137.5</v>
      </c>
      <c r="L151" s="1">
        <f t="shared" si="58"/>
        <v>0</v>
      </c>
      <c r="M151" s="1"/>
      <c r="N151" s="1"/>
      <c r="O151" s="1">
        <f t="shared" si="58"/>
        <v>1646.0599999999995</v>
      </c>
      <c r="P151" s="1">
        <f t="shared" si="58"/>
        <v>238391.5499999999</v>
      </c>
    </row>
    <row r="153" spans="1:16" x14ac:dyDescent="0.3">
      <c r="A153" s="31" t="s">
        <v>127</v>
      </c>
      <c r="B153" s="31"/>
      <c r="C153" s="32"/>
      <c r="D153" s="32"/>
    </row>
    <row r="154" spans="1:16" ht="43.2" x14ac:dyDescent="0.3">
      <c r="A154" s="1" t="s">
        <v>110</v>
      </c>
      <c r="B154" s="1"/>
      <c r="C154" s="1" t="s">
        <v>42</v>
      </c>
      <c r="D154" s="1" t="s">
        <v>43</v>
      </c>
      <c r="E154" s="1" t="s">
        <v>44</v>
      </c>
      <c r="F154" s="2" t="s">
        <v>55</v>
      </c>
      <c r="G154" s="1" t="s">
        <v>46</v>
      </c>
      <c r="H154" s="1" t="s">
        <v>56</v>
      </c>
      <c r="I154" s="2" t="s">
        <v>121</v>
      </c>
      <c r="J154" s="2"/>
      <c r="K154" s="2" t="s">
        <v>120</v>
      </c>
      <c r="L154" s="24" t="s">
        <v>78</v>
      </c>
      <c r="M154" s="24"/>
      <c r="N154" s="24"/>
      <c r="O154" s="24" t="s">
        <v>132</v>
      </c>
      <c r="P154" s="24" t="s">
        <v>49</v>
      </c>
    </row>
    <row r="155" spans="1:16" x14ac:dyDescent="0.3">
      <c r="A155" s="1" t="s">
        <v>87</v>
      </c>
      <c r="B155" s="1"/>
      <c r="C155" s="1">
        <v>11500</v>
      </c>
      <c r="D155" s="1">
        <v>550</v>
      </c>
      <c r="E155" s="1">
        <v>1807.5</v>
      </c>
      <c r="F155" s="2">
        <v>6928.75</v>
      </c>
      <c r="G155" s="1">
        <v>5750</v>
      </c>
      <c r="H155" s="1"/>
      <c r="I155" s="2"/>
      <c r="J155" s="2"/>
      <c r="K155" s="2"/>
      <c r="L155" s="24"/>
      <c r="M155" s="24"/>
      <c r="N155" s="24"/>
      <c r="O155" s="24">
        <v>97.61</v>
      </c>
      <c r="P155" s="24">
        <f>SUM(C155:O155)</f>
        <v>26633.86</v>
      </c>
    </row>
    <row r="156" spans="1:16" x14ac:dyDescent="0.3">
      <c r="A156" s="1" t="s">
        <v>88</v>
      </c>
      <c r="B156" s="1"/>
      <c r="C156" s="1">
        <v>10500</v>
      </c>
      <c r="D156" s="1">
        <v>500</v>
      </c>
      <c r="E156" s="1">
        <v>4400</v>
      </c>
      <c r="F156" s="2">
        <v>7700</v>
      </c>
      <c r="G156" s="1"/>
      <c r="H156" s="1"/>
      <c r="I156" s="2"/>
      <c r="J156" s="2"/>
      <c r="K156" s="2"/>
      <c r="L156" s="24"/>
      <c r="M156" s="24"/>
      <c r="N156" s="24"/>
      <c r="O156" s="24">
        <v>97.61</v>
      </c>
      <c r="P156" s="24">
        <f t="shared" ref="P156:P171" si="59">SUM(C156:O156)</f>
        <v>23197.61</v>
      </c>
    </row>
    <row r="157" spans="1:16" x14ac:dyDescent="0.3">
      <c r="A157" s="1" t="s">
        <v>89</v>
      </c>
      <c r="B157" s="1"/>
      <c r="C157" s="1">
        <v>10500</v>
      </c>
      <c r="D157" s="1">
        <v>400</v>
      </c>
      <c r="E157" s="1">
        <v>1090</v>
      </c>
      <c r="F157" s="2">
        <v>5995</v>
      </c>
      <c r="G157" s="1"/>
      <c r="H157" s="1"/>
      <c r="I157" s="2"/>
      <c r="J157" s="2"/>
      <c r="K157" s="2"/>
      <c r="L157" s="24"/>
      <c r="M157" s="24"/>
      <c r="N157" s="24"/>
      <c r="O157" s="24">
        <v>97.61</v>
      </c>
      <c r="P157" s="24">
        <f t="shared" si="59"/>
        <v>18082.61</v>
      </c>
    </row>
    <row r="158" spans="1:16" x14ac:dyDescent="0.3">
      <c r="A158" s="1" t="s">
        <v>90</v>
      </c>
      <c r="B158" s="1"/>
      <c r="C158" s="1">
        <v>10500</v>
      </c>
      <c r="D158" s="1">
        <v>400</v>
      </c>
      <c r="E158" s="1"/>
      <c r="F158" s="2">
        <v>5450</v>
      </c>
      <c r="G158" s="1"/>
      <c r="H158" s="1"/>
      <c r="I158" s="2"/>
      <c r="J158" s="2"/>
      <c r="K158" s="2"/>
      <c r="L158" s="24"/>
      <c r="M158" s="24"/>
      <c r="N158" s="24"/>
      <c r="O158" s="24">
        <v>97.61</v>
      </c>
      <c r="P158" s="24">
        <f t="shared" si="59"/>
        <v>16447.61</v>
      </c>
    </row>
    <row r="159" spans="1:16" x14ac:dyDescent="0.3">
      <c r="A159" s="1" t="s">
        <v>91</v>
      </c>
      <c r="B159" s="1"/>
      <c r="C159" s="1">
        <v>9500</v>
      </c>
      <c r="D159" s="1">
        <v>300</v>
      </c>
      <c r="E159" s="1"/>
      <c r="F159" s="2">
        <v>4900</v>
      </c>
      <c r="G159" s="1"/>
      <c r="H159" s="1"/>
      <c r="I159" s="2"/>
      <c r="J159" s="2"/>
      <c r="K159" s="2"/>
      <c r="L159" s="24"/>
      <c r="M159" s="24"/>
      <c r="N159" s="24"/>
      <c r="O159" s="24">
        <v>97.61</v>
      </c>
      <c r="P159" s="24">
        <f t="shared" si="59"/>
        <v>14797.61</v>
      </c>
    </row>
    <row r="160" spans="1:16" x14ac:dyDescent="0.3">
      <c r="A160" s="33" t="s">
        <v>128</v>
      </c>
      <c r="B160" s="33"/>
      <c r="C160" s="1">
        <v>9500</v>
      </c>
      <c r="D160" s="1">
        <v>300</v>
      </c>
      <c r="E160" s="1"/>
      <c r="F160" s="2">
        <v>4900</v>
      </c>
      <c r="G160" s="1"/>
      <c r="H160" s="1"/>
      <c r="I160" s="2"/>
      <c r="J160" s="2"/>
      <c r="K160" s="2"/>
      <c r="L160" s="24"/>
      <c r="M160" s="24"/>
      <c r="N160" s="24"/>
      <c r="O160" s="24">
        <v>97.61</v>
      </c>
      <c r="P160" s="24">
        <f t="shared" si="59"/>
        <v>14797.61</v>
      </c>
    </row>
    <row r="161" spans="1:16" x14ac:dyDescent="0.3">
      <c r="A161" s="1" t="s">
        <v>129</v>
      </c>
      <c r="B161" s="1"/>
      <c r="C161" s="1">
        <v>9500</v>
      </c>
      <c r="D161" s="1">
        <v>300</v>
      </c>
      <c r="E161" s="1"/>
      <c r="F161" s="2">
        <v>4900</v>
      </c>
      <c r="G161" s="1"/>
      <c r="H161" s="1"/>
      <c r="I161" s="2"/>
      <c r="J161" s="2"/>
      <c r="K161" s="2"/>
      <c r="L161" s="24"/>
      <c r="M161" s="24"/>
      <c r="N161" s="24"/>
      <c r="O161" s="24">
        <v>97.61</v>
      </c>
      <c r="P161" s="24">
        <f t="shared" si="59"/>
        <v>14797.61</v>
      </c>
    </row>
    <row r="162" spans="1:16" x14ac:dyDescent="0.3">
      <c r="A162" s="1" t="s">
        <v>130</v>
      </c>
      <c r="B162" s="1"/>
      <c r="C162" s="1">
        <v>7916.67</v>
      </c>
      <c r="D162" s="1">
        <v>500</v>
      </c>
      <c r="E162" s="1">
        <v>1262.5</v>
      </c>
      <c r="F162" s="2">
        <v>4839.59</v>
      </c>
      <c r="G162" s="1"/>
      <c r="H162" s="1"/>
      <c r="I162" s="2"/>
      <c r="J162" s="2"/>
      <c r="K162" s="2"/>
      <c r="L162" s="24"/>
      <c r="M162" s="24"/>
      <c r="N162" s="24"/>
      <c r="O162" s="24">
        <v>81.34</v>
      </c>
      <c r="P162" s="24">
        <f t="shared" si="59"/>
        <v>14600.1</v>
      </c>
    </row>
    <row r="163" spans="1:16" x14ac:dyDescent="0.3">
      <c r="A163" s="1" t="s">
        <v>131</v>
      </c>
      <c r="B163" s="1"/>
      <c r="C163" s="1">
        <v>9500</v>
      </c>
      <c r="D163" s="1">
        <v>66.67</v>
      </c>
      <c r="E163" s="1"/>
      <c r="F163" s="2">
        <v>4783.33</v>
      </c>
      <c r="G163" s="1"/>
      <c r="H163" s="1"/>
      <c r="I163" s="2"/>
      <c r="J163" s="2"/>
      <c r="K163" s="2"/>
      <c r="L163" s="24"/>
      <c r="M163" s="24"/>
      <c r="N163" s="24"/>
      <c r="O163" s="24">
        <v>97.61</v>
      </c>
      <c r="P163" s="24">
        <f t="shared" si="59"/>
        <v>14447.61</v>
      </c>
    </row>
    <row r="164" spans="1:16" x14ac:dyDescent="0.3">
      <c r="A164" s="1" t="s">
        <v>106</v>
      </c>
      <c r="B164" s="1"/>
      <c r="C164" s="1">
        <v>6233.33</v>
      </c>
      <c r="D164" s="1">
        <v>283.33</v>
      </c>
      <c r="E164" s="1"/>
      <c r="F164" s="2">
        <v>3258.33</v>
      </c>
      <c r="G164" s="1"/>
      <c r="H164" s="1">
        <v>420.21</v>
      </c>
      <c r="I164" s="2"/>
      <c r="J164" s="2"/>
      <c r="K164" s="2"/>
      <c r="L164" s="24"/>
      <c r="M164" s="24"/>
      <c r="N164" s="24"/>
      <c r="O164" s="24">
        <v>92.18</v>
      </c>
      <c r="P164" s="24">
        <f t="shared" si="59"/>
        <v>10287.379999999999</v>
      </c>
    </row>
    <row r="165" spans="1:16" x14ac:dyDescent="0.3">
      <c r="A165" s="1" t="s">
        <v>111</v>
      </c>
      <c r="B165" s="1"/>
      <c r="C165" s="1">
        <v>4800</v>
      </c>
      <c r="D165" s="1">
        <v>200</v>
      </c>
      <c r="E165" s="1">
        <v>1000</v>
      </c>
      <c r="F165" s="2">
        <v>3000</v>
      </c>
      <c r="G165" s="1"/>
      <c r="H165" s="1"/>
      <c r="I165" s="2"/>
      <c r="J165" s="2"/>
      <c r="K165" s="2"/>
      <c r="L165" s="24"/>
      <c r="M165" s="24"/>
      <c r="N165" s="24"/>
      <c r="O165" s="24">
        <v>97.61</v>
      </c>
      <c r="P165" s="24">
        <f t="shared" si="59"/>
        <v>9097.61</v>
      </c>
    </row>
    <row r="166" spans="1:16" x14ac:dyDescent="0.3">
      <c r="A166" s="1" t="s">
        <v>112</v>
      </c>
      <c r="B166" s="1"/>
      <c r="C166" s="1">
        <v>4266.67</v>
      </c>
      <c r="D166" s="1">
        <v>177.78</v>
      </c>
      <c r="E166" s="1"/>
      <c r="F166" s="2">
        <v>1333.33</v>
      </c>
      <c r="G166" s="1"/>
      <c r="H166" s="1"/>
      <c r="I166" s="2">
        <v>1066.67</v>
      </c>
      <c r="J166" s="2"/>
      <c r="K166" s="2"/>
      <c r="L166" s="24"/>
      <c r="M166" s="24"/>
      <c r="N166" s="24"/>
      <c r="O166" s="24">
        <v>86.76</v>
      </c>
      <c r="P166" s="24">
        <f t="shared" si="59"/>
        <v>6931.21</v>
      </c>
    </row>
    <row r="167" spans="1:16" x14ac:dyDescent="0.3">
      <c r="A167" s="1" t="s">
        <v>114</v>
      </c>
      <c r="B167" s="1"/>
      <c r="C167" s="1">
        <v>4500</v>
      </c>
      <c r="D167" s="1">
        <v>200</v>
      </c>
      <c r="E167" s="1"/>
      <c r="F167" s="2"/>
      <c r="G167" s="1"/>
      <c r="H167" s="1"/>
      <c r="I167" s="2"/>
      <c r="J167" s="2"/>
      <c r="K167" s="2">
        <v>1300</v>
      </c>
      <c r="L167" s="24"/>
      <c r="M167" s="24"/>
      <c r="N167" s="24"/>
      <c r="O167" s="24">
        <v>97.61</v>
      </c>
      <c r="P167" s="24">
        <f t="shared" si="59"/>
        <v>6097.61</v>
      </c>
    </row>
    <row r="168" spans="1:16" x14ac:dyDescent="0.3">
      <c r="A168" s="1" t="s">
        <v>115</v>
      </c>
      <c r="B168" s="1"/>
      <c r="C168" s="1">
        <v>4500</v>
      </c>
      <c r="D168" s="1">
        <v>200</v>
      </c>
      <c r="E168" s="1"/>
      <c r="F168" s="2"/>
      <c r="G168" s="1"/>
      <c r="H168" s="1"/>
      <c r="I168" s="2"/>
      <c r="J168" s="2"/>
      <c r="K168" s="2">
        <v>1300</v>
      </c>
      <c r="L168" s="24"/>
      <c r="M168" s="24"/>
      <c r="N168" s="24"/>
      <c r="O168" s="24">
        <v>97.61</v>
      </c>
      <c r="P168" s="24">
        <f t="shared" si="59"/>
        <v>6097.61</v>
      </c>
    </row>
    <row r="169" spans="1:16" x14ac:dyDescent="0.3">
      <c r="A169" s="1" t="s">
        <v>116</v>
      </c>
      <c r="B169" s="1"/>
      <c r="C169" s="1">
        <v>4500</v>
      </c>
      <c r="D169" s="1">
        <v>300</v>
      </c>
      <c r="E169" s="1">
        <v>1200</v>
      </c>
      <c r="F169" s="2"/>
      <c r="G169" s="1"/>
      <c r="H169" s="1"/>
      <c r="I169" s="2">
        <v>450</v>
      </c>
      <c r="J169" s="2"/>
      <c r="K169" s="2"/>
      <c r="L169" s="24"/>
      <c r="M169" s="24"/>
      <c r="N169" s="24"/>
      <c r="O169" s="24">
        <v>97.61</v>
      </c>
      <c r="P169" s="24">
        <f t="shared" si="59"/>
        <v>6547.61</v>
      </c>
    </row>
    <row r="170" spans="1:16" x14ac:dyDescent="0.3">
      <c r="A170" s="1" t="s">
        <v>117</v>
      </c>
      <c r="B170" s="1"/>
      <c r="C170" s="1">
        <v>4500</v>
      </c>
      <c r="D170" s="1">
        <v>250</v>
      </c>
      <c r="E170" s="1">
        <v>712.5</v>
      </c>
      <c r="F170" s="2"/>
      <c r="G170" s="1"/>
      <c r="H170" s="1"/>
      <c r="I170" s="2"/>
      <c r="J170" s="2"/>
      <c r="K170" s="2">
        <v>537.5</v>
      </c>
      <c r="L170" s="24"/>
      <c r="M170" s="24"/>
      <c r="N170" s="24"/>
      <c r="O170" s="24">
        <v>97.61</v>
      </c>
      <c r="P170" s="24">
        <f t="shared" si="59"/>
        <v>6097.61</v>
      </c>
    </row>
    <row r="171" spans="1:16" x14ac:dyDescent="0.3">
      <c r="A171" s="1" t="s">
        <v>118</v>
      </c>
      <c r="B171" s="1"/>
      <c r="C171" s="1">
        <v>4500</v>
      </c>
      <c r="D171" s="1">
        <v>300</v>
      </c>
      <c r="E171" s="1">
        <v>1440</v>
      </c>
      <c r="F171" s="2"/>
      <c r="G171" s="1"/>
      <c r="H171" s="1"/>
      <c r="I171" s="2"/>
      <c r="J171" s="2"/>
      <c r="K171" s="2"/>
      <c r="L171" s="24"/>
      <c r="M171" s="24"/>
      <c r="N171" s="24"/>
      <c r="O171" s="24">
        <v>97.61</v>
      </c>
      <c r="P171" s="24">
        <f t="shared" si="59"/>
        <v>6337.61</v>
      </c>
    </row>
    <row r="172" spans="1:16" x14ac:dyDescent="0.3">
      <c r="C172" s="1">
        <f>SUM(C155:C171)</f>
        <v>126716.67</v>
      </c>
      <c r="D172" s="1">
        <f t="shared" ref="D172:P172" si="60">SUM(D155:D171)</f>
        <v>5227.7800000000007</v>
      </c>
      <c r="E172" s="1">
        <f t="shared" si="60"/>
        <v>12912.5</v>
      </c>
      <c r="F172" s="1">
        <f t="shared" si="60"/>
        <v>57988.33</v>
      </c>
      <c r="G172" s="1">
        <f t="shared" si="60"/>
        <v>5750</v>
      </c>
      <c r="H172" s="1">
        <f t="shared" si="60"/>
        <v>420.21</v>
      </c>
      <c r="I172" s="1">
        <f t="shared" si="60"/>
        <v>1516.67</v>
      </c>
      <c r="J172" s="1">
        <f t="shared" si="60"/>
        <v>0</v>
      </c>
      <c r="K172" s="1">
        <f t="shared" si="60"/>
        <v>3137.5</v>
      </c>
      <c r="L172" s="1">
        <f t="shared" si="60"/>
        <v>0</v>
      </c>
      <c r="M172" s="1"/>
      <c r="N172" s="1"/>
      <c r="O172" s="1">
        <f t="shared" si="60"/>
        <v>1626.8199999999995</v>
      </c>
      <c r="P172" s="1">
        <f t="shared" si="60"/>
        <v>215296.47999999989</v>
      </c>
    </row>
    <row r="174" spans="1:16" x14ac:dyDescent="0.3">
      <c r="A174" s="31" t="s">
        <v>126</v>
      </c>
      <c r="B174" s="31"/>
      <c r="C174" s="32"/>
      <c r="D174" s="32"/>
    </row>
    <row r="175" spans="1:16" ht="43.2" x14ac:dyDescent="0.3">
      <c r="A175" s="1" t="s">
        <v>110</v>
      </c>
      <c r="B175" s="1"/>
      <c r="C175" s="1" t="s">
        <v>42</v>
      </c>
      <c r="D175" s="1" t="s">
        <v>43</v>
      </c>
      <c r="E175" s="1" t="s">
        <v>44</v>
      </c>
      <c r="F175" s="2" t="s">
        <v>55</v>
      </c>
      <c r="G175" s="1" t="s">
        <v>46</v>
      </c>
      <c r="H175" s="1" t="s">
        <v>56</v>
      </c>
      <c r="I175" s="2" t="s">
        <v>121</v>
      </c>
      <c r="J175" s="2"/>
      <c r="K175" s="2" t="s">
        <v>120</v>
      </c>
      <c r="L175" s="24" t="s">
        <v>78</v>
      </c>
      <c r="M175" s="24"/>
      <c r="N175" s="24"/>
      <c r="O175" s="24" t="s">
        <v>132</v>
      </c>
      <c r="P175" s="24" t="s">
        <v>49</v>
      </c>
    </row>
    <row r="176" spans="1:16" x14ac:dyDescent="0.3">
      <c r="A176" s="1" t="s">
        <v>87</v>
      </c>
      <c r="B176" s="1"/>
      <c r="C176" s="1">
        <v>11500</v>
      </c>
      <c r="D176" s="1">
        <v>550</v>
      </c>
      <c r="E176" s="1">
        <v>1807.5</v>
      </c>
      <c r="F176" s="2">
        <v>6928.75</v>
      </c>
      <c r="G176" s="1">
        <v>5750</v>
      </c>
      <c r="H176" s="1"/>
      <c r="I176" s="2"/>
      <c r="J176" s="2"/>
      <c r="K176" s="2"/>
      <c r="L176" s="24"/>
      <c r="M176" s="24"/>
      <c r="N176" s="24"/>
      <c r="O176" s="24">
        <v>177.06</v>
      </c>
      <c r="P176" s="24">
        <f>SUM(C176:O176)</f>
        <v>26713.31</v>
      </c>
    </row>
    <row r="177" spans="1:16" x14ac:dyDescent="0.3">
      <c r="A177" s="1" t="s">
        <v>88</v>
      </c>
      <c r="B177" s="1"/>
      <c r="C177" s="1">
        <v>10500</v>
      </c>
      <c r="D177" s="1">
        <v>500</v>
      </c>
      <c r="E177" s="1">
        <v>4400</v>
      </c>
      <c r="F177" s="2">
        <v>7700</v>
      </c>
      <c r="G177" s="1"/>
      <c r="H177" s="1"/>
      <c r="I177" s="2"/>
      <c r="J177" s="2"/>
      <c r="K177" s="2"/>
      <c r="L177" s="24"/>
      <c r="M177" s="24"/>
      <c r="N177" s="24"/>
      <c r="O177" s="24">
        <v>177.06</v>
      </c>
      <c r="P177" s="24">
        <f t="shared" ref="P177:P192" si="61">SUM(C177:O177)</f>
        <v>23277.06</v>
      </c>
    </row>
    <row r="178" spans="1:16" x14ac:dyDescent="0.3">
      <c r="A178" s="1" t="s">
        <v>89</v>
      </c>
      <c r="B178" s="1"/>
      <c r="C178" s="1">
        <v>10500</v>
      </c>
      <c r="D178" s="1">
        <v>400</v>
      </c>
      <c r="E178" s="1">
        <v>1090</v>
      </c>
      <c r="F178" s="2">
        <v>5995</v>
      </c>
      <c r="G178" s="1"/>
      <c r="H178" s="1"/>
      <c r="I178" s="2"/>
      <c r="J178" s="2"/>
      <c r="K178" s="2"/>
      <c r="L178" s="24"/>
      <c r="M178" s="24"/>
      <c r="N178" s="24"/>
      <c r="O178" s="24">
        <v>177.06</v>
      </c>
      <c r="P178" s="24">
        <f t="shared" si="61"/>
        <v>18162.060000000001</v>
      </c>
    </row>
    <row r="179" spans="1:16" x14ac:dyDescent="0.3">
      <c r="A179" s="1" t="s">
        <v>90</v>
      </c>
      <c r="B179" s="1"/>
      <c r="C179" s="1">
        <v>10500</v>
      </c>
      <c r="D179" s="1">
        <v>400</v>
      </c>
      <c r="E179" s="1"/>
      <c r="F179" s="2">
        <v>5450</v>
      </c>
      <c r="G179" s="1"/>
      <c r="H179" s="1"/>
      <c r="I179" s="2"/>
      <c r="J179" s="2"/>
      <c r="K179" s="2"/>
      <c r="L179" s="24"/>
      <c r="M179" s="24"/>
      <c r="N179" s="24"/>
      <c r="O179" s="24">
        <v>177.06</v>
      </c>
      <c r="P179" s="24">
        <f t="shared" si="61"/>
        <v>16527.060000000001</v>
      </c>
    </row>
    <row r="180" spans="1:16" x14ac:dyDescent="0.3">
      <c r="A180" s="1" t="s">
        <v>91</v>
      </c>
      <c r="B180" s="1"/>
      <c r="C180" s="1">
        <v>9500</v>
      </c>
      <c r="D180" s="1">
        <v>300</v>
      </c>
      <c r="E180" s="1"/>
      <c r="F180" s="2">
        <v>4900</v>
      </c>
      <c r="G180" s="1"/>
      <c r="H180" s="1"/>
      <c r="I180" s="2"/>
      <c r="J180" s="2"/>
      <c r="K180" s="2"/>
      <c r="L180" s="24"/>
      <c r="M180" s="24"/>
      <c r="N180" s="24"/>
      <c r="O180" s="24">
        <v>177.06</v>
      </c>
      <c r="P180" s="24">
        <f t="shared" si="61"/>
        <v>14877.06</v>
      </c>
    </row>
    <row r="181" spans="1:16" x14ac:dyDescent="0.3">
      <c r="A181" s="33" t="s">
        <v>128</v>
      </c>
      <c r="B181" s="33"/>
      <c r="C181" s="1">
        <v>9500</v>
      </c>
      <c r="D181" s="1">
        <v>300</v>
      </c>
      <c r="E181" s="1"/>
      <c r="F181" s="2">
        <v>4900</v>
      </c>
      <c r="G181" s="1"/>
      <c r="H181" s="1"/>
      <c r="I181" s="2"/>
      <c r="J181" s="2"/>
      <c r="K181" s="2"/>
      <c r="L181" s="24"/>
      <c r="M181" s="24"/>
      <c r="N181" s="24"/>
      <c r="O181" s="24">
        <v>177.06</v>
      </c>
      <c r="P181" s="24">
        <f t="shared" si="61"/>
        <v>14877.06</v>
      </c>
    </row>
    <row r="182" spans="1:16" x14ac:dyDescent="0.3">
      <c r="A182" s="1" t="s">
        <v>129</v>
      </c>
      <c r="B182" s="1"/>
      <c r="C182" s="1">
        <v>9500</v>
      </c>
      <c r="D182" s="1">
        <v>300</v>
      </c>
      <c r="E182" s="1"/>
      <c r="F182" s="2">
        <v>4900</v>
      </c>
      <c r="G182" s="1"/>
      <c r="H182" s="1"/>
      <c r="I182" s="2"/>
      <c r="J182" s="2"/>
      <c r="K182" s="2"/>
      <c r="L182" s="24"/>
      <c r="M182" s="24"/>
      <c r="N182" s="24"/>
      <c r="O182" s="24">
        <v>177.06</v>
      </c>
      <c r="P182" s="24">
        <f t="shared" si="61"/>
        <v>14877.06</v>
      </c>
    </row>
    <row r="183" spans="1:16" x14ac:dyDescent="0.3">
      <c r="A183" s="1" t="s">
        <v>130</v>
      </c>
      <c r="B183" s="1"/>
      <c r="C183" s="1">
        <v>8075</v>
      </c>
      <c r="D183" s="1">
        <v>425</v>
      </c>
      <c r="E183" s="1">
        <v>1275</v>
      </c>
      <c r="F183" s="2">
        <v>4887.5</v>
      </c>
      <c r="G183" s="1"/>
      <c r="H183" s="1">
        <v>1681.77</v>
      </c>
      <c r="I183" s="2"/>
      <c r="J183" s="2"/>
      <c r="K183" s="2"/>
      <c r="L183" s="24"/>
      <c r="M183" s="24"/>
      <c r="N183" s="24"/>
      <c r="O183" s="24">
        <v>150.5</v>
      </c>
      <c r="P183" s="24">
        <f t="shared" si="61"/>
        <v>16494.77</v>
      </c>
    </row>
    <row r="184" spans="1:16" x14ac:dyDescent="0.3">
      <c r="A184" s="1" t="s">
        <v>131</v>
      </c>
      <c r="B184" s="1"/>
      <c r="C184" s="1">
        <v>9500</v>
      </c>
      <c r="D184" s="1">
        <v>300</v>
      </c>
      <c r="E184" s="1"/>
      <c r="F184" s="2">
        <v>4900</v>
      </c>
      <c r="G184" s="1"/>
      <c r="H184" s="1"/>
      <c r="I184" s="2"/>
      <c r="J184" s="2"/>
      <c r="K184" s="2"/>
      <c r="L184" s="24"/>
      <c r="M184" s="24"/>
      <c r="N184" s="24"/>
      <c r="O184" s="24">
        <v>177.06</v>
      </c>
      <c r="P184" s="24">
        <f t="shared" si="61"/>
        <v>14877.06</v>
      </c>
    </row>
    <row r="185" spans="1:16" x14ac:dyDescent="0.3">
      <c r="A185" s="1" t="s">
        <v>106</v>
      </c>
      <c r="B185" s="1"/>
      <c r="C185" s="1">
        <v>6600</v>
      </c>
      <c r="D185" s="1">
        <v>300</v>
      </c>
      <c r="E185" s="1"/>
      <c r="F185" s="2">
        <v>3450</v>
      </c>
      <c r="G185" s="1"/>
      <c r="H185" s="1"/>
      <c r="I185" s="2"/>
      <c r="J185" s="2"/>
      <c r="K185" s="2"/>
      <c r="L185" s="24"/>
      <c r="M185" s="24"/>
      <c r="N185" s="24"/>
      <c r="O185" s="24">
        <v>177.06</v>
      </c>
      <c r="P185" s="24">
        <f t="shared" si="61"/>
        <v>10527.06</v>
      </c>
    </row>
    <row r="186" spans="1:16" x14ac:dyDescent="0.3">
      <c r="A186" s="1" t="s">
        <v>111</v>
      </c>
      <c r="B186" s="1"/>
      <c r="C186" s="1">
        <v>4560</v>
      </c>
      <c r="D186" s="1">
        <v>190</v>
      </c>
      <c r="E186" s="1">
        <v>950</v>
      </c>
      <c r="F186" s="2">
        <v>2850</v>
      </c>
      <c r="G186" s="1"/>
      <c r="H186" s="1">
        <v>330.74</v>
      </c>
      <c r="I186" s="2"/>
      <c r="J186" s="2"/>
      <c r="K186" s="2"/>
      <c r="L186" s="24"/>
      <c r="M186" s="24"/>
      <c r="N186" s="24"/>
      <c r="O186" s="24">
        <v>168.21</v>
      </c>
      <c r="P186" s="24">
        <f t="shared" si="61"/>
        <v>9048.9499999999989</v>
      </c>
    </row>
    <row r="187" spans="1:16" x14ac:dyDescent="0.3">
      <c r="A187" s="1" t="s">
        <v>112</v>
      </c>
      <c r="B187" s="1"/>
      <c r="C187" s="1">
        <v>3840</v>
      </c>
      <c r="D187" s="1">
        <v>160</v>
      </c>
      <c r="E187" s="1"/>
      <c r="F187" s="2">
        <v>1200</v>
      </c>
      <c r="G187" s="1"/>
      <c r="H187" s="1">
        <v>1053.32</v>
      </c>
      <c r="I187" s="2">
        <v>960</v>
      </c>
      <c r="J187" s="2"/>
      <c r="K187" s="2"/>
      <c r="L187" s="24"/>
      <c r="M187" s="24"/>
      <c r="N187" s="24"/>
      <c r="O187" s="24">
        <v>141.65</v>
      </c>
      <c r="P187" s="24">
        <f t="shared" si="61"/>
        <v>7354.9699999999993</v>
      </c>
    </row>
    <row r="188" spans="1:16" x14ac:dyDescent="0.3">
      <c r="A188" s="1" t="s">
        <v>114</v>
      </c>
      <c r="B188" s="1"/>
      <c r="C188" s="1">
        <v>4500</v>
      </c>
      <c r="D188" s="1">
        <v>200</v>
      </c>
      <c r="E188" s="1"/>
      <c r="F188" s="2">
        <v>1880</v>
      </c>
      <c r="G188" s="1"/>
      <c r="H188" s="1"/>
      <c r="I188" s="2"/>
      <c r="J188" s="2"/>
      <c r="K188" s="2"/>
      <c r="L188" s="24"/>
      <c r="M188" s="24"/>
      <c r="N188" s="24"/>
      <c r="O188" s="24">
        <v>177.06</v>
      </c>
      <c r="P188" s="24">
        <f t="shared" si="61"/>
        <v>6757.06</v>
      </c>
    </row>
    <row r="189" spans="1:16" x14ac:dyDescent="0.3">
      <c r="A189" s="1" t="s">
        <v>115</v>
      </c>
      <c r="B189" s="1"/>
      <c r="C189" s="1">
        <v>4500</v>
      </c>
      <c r="D189" s="1">
        <v>200</v>
      </c>
      <c r="E189" s="1"/>
      <c r="F189" s="2">
        <v>1410</v>
      </c>
      <c r="G189" s="1"/>
      <c r="H189" s="1"/>
      <c r="I189" s="2"/>
      <c r="J189" s="2"/>
      <c r="K189" s="2"/>
      <c r="L189" s="24"/>
      <c r="M189" s="24"/>
      <c r="N189" s="24"/>
      <c r="O189" s="24">
        <v>177.06</v>
      </c>
      <c r="P189" s="24">
        <f t="shared" si="61"/>
        <v>6287.06</v>
      </c>
    </row>
    <row r="190" spans="1:16" x14ac:dyDescent="0.3">
      <c r="A190" s="1" t="s">
        <v>116</v>
      </c>
      <c r="B190" s="1"/>
      <c r="C190" s="1">
        <v>4500</v>
      </c>
      <c r="D190" s="1">
        <v>300</v>
      </c>
      <c r="E190" s="1">
        <v>1200</v>
      </c>
      <c r="F190" s="2"/>
      <c r="G190" s="1"/>
      <c r="H190" s="1"/>
      <c r="I190" s="2">
        <v>450</v>
      </c>
      <c r="J190" s="2"/>
      <c r="K190" s="2"/>
      <c r="L190" s="24"/>
      <c r="M190" s="24"/>
      <c r="N190" s="24"/>
      <c r="O190" s="24">
        <v>177.06</v>
      </c>
      <c r="P190" s="24">
        <f t="shared" si="61"/>
        <v>6627.06</v>
      </c>
    </row>
    <row r="191" spans="1:16" x14ac:dyDescent="0.3">
      <c r="A191" s="1" t="s">
        <v>117</v>
      </c>
      <c r="B191" s="1"/>
      <c r="C191" s="1">
        <v>4500</v>
      </c>
      <c r="D191" s="1">
        <v>250</v>
      </c>
      <c r="E191" s="1">
        <v>712.5</v>
      </c>
      <c r="F191" s="2">
        <v>546.25</v>
      </c>
      <c r="G191" s="1"/>
      <c r="H191" s="1"/>
      <c r="I191" s="2"/>
      <c r="J191" s="2"/>
      <c r="K191" s="2"/>
      <c r="L191" s="24"/>
      <c r="M191" s="24"/>
      <c r="N191" s="24"/>
      <c r="O191" s="24">
        <v>177.06</v>
      </c>
      <c r="P191" s="24">
        <f t="shared" si="61"/>
        <v>6185.81</v>
      </c>
    </row>
    <row r="192" spans="1:16" x14ac:dyDescent="0.3">
      <c r="A192" s="1" t="s">
        <v>118</v>
      </c>
      <c r="B192" s="1"/>
      <c r="C192" s="1">
        <v>4050</v>
      </c>
      <c r="D192" s="1">
        <v>270</v>
      </c>
      <c r="E192" s="1">
        <v>1296</v>
      </c>
      <c r="F192" s="2"/>
      <c r="G192" s="1"/>
      <c r="H192" s="1"/>
      <c r="I192" s="2"/>
      <c r="J192" s="2"/>
      <c r="K192" s="2"/>
      <c r="L192" s="24"/>
      <c r="M192" s="24"/>
      <c r="N192" s="24"/>
      <c r="O192" s="24">
        <v>159.35</v>
      </c>
      <c r="P192" s="24">
        <f t="shared" si="61"/>
        <v>5775.35</v>
      </c>
    </row>
    <row r="193" spans="1:16" x14ac:dyDescent="0.3">
      <c r="C193" s="1">
        <f>SUM(C176:C192)</f>
        <v>126125</v>
      </c>
      <c r="D193" s="1">
        <f t="shared" ref="D193:P193" si="62">SUM(D176:D192)</f>
        <v>5345</v>
      </c>
      <c r="E193" s="1">
        <f t="shared" si="62"/>
        <v>12731</v>
      </c>
      <c r="F193" s="1">
        <f t="shared" si="62"/>
        <v>61897.5</v>
      </c>
      <c r="G193" s="1">
        <f t="shared" si="62"/>
        <v>5750</v>
      </c>
      <c r="H193" s="1">
        <f t="shared" si="62"/>
        <v>3065.83</v>
      </c>
      <c r="I193" s="1">
        <f t="shared" si="62"/>
        <v>1410</v>
      </c>
      <c r="J193" s="1">
        <f t="shared" si="62"/>
        <v>0</v>
      </c>
      <c r="K193" s="1">
        <f t="shared" si="62"/>
        <v>0</v>
      </c>
      <c r="L193" s="1">
        <f t="shared" si="62"/>
        <v>0</v>
      </c>
      <c r="M193" s="1"/>
      <c r="N193" s="1"/>
      <c r="O193" s="1">
        <f t="shared" si="62"/>
        <v>2921.4899999999993</v>
      </c>
      <c r="P193" s="1">
        <f t="shared" si="62"/>
        <v>219245.82</v>
      </c>
    </row>
    <row r="196" spans="1:16" x14ac:dyDescent="0.3">
      <c r="C196" t="s">
        <v>54</v>
      </c>
    </row>
    <row r="197" spans="1:16" ht="43.2" x14ac:dyDescent="0.3">
      <c r="A197" s="1" t="s">
        <v>33</v>
      </c>
      <c r="B197" s="1"/>
      <c r="C197" s="1" t="s">
        <v>42</v>
      </c>
      <c r="D197" s="1" t="s">
        <v>43</v>
      </c>
      <c r="E197" s="1" t="s">
        <v>44</v>
      </c>
      <c r="F197" s="2" t="s">
        <v>55</v>
      </c>
      <c r="G197" s="1" t="s">
        <v>46</v>
      </c>
      <c r="H197" s="1" t="s">
        <v>56</v>
      </c>
      <c r="I197" s="2" t="s">
        <v>57</v>
      </c>
      <c r="J197" s="2" t="s">
        <v>58</v>
      </c>
      <c r="K197" s="24" t="s">
        <v>79</v>
      </c>
      <c r="L197" s="24" t="s">
        <v>79</v>
      </c>
      <c r="M197" s="45"/>
      <c r="N197" s="45"/>
    </row>
    <row r="198" spans="1:16" x14ac:dyDescent="0.3">
      <c r="A198" s="1" t="s">
        <v>69</v>
      </c>
      <c r="B198" s="1"/>
      <c r="C198" s="1">
        <v>9500</v>
      </c>
      <c r="D198" s="1">
        <v>600</v>
      </c>
      <c r="E198" s="1">
        <v>2525</v>
      </c>
      <c r="F198" s="1">
        <v>6312.5</v>
      </c>
      <c r="G198" s="1">
        <v>4750</v>
      </c>
      <c r="H198" s="1"/>
      <c r="I198" s="1"/>
      <c r="J198" s="1"/>
      <c r="K198" s="1"/>
      <c r="L198" s="1"/>
      <c r="M198" s="4"/>
      <c r="N198" s="4"/>
    </row>
    <row r="199" spans="1:16" x14ac:dyDescent="0.3">
      <c r="A199" s="1" t="s">
        <v>70</v>
      </c>
      <c r="B199" s="1"/>
      <c r="C199" s="1">
        <v>9500</v>
      </c>
      <c r="D199" s="1">
        <v>600</v>
      </c>
      <c r="E199" s="1">
        <v>2525</v>
      </c>
      <c r="F199" s="1">
        <v>6312.5</v>
      </c>
      <c r="G199" s="1">
        <v>4750</v>
      </c>
      <c r="H199" s="1"/>
      <c r="I199" s="1"/>
      <c r="J199" s="1"/>
      <c r="K199" s="1"/>
      <c r="L199" s="1"/>
      <c r="M199" s="4"/>
      <c r="N199" s="4"/>
    </row>
    <row r="200" spans="1:16" x14ac:dyDescent="0.3">
      <c r="A200" s="1" t="s">
        <v>71</v>
      </c>
      <c r="B200" s="1"/>
      <c r="C200" s="1">
        <v>9500</v>
      </c>
      <c r="D200" s="1">
        <v>600</v>
      </c>
      <c r="E200" s="1">
        <v>2525</v>
      </c>
      <c r="F200" s="1">
        <v>6312.5</v>
      </c>
      <c r="G200" s="1">
        <v>4750</v>
      </c>
      <c r="H200" s="1"/>
      <c r="I200" s="1"/>
      <c r="J200" s="1"/>
      <c r="K200" s="1"/>
      <c r="L200" s="1"/>
      <c r="M200" s="4"/>
      <c r="N200" s="4"/>
    </row>
    <row r="201" spans="1:16" x14ac:dyDescent="0.3">
      <c r="A201" s="1" t="s">
        <v>72</v>
      </c>
      <c r="B201" s="1"/>
      <c r="C201" s="1">
        <v>9500</v>
      </c>
      <c r="D201" s="1">
        <v>600</v>
      </c>
      <c r="E201" s="1">
        <v>2525</v>
      </c>
      <c r="F201" s="1">
        <v>6312.5</v>
      </c>
      <c r="G201" s="1">
        <v>4750</v>
      </c>
      <c r="H201" s="1"/>
      <c r="I201" s="1"/>
      <c r="J201" s="1"/>
      <c r="K201" s="1"/>
      <c r="L201" s="1"/>
      <c r="M201" s="4"/>
      <c r="N201" s="4"/>
    </row>
    <row r="202" spans="1:16" x14ac:dyDescent="0.3">
      <c r="A202" s="1" t="s">
        <v>73</v>
      </c>
      <c r="B202" s="1"/>
      <c r="C202" s="1">
        <v>9500</v>
      </c>
      <c r="D202" s="1">
        <v>600</v>
      </c>
      <c r="E202" s="1">
        <v>2525</v>
      </c>
      <c r="F202" s="1">
        <v>6312.5</v>
      </c>
      <c r="G202" s="1">
        <v>4750</v>
      </c>
      <c r="H202" s="1"/>
      <c r="I202" s="1">
        <v>23687.5</v>
      </c>
      <c r="J202" s="1"/>
      <c r="K202" s="1"/>
      <c r="L202" s="1"/>
      <c r="M202" s="4"/>
      <c r="N202" s="4"/>
    </row>
    <row r="203" spans="1:16" x14ac:dyDescent="0.3">
      <c r="A203" s="1" t="s">
        <v>74</v>
      </c>
      <c r="B203" s="1"/>
      <c r="C203" s="1">
        <v>10700</v>
      </c>
      <c r="D203" s="1">
        <v>600</v>
      </c>
      <c r="E203" s="1">
        <v>2825</v>
      </c>
      <c r="F203" s="1">
        <v>7062.5</v>
      </c>
      <c r="G203" s="1">
        <v>5350</v>
      </c>
      <c r="H203" s="1"/>
      <c r="I203" s="1"/>
      <c r="J203" s="1"/>
      <c r="K203" s="1"/>
      <c r="L203" s="1"/>
      <c r="M203" s="4"/>
      <c r="N203" s="4"/>
    </row>
    <row r="204" spans="1:16" x14ac:dyDescent="0.3">
      <c r="A204" s="1" t="s">
        <v>75</v>
      </c>
      <c r="B204" s="1"/>
      <c r="C204" s="1">
        <v>11500</v>
      </c>
      <c r="D204" s="1">
        <v>600</v>
      </c>
      <c r="E204" s="1">
        <v>3025</v>
      </c>
      <c r="F204" s="1">
        <v>7562.5</v>
      </c>
      <c r="G204" s="1">
        <v>5750</v>
      </c>
      <c r="H204" s="1"/>
      <c r="I204" s="1"/>
      <c r="J204" s="1"/>
      <c r="K204" s="1"/>
      <c r="L204" s="1"/>
      <c r="M204" s="4"/>
      <c r="N204" s="4"/>
    </row>
    <row r="205" spans="1:16" x14ac:dyDescent="0.3">
      <c r="A205" s="1" t="s">
        <v>59</v>
      </c>
      <c r="B205" s="1"/>
      <c r="C205" s="1">
        <v>2875</v>
      </c>
      <c r="D205" s="1">
        <v>150</v>
      </c>
      <c r="E205" s="1">
        <v>756.25</v>
      </c>
      <c r="F205" s="1">
        <v>1890.63</v>
      </c>
      <c r="G205" s="1">
        <v>1437.5</v>
      </c>
      <c r="H205" s="1">
        <v>18625.05</v>
      </c>
      <c r="I205" s="1"/>
      <c r="J205" s="1">
        <v>28432.03</v>
      </c>
      <c r="K205" s="1"/>
      <c r="L205" s="1"/>
      <c r="M205" s="4"/>
      <c r="N205" s="4"/>
    </row>
    <row r="206" spans="1:16" x14ac:dyDescent="0.3">
      <c r="A206" s="1" t="s">
        <v>60</v>
      </c>
      <c r="B206" s="1"/>
      <c r="C206" s="1">
        <v>11500</v>
      </c>
      <c r="D206" s="1">
        <v>600</v>
      </c>
      <c r="E206" s="1">
        <v>3025</v>
      </c>
      <c r="F206" s="1">
        <v>7562.5</v>
      </c>
      <c r="G206" s="1">
        <v>5750</v>
      </c>
      <c r="H206" s="1"/>
      <c r="I206" s="1"/>
      <c r="J206" s="1"/>
      <c r="K206" s="1"/>
      <c r="L206" s="1"/>
      <c r="M206" s="4"/>
      <c r="N206" s="4"/>
    </row>
    <row r="207" spans="1:16" x14ac:dyDescent="0.3">
      <c r="A207" s="1" t="s">
        <v>61</v>
      </c>
      <c r="B207" s="1"/>
      <c r="C207" s="1">
        <v>6059.88</v>
      </c>
      <c r="D207" s="1">
        <v>316.17</v>
      </c>
      <c r="E207" s="1">
        <v>1594.01</v>
      </c>
      <c r="F207" s="1">
        <v>3985.03</v>
      </c>
      <c r="G207" s="1">
        <v>3029.94</v>
      </c>
      <c r="H207" s="1">
        <v>13655.34</v>
      </c>
      <c r="I207" s="1"/>
      <c r="J207" s="1"/>
      <c r="K207" s="1"/>
      <c r="L207" s="1"/>
      <c r="M207" s="4"/>
      <c r="N207" s="4"/>
    </row>
    <row r="208" spans="1:16" x14ac:dyDescent="0.3">
      <c r="A208" s="1" t="s">
        <v>62</v>
      </c>
      <c r="B208" s="1"/>
      <c r="C208" s="1">
        <v>11500</v>
      </c>
      <c r="D208" s="1">
        <v>600</v>
      </c>
      <c r="E208" s="1">
        <v>3025</v>
      </c>
      <c r="F208" s="1">
        <v>7562.5</v>
      </c>
      <c r="G208" s="1">
        <v>17250</v>
      </c>
      <c r="H208" s="1"/>
      <c r="I208" s="1"/>
      <c r="J208" s="1"/>
      <c r="K208" s="1"/>
      <c r="L208" s="1"/>
      <c r="M208" s="4"/>
      <c r="N208" s="4"/>
    </row>
    <row r="209" spans="1:16" x14ac:dyDescent="0.3">
      <c r="A209" s="1" t="s">
        <v>63</v>
      </c>
      <c r="B209" s="1"/>
      <c r="C209" s="1">
        <v>525.71</v>
      </c>
      <c r="D209" s="1">
        <v>27.43</v>
      </c>
      <c r="E209" s="1">
        <v>138.29</v>
      </c>
      <c r="F209" s="1">
        <v>345.71</v>
      </c>
      <c r="G209" s="1">
        <v>262.85000000000002</v>
      </c>
      <c r="H209" s="1"/>
      <c r="I209" s="1"/>
      <c r="J209" s="1"/>
      <c r="K209" s="1">
        <v>22607.759999999998</v>
      </c>
      <c r="L209" s="1"/>
      <c r="M209" s="4"/>
      <c r="N209" s="4"/>
    </row>
    <row r="211" spans="1:16" ht="51" customHeight="1" x14ac:dyDescent="0.3"/>
    <row r="212" spans="1:16" x14ac:dyDescent="0.3">
      <c r="A212" s="31" t="s">
        <v>152</v>
      </c>
      <c r="B212" s="31"/>
      <c r="C212" s="32"/>
      <c r="D212" s="32"/>
    </row>
    <row r="213" spans="1:16" ht="43.2" x14ac:dyDescent="0.3">
      <c r="A213" s="1" t="s">
        <v>153</v>
      </c>
      <c r="B213" s="1"/>
      <c r="C213" s="1" t="s">
        <v>42</v>
      </c>
      <c r="D213" s="1" t="s">
        <v>43</v>
      </c>
      <c r="E213" s="1" t="s">
        <v>44</v>
      </c>
      <c r="F213" s="2" t="s">
        <v>55</v>
      </c>
      <c r="G213" s="1" t="s">
        <v>46</v>
      </c>
      <c r="H213" s="1" t="s">
        <v>56</v>
      </c>
      <c r="I213" s="2" t="s">
        <v>157</v>
      </c>
      <c r="J213" s="2" t="s">
        <v>77</v>
      </c>
      <c r="K213" s="2"/>
      <c r="L213" s="24"/>
      <c r="M213" s="24"/>
      <c r="N213" s="24"/>
      <c r="O213" s="24"/>
      <c r="P213" s="24" t="s">
        <v>49</v>
      </c>
    </row>
    <row r="214" spans="1:16" x14ac:dyDescent="0.3">
      <c r="A214" s="26" t="s">
        <v>154</v>
      </c>
      <c r="B214" s="26"/>
      <c r="C214">
        <v>11454.55</v>
      </c>
      <c r="D214">
        <v>525</v>
      </c>
      <c r="E214">
        <v>1796.93</v>
      </c>
      <c r="F214">
        <v>6888.24</v>
      </c>
      <c r="G214">
        <v>5727.27</v>
      </c>
      <c r="H214">
        <v>895.55</v>
      </c>
      <c r="I214">
        <v>27652.59</v>
      </c>
      <c r="P214">
        <f>SUM(C214:O214)</f>
        <v>54940.130000000005</v>
      </c>
    </row>
    <row r="215" spans="1:16" x14ac:dyDescent="0.3">
      <c r="A215" s="26" t="s">
        <v>155</v>
      </c>
      <c r="B215" s="26"/>
      <c r="C215">
        <v>12000</v>
      </c>
      <c r="D215">
        <v>550</v>
      </c>
      <c r="E215">
        <v>1882.5</v>
      </c>
      <c r="F215">
        <v>7216.25</v>
      </c>
      <c r="G215">
        <v>6000</v>
      </c>
      <c r="J215">
        <v>12000</v>
      </c>
      <c r="P215">
        <f t="shared" ref="P215:P216" si="63">SUM(C215:O215)</f>
        <v>39648.75</v>
      </c>
    </row>
    <row r="216" spans="1:16" x14ac:dyDescent="0.3">
      <c r="A216" s="26" t="s">
        <v>156</v>
      </c>
      <c r="B216" s="26"/>
      <c r="C216">
        <v>12000</v>
      </c>
      <c r="D216">
        <v>550</v>
      </c>
      <c r="E216">
        <v>1882.5</v>
      </c>
      <c r="F216">
        <v>7216.25</v>
      </c>
      <c r="G216">
        <v>12550</v>
      </c>
      <c r="P216">
        <f t="shared" si="63"/>
        <v>34198.75</v>
      </c>
    </row>
    <row r="218" spans="1:16" x14ac:dyDescent="0.3">
      <c r="A218" s="31" t="s">
        <v>158</v>
      </c>
      <c r="B218" s="31"/>
      <c r="C218" s="32"/>
      <c r="D218" s="32"/>
    </row>
    <row r="219" spans="1:16" ht="43.2" x14ac:dyDescent="0.3">
      <c r="A219" s="1" t="s">
        <v>153</v>
      </c>
      <c r="B219" s="1"/>
      <c r="C219" s="1" t="s">
        <v>42</v>
      </c>
      <c r="D219" s="1" t="s">
        <v>43</v>
      </c>
      <c r="E219" s="1" t="s">
        <v>44</v>
      </c>
      <c r="F219" s="2" t="s">
        <v>55</v>
      </c>
      <c r="G219" s="1" t="s">
        <v>46</v>
      </c>
      <c r="H219" s="1"/>
      <c r="I219" s="2"/>
      <c r="J219" s="2" t="s">
        <v>77</v>
      </c>
      <c r="K219" s="2"/>
      <c r="L219" s="24"/>
      <c r="M219" s="24"/>
      <c r="N219" s="24"/>
      <c r="O219" s="24"/>
      <c r="P219" s="24" t="s">
        <v>49</v>
      </c>
    </row>
    <row r="220" spans="1:16" x14ac:dyDescent="0.3">
      <c r="A220" s="26" t="s">
        <v>154</v>
      </c>
      <c r="B220" s="26"/>
      <c r="C220">
        <v>11000</v>
      </c>
      <c r="D220">
        <v>500</v>
      </c>
      <c r="E220">
        <v>4600</v>
      </c>
      <c r="F220">
        <v>8050</v>
      </c>
      <c r="G220">
        <v>5500</v>
      </c>
      <c r="P220">
        <f>SUM(C220:O220)</f>
        <v>29650</v>
      </c>
    </row>
    <row r="221" spans="1:16" x14ac:dyDescent="0.3">
      <c r="A221" s="26" t="s">
        <v>155</v>
      </c>
      <c r="B221" s="26"/>
      <c r="C221">
        <v>11000</v>
      </c>
      <c r="D221">
        <v>500</v>
      </c>
      <c r="E221">
        <v>4600</v>
      </c>
      <c r="F221">
        <v>8050</v>
      </c>
      <c r="G221">
        <v>5500</v>
      </c>
      <c r="J221">
        <v>11000</v>
      </c>
      <c r="P221">
        <f t="shared" ref="P221:P222" si="64">SUM(C221:O221)</f>
        <v>40650</v>
      </c>
    </row>
    <row r="222" spans="1:16" x14ac:dyDescent="0.3">
      <c r="A222" s="26" t="s">
        <v>156</v>
      </c>
      <c r="B222" s="26"/>
      <c r="C222">
        <v>11000</v>
      </c>
      <c r="D222">
        <v>500</v>
      </c>
      <c r="E222">
        <v>4600</v>
      </c>
      <c r="F222">
        <v>8050</v>
      </c>
      <c r="P222">
        <f t="shared" si="64"/>
        <v>24150</v>
      </c>
    </row>
    <row r="224" spans="1:16" x14ac:dyDescent="0.3">
      <c r="A224" s="31" t="s">
        <v>159</v>
      </c>
      <c r="B224" s="31"/>
      <c r="C224" s="32"/>
      <c r="D224" s="32"/>
    </row>
    <row r="225" spans="1:16" ht="43.2" x14ac:dyDescent="0.3">
      <c r="A225" s="1" t="s">
        <v>153</v>
      </c>
      <c r="B225" s="1"/>
      <c r="C225" s="1" t="s">
        <v>42</v>
      </c>
      <c r="D225" s="1" t="s">
        <v>43</v>
      </c>
      <c r="E225" s="1" t="s">
        <v>44</v>
      </c>
      <c r="F225" s="2" t="s">
        <v>55</v>
      </c>
      <c r="G225" s="1" t="s">
        <v>46</v>
      </c>
      <c r="H225" s="1" t="s">
        <v>56</v>
      </c>
      <c r="I225" s="2"/>
      <c r="J225" s="2" t="s">
        <v>77</v>
      </c>
      <c r="K225" s="2"/>
      <c r="L225" s="24"/>
      <c r="M225" s="24"/>
      <c r="N225" s="24"/>
      <c r="O225" s="24"/>
      <c r="P225" s="24" t="s">
        <v>49</v>
      </c>
    </row>
    <row r="226" spans="1:16" x14ac:dyDescent="0.3">
      <c r="A226" s="26" t="s">
        <v>154</v>
      </c>
      <c r="B226" s="26"/>
      <c r="C226">
        <v>11000</v>
      </c>
      <c r="D226">
        <v>400</v>
      </c>
      <c r="E226">
        <v>1140</v>
      </c>
      <c r="F226">
        <v>6270</v>
      </c>
      <c r="G226">
        <v>5500</v>
      </c>
      <c r="P226">
        <f>SUM(C226:O226)</f>
        <v>24310</v>
      </c>
    </row>
    <row r="227" spans="1:16" x14ac:dyDescent="0.3">
      <c r="A227" s="26" t="s">
        <v>155</v>
      </c>
      <c r="B227" s="26"/>
      <c r="C227">
        <v>11000</v>
      </c>
      <c r="D227">
        <v>400</v>
      </c>
      <c r="E227">
        <v>1140</v>
      </c>
      <c r="F227">
        <v>6270</v>
      </c>
      <c r="G227">
        <v>5500</v>
      </c>
      <c r="J227">
        <v>11000</v>
      </c>
      <c r="P227">
        <f t="shared" ref="P227:P228" si="65">SUM(C227:O227)</f>
        <v>35310</v>
      </c>
    </row>
    <row r="228" spans="1:16" x14ac:dyDescent="0.3">
      <c r="A228" s="26" t="s">
        <v>156</v>
      </c>
      <c r="B228" s="26"/>
      <c r="C228">
        <v>9834.44</v>
      </c>
      <c r="D228">
        <v>357.62</v>
      </c>
      <c r="E228">
        <v>1019.2</v>
      </c>
      <c r="F228">
        <v>5605.63</v>
      </c>
      <c r="H228">
        <v>1303.0999999999999</v>
      </c>
      <c r="P228">
        <f t="shared" si="65"/>
        <v>18119.990000000002</v>
      </c>
    </row>
    <row r="230" spans="1:16" x14ac:dyDescent="0.3">
      <c r="A230" s="31" t="s">
        <v>160</v>
      </c>
      <c r="B230" s="31"/>
      <c r="C230" s="32"/>
      <c r="D230" s="32"/>
    </row>
    <row r="231" spans="1:16" ht="43.2" x14ac:dyDescent="0.3">
      <c r="A231" s="1" t="s">
        <v>153</v>
      </c>
      <c r="B231" s="1"/>
      <c r="C231" s="1" t="s">
        <v>42</v>
      </c>
      <c r="D231" s="1" t="s">
        <v>43</v>
      </c>
      <c r="E231" s="1" t="s">
        <v>44</v>
      </c>
      <c r="F231" s="2" t="s">
        <v>55</v>
      </c>
      <c r="G231" s="1" t="s">
        <v>46</v>
      </c>
      <c r="H231" s="1" t="s">
        <v>56</v>
      </c>
      <c r="I231" s="2" t="s">
        <v>157</v>
      </c>
      <c r="J231" s="2" t="s">
        <v>77</v>
      </c>
      <c r="K231" s="2"/>
      <c r="L231" s="24"/>
      <c r="M231" s="24"/>
      <c r="N231" s="24"/>
      <c r="O231" s="24"/>
      <c r="P231" s="24" t="s">
        <v>49</v>
      </c>
    </row>
    <row r="232" spans="1:16" x14ac:dyDescent="0.3">
      <c r="A232" s="26" t="s">
        <v>154</v>
      </c>
      <c r="B232" s="26"/>
      <c r="C232">
        <v>9500</v>
      </c>
      <c r="D232">
        <v>345.45</v>
      </c>
      <c r="F232">
        <v>4922.72</v>
      </c>
      <c r="G232">
        <v>4750</v>
      </c>
      <c r="H232">
        <v>3056.15</v>
      </c>
      <c r="I232">
        <v>22600</v>
      </c>
      <c r="P232">
        <f>SUM(C232:O232)</f>
        <v>45174.320000000007</v>
      </c>
    </row>
    <row r="233" spans="1:16" x14ac:dyDescent="0.3">
      <c r="A233" s="26" t="s">
        <v>155</v>
      </c>
      <c r="B233" s="26"/>
      <c r="C233">
        <v>10494.25</v>
      </c>
      <c r="D233">
        <v>381.61</v>
      </c>
      <c r="F233">
        <v>5437.93</v>
      </c>
      <c r="G233">
        <v>5247.12</v>
      </c>
      <c r="H233">
        <v>624.30999999999995</v>
      </c>
      <c r="J233">
        <v>11000</v>
      </c>
      <c r="P233">
        <f t="shared" ref="P233:P234" si="66">SUM(C233:O233)</f>
        <v>33185.22</v>
      </c>
    </row>
    <row r="234" spans="1:16" x14ac:dyDescent="0.3">
      <c r="A234" s="26" t="s">
        <v>156</v>
      </c>
      <c r="B234" s="26"/>
      <c r="C234">
        <v>11000</v>
      </c>
      <c r="D234">
        <v>400</v>
      </c>
      <c r="F234">
        <v>5700</v>
      </c>
      <c r="P234">
        <f t="shared" si="66"/>
        <v>17100</v>
      </c>
    </row>
    <row r="235" spans="1:16" ht="52.2" customHeight="1" x14ac:dyDescent="0.3"/>
    <row r="236" spans="1:16" x14ac:dyDescent="0.3">
      <c r="A236" s="31" t="s">
        <v>161</v>
      </c>
      <c r="B236" s="31"/>
      <c r="C236" s="32"/>
      <c r="D236" s="32"/>
    </row>
    <row r="237" spans="1:16" ht="43.2" x14ac:dyDescent="0.3">
      <c r="A237" s="1" t="s">
        <v>153</v>
      </c>
      <c r="B237" s="1"/>
      <c r="C237" s="1" t="s">
        <v>42</v>
      </c>
      <c r="D237" s="1" t="s">
        <v>43</v>
      </c>
      <c r="E237" s="1" t="s">
        <v>44</v>
      </c>
      <c r="F237" s="2" t="s">
        <v>55</v>
      </c>
      <c r="G237" s="1" t="s">
        <v>46</v>
      </c>
      <c r="H237" s="1" t="s">
        <v>56</v>
      </c>
      <c r="I237" s="2"/>
      <c r="J237" s="2" t="s">
        <v>77</v>
      </c>
      <c r="K237" s="2"/>
      <c r="L237" s="24"/>
      <c r="M237" s="24"/>
      <c r="N237" s="24"/>
      <c r="O237" s="24"/>
      <c r="P237" s="24" t="s">
        <v>49</v>
      </c>
    </row>
    <row r="238" spans="1:16" x14ac:dyDescent="0.3">
      <c r="A238" s="26" t="s">
        <v>154</v>
      </c>
      <c r="B238" s="26"/>
      <c r="C238">
        <v>9545.4500000000007</v>
      </c>
      <c r="D238">
        <v>381.82</v>
      </c>
      <c r="F238">
        <v>4963.63</v>
      </c>
      <c r="G238">
        <v>4772.7299999999996</v>
      </c>
      <c r="H238">
        <v>562.64</v>
      </c>
      <c r="P238">
        <f>SUM(C238:O238)</f>
        <v>20226.27</v>
      </c>
    </row>
    <row r="239" spans="1:16" x14ac:dyDescent="0.3">
      <c r="A239" s="26" t="s">
        <v>155</v>
      </c>
      <c r="B239" s="26"/>
      <c r="C239">
        <v>10000</v>
      </c>
      <c r="D239">
        <v>400</v>
      </c>
      <c r="F239">
        <v>5200</v>
      </c>
      <c r="G239">
        <v>5000</v>
      </c>
      <c r="J239">
        <v>10000</v>
      </c>
      <c r="P239">
        <f t="shared" ref="P239:P240" si="67">SUM(C239:O239)</f>
        <v>30600</v>
      </c>
    </row>
    <row r="240" spans="1:16" x14ac:dyDescent="0.3">
      <c r="A240" s="26" t="s">
        <v>156</v>
      </c>
      <c r="B240" s="26"/>
      <c r="C240">
        <v>7351</v>
      </c>
      <c r="D240">
        <v>294.04000000000002</v>
      </c>
      <c r="F240">
        <v>2293.5100000000002</v>
      </c>
      <c r="H240">
        <v>4078.2</v>
      </c>
      <c r="P240">
        <f t="shared" si="67"/>
        <v>14016.75</v>
      </c>
    </row>
    <row r="242" spans="1:16" x14ac:dyDescent="0.3">
      <c r="A242" s="31" t="s">
        <v>162</v>
      </c>
      <c r="B242" s="31"/>
      <c r="C242" s="32"/>
      <c r="D242" s="32"/>
    </row>
    <row r="243" spans="1:16" ht="43.2" x14ac:dyDescent="0.3">
      <c r="A243" s="1" t="s">
        <v>153</v>
      </c>
      <c r="B243" s="1"/>
      <c r="C243" s="1" t="s">
        <v>42</v>
      </c>
      <c r="D243" s="1" t="s">
        <v>43</v>
      </c>
      <c r="E243" s="1" t="s">
        <v>44</v>
      </c>
      <c r="F243" s="2" t="s">
        <v>55</v>
      </c>
      <c r="G243" s="1" t="s">
        <v>46</v>
      </c>
      <c r="H243" s="1" t="s">
        <v>56</v>
      </c>
      <c r="I243" s="2"/>
      <c r="J243" s="2" t="s">
        <v>77</v>
      </c>
      <c r="K243" s="2"/>
      <c r="L243" s="24" t="s">
        <v>78</v>
      </c>
      <c r="M243" s="24"/>
      <c r="N243" s="24"/>
      <c r="O243" s="24"/>
      <c r="P243" s="24" t="s">
        <v>49</v>
      </c>
    </row>
    <row r="244" spans="1:16" x14ac:dyDescent="0.3">
      <c r="A244" s="26" t="s">
        <v>154</v>
      </c>
      <c r="B244" s="26"/>
      <c r="C244">
        <v>10000</v>
      </c>
      <c r="D244">
        <v>400</v>
      </c>
      <c r="F244">
        <v>5200</v>
      </c>
      <c r="G244">
        <v>5000</v>
      </c>
      <c r="P244">
        <f>SUM(C244:O244)</f>
        <v>20600</v>
      </c>
    </row>
    <row r="245" spans="1:16" x14ac:dyDescent="0.3">
      <c r="A245" s="26" t="s">
        <v>155</v>
      </c>
      <c r="B245" s="26"/>
      <c r="C245">
        <v>5867.29</v>
      </c>
      <c r="D245">
        <v>234.69</v>
      </c>
      <c r="F245">
        <v>3051</v>
      </c>
      <c r="G245">
        <v>2933.64</v>
      </c>
      <c r="J245">
        <v>10000</v>
      </c>
      <c r="L245">
        <v>8409.31</v>
      </c>
      <c r="P245">
        <f t="shared" ref="P245:P246" si="68">SUM(C245:O245)</f>
        <v>30495.93</v>
      </c>
    </row>
    <row r="246" spans="1:16" x14ac:dyDescent="0.3">
      <c r="A246" s="26" t="s">
        <v>156</v>
      </c>
      <c r="B246" s="26"/>
      <c r="C246">
        <v>10000</v>
      </c>
      <c r="D246">
        <v>400</v>
      </c>
      <c r="F246">
        <v>3120</v>
      </c>
      <c r="P246">
        <f t="shared" si="68"/>
        <v>13520</v>
      </c>
    </row>
    <row r="248" spans="1:16" x14ac:dyDescent="0.3">
      <c r="A248" s="31" t="s">
        <v>163</v>
      </c>
      <c r="B248" s="31"/>
      <c r="C248" s="32"/>
      <c r="D248" s="32"/>
    </row>
    <row r="249" spans="1:16" ht="43.2" x14ac:dyDescent="0.3">
      <c r="A249" s="1" t="s">
        <v>153</v>
      </c>
      <c r="B249" s="1"/>
      <c r="C249" s="1" t="s">
        <v>42</v>
      </c>
      <c r="D249" s="1" t="s">
        <v>43</v>
      </c>
      <c r="E249" s="1" t="s">
        <v>44</v>
      </c>
      <c r="F249" s="2" t="s">
        <v>55</v>
      </c>
      <c r="G249" s="1" t="s">
        <v>46</v>
      </c>
      <c r="H249" s="1" t="s">
        <v>56</v>
      </c>
      <c r="I249" s="2" t="s">
        <v>157</v>
      </c>
      <c r="J249" s="2" t="s">
        <v>77</v>
      </c>
      <c r="K249" s="2"/>
      <c r="L249" s="24"/>
      <c r="M249" s="24"/>
      <c r="N249" s="24"/>
      <c r="O249" s="24"/>
      <c r="P249" s="24" t="s">
        <v>49</v>
      </c>
    </row>
    <row r="250" spans="1:16" x14ac:dyDescent="0.3">
      <c r="A250" s="26" t="s">
        <v>154</v>
      </c>
      <c r="B250" s="26"/>
      <c r="C250">
        <v>2727.27</v>
      </c>
      <c r="D250">
        <v>109.09</v>
      </c>
      <c r="F250">
        <v>1418.18</v>
      </c>
      <c r="G250">
        <v>818.18</v>
      </c>
      <c r="H250">
        <v>10579.36</v>
      </c>
      <c r="I250">
        <v>16100</v>
      </c>
      <c r="P250">
        <f>SUM(C250:O250)</f>
        <v>31752.080000000002</v>
      </c>
    </row>
    <row r="251" spans="1:16" x14ac:dyDescent="0.3">
      <c r="A251" s="26" t="s">
        <v>155</v>
      </c>
      <c r="B251" s="26"/>
      <c r="C251">
        <v>7241.38</v>
      </c>
      <c r="D251">
        <v>289.64999999999998</v>
      </c>
      <c r="F251">
        <v>3765.52</v>
      </c>
      <c r="G251">
        <v>3620.69</v>
      </c>
      <c r="H251">
        <v>3847.04</v>
      </c>
      <c r="J251">
        <v>10000</v>
      </c>
      <c r="P251">
        <f t="shared" ref="P251:P252" si="69">SUM(C251:O251)</f>
        <v>28764.28</v>
      </c>
    </row>
    <row r="252" spans="1:16" x14ac:dyDescent="0.3">
      <c r="A252" s="26" t="s">
        <v>156</v>
      </c>
      <c r="B252" s="26"/>
      <c r="C252">
        <v>10000</v>
      </c>
      <c r="D252">
        <v>400</v>
      </c>
      <c r="F252">
        <v>1040</v>
      </c>
      <c r="P252">
        <f t="shared" si="69"/>
        <v>11440</v>
      </c>
    </row>
    <row r="254" spans="1:16" x14ac:dyDescent="0.3">
      <c r="A254" s="31" t="s">
        <v>164</v>
      </c>
      <c r="B254" s="31"/>
      <c r="C254" s="32"/>
      <c r="D254" s="32"/>
    </row>
    <row r="255" spans="1:16" ht="43.2" x14ac:dyDescent="0.3">
      <c r="A255" s="1" t="s">
        <v>153</v>
      </c>
      <c r="B255" s="1"/>
      <c r="C255" s="1" t="s">
        <v>42</v>
      </c>
      <c r="D255" s="1" t="s">
        <v>43</v>
      </c>
      <c r="E255" s="1" t="s">
        <v>44</v>
      </c>
      <c r="F255" s="2" t="s">
        <v>55</v>
      </c>
      <c r="G255" s="1" t="s">
        <v>46</v>
      </c>
      <c r="H255" s="1" t="s">
        <v>56</v>
      </c>
      <c r="I255" s="2"/>
      <c r="J255" s="2" t="s">
        <v>77</v>
      </c>
      <c r="K255" s="2"/>
      <c r="L255" s="24"/>
      <c r="M255" s="24"/>
      <c r="N255" s="24"/>
      <c r="O255" s="24"/>
      <c r="P255" s="24" t="s">
        <v>49</v>
      </c>
    </row>
    <row r="256" spans="1:16" x14ac:dyDescent="0.3">
      <c r="A256" s="26" t="s">
        <v>154</v>
      </c>
      <c r="B256" s="26"/>
      <c r="C256">
        <v>3181.82</v>
      </c>
      <c r="D256">
        <v>190.91</v>
      </c>
      <c r="E256">
        <v>505.91</v>
      </c>
      <c r="F256">
        <v>1939.32</v>
      </c>
      <c r="G256">
        <v>954.55</v>
      </c>
      <c r="H256">
        <v>13208.37</v>
      </c>
      <c r="P256">
        <f>SUM(C256:O256)</f>
        <v>19980.88</v>
      </c>
    </row>
    <row r="257" spans="1:16" x14ac:dyDescent="0.3">
      <c r="A257" s="26" t="s">
        <v>155</v>
      </c>
      <c r="B257" s="26"/>
      <c r="C257">
        <v>10000</v>
      </c>
      <c r="D257">
        <v>600</v>
      </c>
      <c r="E257">
        <v>1590</v>
      </c>
      <c r="F257">
        <v>6095</v>
      </c>
      <c r="G257">
        <v>5000</v>
      </c>
      <c r="J257">
        <v>10000</v>
      </c>
      <c r="P257">
        <f t="shared" ref="P257:P258" si="70">SUM(C257:O257)</f>
        <v>33285</v>
      </c>
    </row>
    <row r="258" spans="1:16" x14ac:dyDescent="0.3">
      <c r="A258" s="26" t="s">
        <v>156</v>
      </c>
      <c r="B258" s="26"/>
      <c r="C258">
        <v>9470.2000000000007</v>
      </c>
      <c r="D258">
        <v>568.21</v>
      </c>
      <c r="E258">
        <v>1505.76</v>
      </c>
      <c r="F258">
        <v>3463.25</v>
      </c>
      <c r="P258">
        <f t="shared" si="70"/>
        <v>15007.42</v>
      </c>
    </row>
    <row r="260" spans="1:16" x14ac:dyDescent="0.3">
      <c r="A260" s="31" t="s">
        <v>165</v>
      </c>
      <c r="B260" s="31"/>
      <c r="C260" s="32"/>
      <c r="D260" s="32"/>
    </row>
    <row r="261" spans="1:16" ht="43.2" x14ac:dyDescent="0.3">
      <c r="A261" s="1" t="s">
        <v>153</v>
      </c>
      <c r="B261" s="1"/>
      <c r="C261" s="1" t="s">
        <v>42</v>
      </c>
      <c r="D261" s="1" t="s">
        <v>43</v>
      </c>
      <c r="E261" s="1" t="s">
        <v>44</v>
      </c>
      <c r="F261" s="2" t="s">
        <v>55</v>
      </c>
      <c r="G261" s="1" t="s">
        <v>46</v>
      </c>
      <c r="H261" s="1"/>
      <c r="I261" s="2"/>
      <c r="J261" s="2" t="s">
        <v>77</v>
      </c>
      <c r="K261" s="2"/>
      <c r="L261" s="24"/>
      <c r="M261" s="24"/>
      <c r="N261" s="24"/>
      <c r="O261" s="24"/>
      <c r="P261" s="24" t="s">
        <v>49</v>
      </c>
    </row>
    <row r="262" spans="1:16" x14ac:dyDescent="0.3">
      <c r="A262" s="26" t="s">
        <v>154</v>
      </c>
      <c r="B262" s="26"/>
      <c r="C262">
        <v>10000</v>
      </c>
      <c r="D262">
        <v>400</v>
      </c>
      <c r="F262">
        <v>5200</v>
      </c>
      <c r="G262">
        <v>3000</v>
      </c>
      <c r="P262">
        <f>SUM(C262:O262)</f>
        <v>18600</v>
      </c>
    </row>
    <row r="263" spans="1:16" x14ac:dyDescent="0.3">
      <c r="A263" s="26" t="s">
        <v>155</v>
      </c>
      <c r="B263" s="26"/>
      <c r="C263">
        <v>10000</v>
      </c>
      <c r="D263">
        <v>400</v>
      </c>
      <c r="F263">
        <v>5200</v>
      </c>
      <c r="G263">
        <v>5000</v>
      </c>
      <c r="J263">
        <v>10000</v>
      </c>
      <c r="P263">
        <f t="shared" ref="P263:P264" si="71">SUM(C263:O263)</f>
        <v>30600</v>
      </c>
    </row>
    <row r="264" spans="1:16" x14ac:dyDescent="0.3">
      <c r="A264" s="26" t="s">
        <v>156</v>
      </c>
      <c r="B264" s="26"/>
      <c r="C264">
        <v>10000</v>
      </c>
      <c r="D264">
        <v>400</v>
      </c>
      <c r="F264">
        <v>1040</v>
      </c>
      <c r="P264">
        <f t="shared" si="71"/>
        <v>11440</v>
      </c>
    </row>
    <row r="266" spans="1:16" x14ac:dyDescent="0.3">
      <c r="A266" s="31" t="s">
        <v>166</v>
      </c>
      <c r="B266" s="31"/>
      <c r="C266" s="32"/>
      <c r="D266" s="32"/>
    </row>
    <row r="267" spans="1:16" ht="43.2" x14ac:dyDescent="0.3">
      <c r="A267" s="1" t="s">
        <v>153</v>
      </c>
      <c r="B267" s="1"/>
      <c r="C267" s="1" t="s">
        <v>42</v>
      </c>
      <c r="D267" s="1" t="s">
        <v>43</v>
      </c>
      <c r="E267" s="1" t="s">
        <v>44</v>
      </c>
      <c r="F267" s="2" t="s">
        <v>55</v>
      </c>
      <c r="G267" s="1" t="s">
        <v>46</v>
      </c>
      <c r="H267" s="1" t="s">
        <v>56</v>
      </c>
      <c r="I267" s="2"/>
      <c r="J267" s="2" t="s">
        <v>77</v>
      </c>
      <c r="K267" s="2" t="s">
        <v>193</v>
      </c>
      <c r="L267" s="24"/>
      <c r="M267" s="24"/>
      <c r="N267" s="24"/>
      <c r="O267" s="24"/>
      <c r="P267" s="24" t="s">
        <v>49</v>
      </c>
    </row>
    <row r="268" spans="1:16" x14ac:dyDescent="0.3">
      <c r="A268" s="26" t="s">
        <v>154</v>
      </c>
      <c r="B268" s="26"/>
      <c r="C268">
        <v>5959.09</v>
      </c>
      <c r="D268">
        <v>259.08999999999997</v>
      </c>
      <c r="F268">
        <v>3109.09</v>
      </c>
      <c r="G268">
        <v>2979.55</v>
      </c>
      <c r="H268">
        <v>1218.5999999999999</v>
      </c>
      <c r="P268">
        <f>SUM(C268:O268)</f>
        <v>13525.42</v>
      </c>
    </row>
    <row r="269" spans="1:16" x14ac:dyDescent="0.3">
      <c r="A269" s="26" t="s">
        <v>155</v>
      </c>
      <c r="B269" s="26"/>
      <c r="C269">
        <v>6900</v>
      </c>
      <c r="D269">
        <v>347.7</v>
      </c>
      <c r="F269">
        <v>3623.85</v>
      </c>
      <c r="G269">
        <v>3450</v>
      </c>
      <c r="J269">
        <v>6900</v>
      </c>
      <c r="P269">
        <f t="shared" ref="P269:P270" si="72">SUM(C269:O269)</f>
        <v>21221.55</v>
      </c>
    </row>
    <row r="270" spans="1:16" x14ac:dyDescent="0.3">
      <c r="A270" s="26" t="s">
        <v>156</v>
      </c>
      <c r="B270" s="26"/>
      <c r="C270">
        <v>6900</v>
      </c>
      <c r="D270">
        <v>350</v>
      </c>
      <c r="F270">
        <v>3625</v>
      </c>
      <c r="K270">
        <v>1087.5</v>
      </c>
      <c r="P270">
        <f t="shared" si="72"/>
        <v>11962.5</v>
      </c>
    </row>
    <row r="272" spans="1:16" x14ac:dyDescent="0.3">
      <c r="A272" s="31" t="s">
        <v>167</v>
      </c>
      <c r="B272" s="31"/>
      <c r="C272" s="32"/>
      <c r="D272" s="32"/>
    </row>
    <row r="273" spans="1:17" ht="43.2" x14ac:dyDescent="0.3">
      <c r="A273" s="1" t="s">
        <v>153</v>
      </c>
      <c r="B273" s="1"/>
      <c r="C273" s="1" t="s">
        <v>42</v>
      </c>
      <c r="D273" s="1" t="s">
        <v>43</v>
      </c>
      <c r="E273" s="1" t="s">
        <v>44</v>
      </c>
      <c r="F273" s="2" t="s">
        <v>55</v>
      </c>
      <c r="G273" s="1" t="s">
        <v>46</v>
      </c>
      <c r="H273" s="1" t="s">
        <v>56</v>
      </c>
      <c r="I273" s="2"/>
      <c r="J273" s="2" t="s">
        <v>77</v>
      </c>
      <c r="K273" s="2"/>
      <c r="L273" s="24" t="s">
        <v>78</v>
      </c>
      <c r="M273" s="24"/>
      <c r="N273" s="24"/>
      <c r="O273" s="24" t="s">
        <v>132</v>
      </c>
      <c r="P273" s="24" t="s">
        <v>49</v>
      </c>
      <c r="Q273" s="42" t="s">
        <v>168</v>
      </c>
    </row>
    <row r="274" spans="1:17" x14ac:dyDescent="0.3">
      <c r="A274" s="26" t="s">
        <v>154</v>
      </c>
      <c r="B274" s="26"/>
      <c r="C274">
        <v>3927.27</v>
      </c>
      <c r="D274">
        <v>204.55</v>
      </c>
      <c r="E274">
        <v>826.36</v>
      </c>
      <c r="F274">
        <v>2479.09</v>
      </c>
      <c r="G274">
        <v>1963.64</v>
      </c>
      <c r="L274">
        <v>1527.4</v>
      </c>
      <c r="O274">
        <v>151.82</v>
      </c>
      <c r="P274">
        <f>SUM(C274:O274)</f>
        <v>11080.13</v>
      </c>
    </row>
    <row r="275" spans="1:17" x14ac:dyDescent="0.3">
      <c r="A275" s="26" t="s">
        <v>155</v>
      </c>
      <c r="B275" s="26"/>
      <c r="C275">
        <v>4800</v>
      </c>
      <c r="D275">
        <v>250</v>
      </c>
      <c r="E275">
        <v>1010</v>
      </c>
      <c r="F275">
        <v>3030</v>
      </c>
      <c r="G275">
        <v>2400</v>
      </c>
      <c r="J275">
        <v>4800</v>
      </c>
      <c r="O275">
        <v>287.8</v>
      </c>
      <c r="P275">
        <f t="shared" ref="P275:P276" si="73">SUM(C275:O275)</f>
        <v>16577.8</v>
      </c>
    </row>
    <row r="276" spans="1:17" x14ac:dyDescent="0.3">
      <c r="A276" s="26" t="s">
        <v>156</v>
      </c>
      <c r="B276" s="26"/>
      <c r="C276">
        <v>3528.48</v>
      </c>
      <c r="D276">
        <v>183.77</v>
      </c>
      <c r="E276">
        <v>742.45</v>
      </c>
      <c r="F276">
        <v>2227.35</v>
      </c>
      <c r="H276">
        <v>2287.46</v>
      </c>
      <c r="O276">
        <v>212.06</v>
      </c>
      <c r="P276">
        <f t="shared" si="73"/>
        <v>9181.5699999999979</v>
      </c>
    </row>
    <row r="278" spans="1:17" x14ac:dyDescent="0.3">
      <c r="A278" s="31" t="s">
        <v>167</v>
      </c>
      <c r="B278" s="31"/>
      <c r="C278" s="32"/>
      <c r="D278" s="32"/>
    </row>
    <row r="279" spans="1:17" ht="43.2" x14ac:dyDescent="0.3">
      <c r="A279" s="1" t="s">
        <v>153</v>
      </c>
      <c r="B279" s="1"/>
      <c r="C279" s="1" t="s">
        <v>42</v>
      </c>
      <c r="D279" s="1" t="s">
        <v>43</v>
      </c>
      <c r="E279" s="1" t="s">
        <v>44</v>
      </c>
      <c r="F279" s="2" t="s">
        <v>55</v>
      </c>
      <c r="G279" s="1" t="s">
        <v>46</v>
      </c>
      <c r="H279" s="1" t="s">
        <v>56</v>
      </c>
      <c r="I279" s="2" t="s">
        <v>120</v>
      </c>
      <c r="J279" s="2" t="s">
        <v>77</v>
      </c>
      <c r="K279" s="2"/>
      <c r="L279" s="24" t="s">
        <v>78</v>
      </c>
      <c r="M279" s="24"/>
      <c r="N279" s="24"/>
      <c r="O279" s="24" t="s">
        <v>132</v>
      </c>
      <c r="P279" s="24" t="s">
        <v>49</v>
      </c>
      <c r="Q279" s="42" t="s">
        <v>169</v>
      </c>
    </row>
    <row r="280" spans="1:17" x14ac:dyDescent="0.3">
      <c r="A280" s="26" t="s">
        <v>154</v>
      </c>
      <c r="B280" s="26"/>
      <c r="C280">
        <v>3763.64</v>
      </c>
      <c r="D280">
        <v>134.94999999999999</v>
      </c>
      <c r="F280">
        <v>1812.93</v>
      </c>
      <c r="L280">
        <v>483.85</v>
      </c>
      <c r="O280">
        <v>134.94999999999999</v>
      </c>
      <c r="P280">
        <f>SUM(C280:O280)</f>
        <v>6330.32</v>
      </c>
    </row>
    <row r="281" spans="1:17" x14ac:dyDescent="0.3">
      <c r="A281" s="26" t="s">
        <v>155</v>
      </c>
      <c r="B281" s="26"/>
      <c r="C281">
        <v>3701.57</v>
      </c>
      <c r="D281">
        <v>155.54</v>
      </c>
      <c r="F281">
        <v>1928.55</v>
      </c>
      <c r="G281">
        <v>1241.3800000000001</v>
      </c>
      <c r="J281">
        <v>4800</v>
      </c>
      <c r="L281">
        <v>774.16</v>
      </c>
      <c r="O281">
        <v>248.55</v>
      </c>
      <c r="P281">
        <f t="shared" ref="P281:P282" si="74">SUM(C281:O281)</f>
        <v>12849.75</v>
      </c>
    </row>
    <row r="282" spans="1:17" x14ac:dyDescent="0.3">
      <c r="A282" s="26" t="s">
        <v>156</v>
      </c>
      <c r="B282" s="26"/>
      <c r="C282">
        <v>4545.7</v>
      </c>
      <c r="D282">
        <v>189.4</v>
      </c>
      <c r="F282">
        <v>473.51</v>
      </c>
      <c r="H282">
        <v>226.45</v>
      </c>
      <c r="I282">
        <v>674.37</v>
      </c>
      <c r="O282">
        <v>272.64999999999998</v>
      </c>
      <c r="P282">
        <f t="shared" si="74"/>
        <v>6382.079999999999</v>
      </c>
    </row>
    <row r="284" spans="1:17" x14ac:dyDescent="0.3">
      <c r="A284" s="31" t="s">
        <v>170</v>
      </c>
      <c r="B284" s="31"/>
      <c r="C284" s="32"/>
      <c r="D284" s="32"/>
    </row>
    <row r="285" spans="1:17" ht="43.2" x14ac:dyDescent="0.3">
      <c r="A285" s="1" t="s">
        <v>153</v>
      </c>
      <c r="B285" s="1"/>
      <c r="C285" s="1" t="s">
        <v>42</v>
      </c>
      <c r="D285" s="1" t="s">
        <v>43</v>
      </c>
      <c r="E285" s="1" t="s">
        <v>44</v>
      </c>
      <c r="F285" s="2" t="s">
        <v>55</v>
      </c>
      <c r="G285" s="1" t="s">
        <v>46</v>
      </c>
      <c r="H285" s="1" t="s">
        <v>56</v>
      </c>
      <c r="I285" s="2"/>
      <c r="J285" s="2" t="s">
        <v>77</v>
      </c>
      <c r="K285" s="2"/>
      <c r="L285" s="24" t="s">
        <v>78</v>
      </c>
      <c r="M285" s="24"/>
      <c r="N285" s="24"/>
      <c r="O285" s="24"/>
      <c r="P285" s="24" t="s">
        <v>49</v>
      </c>
    </row>
    <row r="286" spans="1:17" x14ac:dyDescent="0.3">
      <c r="A286" s="26" t="s">
        <v>154</v>
      </c>
      <c r="B286" s="26"/>
      <c r="C286">
        <v>6586.36</v>
      </c>
      <c r="D286">
        <v>286.36</v>
      </c>
      <c r="F286">
        <v>2749.09</v>
      </c>
      <c r="P286">
        <f>SUM(C286:O286)</f>
        <v>9621.81</v>
      </c>
    </row>
    <row r="287" spans="1:17" x14ac:dyDescent="0.3">
      <c r="A287" s="26" t="s">
        <v>155</v>
      </c>
      <c r="B287" s="26"/>
      <c r="C287">
        <v>4996.55</v>
      </c>
      <c r="D287">
        <v>217.24</v>
      </c>
      <c r="F287">
        <v>2085.52</v>
      </c>
      <c r="G287">
        <v>1498.96</v>
      </c>
      <c r="J287">
        <v>6900</v>
      </c>
      <c r="L287">
        <v>820.14</v>
      </c>
      <c r="P287">
        <f t="shared" ref="P287:P288" si="75">SUM(C287:O287)</f>
        <v>16518.41</v>
      </c>
    </row>
    <row r="288" spans="1:17" x14ac:dyDescent="0.3">
      <c r="A288" s="26" t="s">
        <v>156</v>
      </c>
      <c r="B288" s="26"/>
      <c r="C288">
        <v>5483.44</v>
      </c>
      <c r="D288">
        <v>238.41</v>
      </c>
      <c r="F288">
        <v>572.17999999999995</v>
      </c>
      <c r="H288">
        <v>1008.92</v>
      </c>
      <c r="P288">
        <f t="shared" si="75"/>
        <v>7302.95</v>
      </c>
    </row>
    <row r="290" spans="1:17" x14ac:dyDescent="0.3">
      <c r="A290" s="31" t="s">
        <v>172</v>
      </c>
      <c r="B290" s="31"/>
      <c r="C290" s="32"/>
      <c r="D290" s="32"/>
    </row>
    <row r="291" spans="1:17" ht="43.2" x14ac:dyDescent="0.3">
      <c r="A291" s="1" t="s">
        <v>153</v>
      </c>
      <c r="B291" s="1"/>
      <c r="C291" s="1" t="s">
        <v>42</v>
      </c>
      <c r="D291" s="1" t="s">
        <v>43</v>
      </c>
      <c r="E291" s="1" t="s">
        <v>44</v>
      </c>
      <c r="F291" s="2" t="s">
        <v>55</v>
      </c>
      <c r="G291" s="1"/>
      <c r="H291" s="1"/>
      <c r="I291" s="2"/>
      <c r="J291" s="2" t="s">
        <v>77</v>
      </c>
      <c r="K291" s="2" t="s">
        <v>120</v>
      </c>
      <c r="L291" s="24"/>
      <c r="M291" s="24"/>
      <c r="N291" s="24"/>
      <c r="O291" s="24"/>
      <c r="P291" s="24" t="s">
        <v>49</v>
      </c>
      <c r="Q291" s="42" t="s">
        <v>171</v>
      </c>
    </row>
    <row r="292" spans="1:17" x14ac:dyDescent="0.3">
      <c r="A292" s="26" t="s">
        <v>154</v>
      </c>
      <c r="B292" s="26"/>
      <c r="C292">
        <v>4600</v>
      </c>
      <c r="D292">
        <v>250</v>
      </c>
      <c r="E292">
        <v>727.5</v>
      </c>
      <c r="F292">
        <v>557.75</v>
      </c>
      <c r="P292">
        <f>SUM(C292:O292)</f>
        <v>6135.25</v>
      </c>
    </row>
    <row r="293" spans="1:17" x14ac:dyDescent="0.3">
      <c r="A293" s="26" t="s">
        <v>155</v>
      </c>
      <c r="B293" s="26"/>
      <c r="C293">
        <v>4600</v>
      </c>
      <c r="D293">
        <v>250</v>
      </c>
      <c r="E293">
        <v>727.5</v>
      </c>
      <c r="F293">
        <v>1673.25</v>
      </c>
      <c r="J293">
        <v>1380</v>
      </c>
      <c r="P293">
        <f t="shared" ref="P293:P294" si="76">SUM(C293:O293)</f>
        <v>8630.75</v>
      </c>
    </row>
    <row r="294" spans="1:17" x14ac:dyDescent="0.3">
      <c r="A294" s="26" t="s">
        <v>156</v>
      </c>
      <c r="B294" s="26"/>
      <c r="C294">
        <v>4600</v>
      </c>
      <c r="D294">
        <v>250</v>
      </c>
      <c r="E294">
        <v>727.5</v>
      </c>
      <c r="K294">
        <v>922.5</v>
      </c>
      <c r="P294">
        <f t="shared" si="76"/>
        <v>6500</v>
      </c>
    </row>
    <row r="296" spans="1:17" x14ac:dyDescent="0.3">
      <c r="A296" s="31" t="s">
        <v>172</v>
      </c>
      <c r="B296" s="31"/>
      <c r="C296" s="32"/>
      <c r="D296" s="32"/>
    </row>
    <row r="297" spans="1:17" ht="43.2" x14ac:dyDescent="0.3">
      <c r="A297" s="1" t="s">
        <v>153</v>
      </c>
      <c r="B297" s="1"/>
      <c r="C297" s="1" t="s">
        <v>42</v>
      </c>
      <c r="D297" s="1" t="s">
        <v>43</v>
      </c>
      <c r="E297" s="1" t="s">
        <v>44</v>
      </c>
      <c r="F297" s="2" t="s">
        <v>55</v>
      </c>
      <c r="G297" s="1" t="s">
        <v>46</v>
      </c>
      <c r="H297" s="1"/>
      <c r="I297" s="2"/>
      <c r="J297" s="2" t="s">
        <v>77</v>
      </c>
      <c r="K297" s="2" t="s">
        <v>120</v>
      </c>
      <c r="L297" s="24"/>
      <c r="M297" s="24"/>
      <c r="N297" s="24"/>
      <c r="O297" s="24"/>
      <c r="P297" s="24" t="s">
        <v>49</v>
      </c>
      <c r="Q297" s="42" t="s">
        <v>173</v>
      </c>
    </row>
    <row r="298" spans="1:17" x14ac:dyDescent="0.3">
      <c r="A298" s="26" t="s">
        <v>154</v>
      </c>
      <c r="B298" s="26"/>
      <c r="C298">
        <v>4600</v>
      </c>
      <c r="D298">
        <v>300</v>
      </c>
      <c r="E298">
        <v>1470</v>
      </c>
      <c r="F298">
        <v>1911</v>
      </c>
      <c r="P298">
        <f>SUM(C298:O298)</f>
        <v>8281</v>
      </c>
    </row>
    <row r="299" spans="1:17" x14ac:dyDescent="0.3">
      <c r="A299" s="26" t="s">
        <v>155</v>
      </c>
      <c r="B299" s="26"/>
      <c r="C299">
        <v>4600</v>
      </c>
      <c r="D299">
        <v>300</v>
      </c>
      <c r="E299">
        <v>1470</v>
      </c>
      <c r="F299">
        <v>1911</v>
      </c>
      <c r="G299">
        <v>1380</v>
      </c>
      <c r="J299">
        <v>3220</v>
      </c>
      <c r="P299">
        <f t="shared" ref="P299:P300" si="77">SUM(C299:O299)</f>
        <v>12881</v>
      </c>
    </row>
    <row r="300" spans="1:17" x14ac:dyDescent="0.3">
      <c r="A300" s="26" t="s">
        <v>156</v>
      </c>
      <c r="B300" s="26"/>
      <c r="C300">
        <v>4600</v>
      </c>
      <c r="D300">
        <v>300</v>
      </c>
      <c r="E300">
        <v>1470</v>
      </c>
      <c r="K300">
        <v>130</v>
      </c>
      <c r="P300">
        <f t="shared" si="77"/>
        <v>6500</v>
      </c>
    </row>
    <row r="302" spans="1:17" x14ac:dyDescent="0.3">
      <c r="A302" s="31" t="s">
        <v>172</v>
      </c>
      <c r="B302" s="31"/>
      <c r="C302" s="32"/>
      <c r="D302" s="32"/>
    </row>
    <row r="303" spans="1:17" ht="43.2" x14ac:dyDescent="0.3">
      <c r="A303" s="1" t="s">
        <v>153</v>
      </c>
      <c r="B303" s="1"/>
      <c r="C303" s="1" t="s">
        <v>42</v>
      </c>
      <c r="D303" s="1" t="s">
        <v>43</v>
      </c>
      <c r="E303" s="1" t="s">
        <v>44</v>
      </c>
      <c r="F303" s="2" t="s">
        <v>55</v>
      </c>
      <c r="G303" s="1" t="s">
        <v>46</v>
      </c>
      <c r="H303" s="1" t="s">
        <v>56</v>
      </c>
      <c r="I303" s="2" t="s">
        <v>157</v>
      </c>
      <c r="J303" s="2" t="s">
        <v>77</v>
      </c>
      <c r="K303" s="2" t="s">
        <v>120</v>
      </c>
      <c r="L303" s="24" t="s">
        <v>78</v>
      </c>
      <c r="M303" s="24"/>
      <c r="N303" s="24"/>
      <c r="O303" s="24"/>
      <c r="P303" s="24" t="s">
        <v>49</v>
      </c>
      <c r="Q303" s="42" t="s">
        <v>174</v>
      </c>
    </row>
    <row r="304" spans="1:17" x14ac:dyDescent="0.3">
      <c r="A304" s="26" t="s">
        <v>154</v>
      </c>
      <c r="B304" s="26"/>
      <c r="C304">
        <v>1672.73</v>
      </c>
      <c r="D304">
        <v>72.73</v>
      </c>
      <c r="F304">
        <v>698.18</v>
      </c>
      <c r="G304">
        <v>167.27</v>
      </c>
      <c r="H304">
        <v>3706.74</v>
      </c>
      <c r="I304">
        <v>6889.68</v>
      </c>
      <c r="L304">
        <v>633.24</v>
      </c>
      <c r="P304">
        <f>SUM(C304:O304)</f>
        <v>13840.57</v>
      </c>
    </row>
    <row r="305" spans="1:17" x14ac:dyDescent="0.3">
      <c r="A305" s="26" t="s">
        <v>155</v>
      </c>
      <c r="B305" s="26"/>
      <c r="C305">
        <v>4600</v>
      </c>
      <c r="D305">
        <v>243.1</v>
      </c>
      <c r="F305">
        <v>2421.5500000000002</v>
      </c>
      <c r="G305">
        <v>1380</v>
      </c>
      <c r="J305">
        <v>3220</v>
      </c>
      <c r="P305">
        <f t="shared" ref="P305:P306" si="78">SUM(C305:O305)</f>
        <v>11864.650000000001</v>
      </c>
    </row>
    <row r="306" spans="1:17" x14ac:dyDescent="0.3">
      <c r="A306" s="26" t="s">
        <v>156</v>
      </c>
      <c r="B306" s="26"/>
      <c r="C306">
        <v>4600</v>
      </c>
      <c r="D306">
        <v>250</v>
      </c>
      <c r="F306">
        <v>1455</v>
      </c>
      <c r="K306">
        <v>195</v>
      </c>
      <c r="P306">
        <f t="shared" si="78"/>
        <v>6500</v>
      </c>
    </row>
    <row r="308" spans="1:17" x14ac:dyDescent="0.3">
      <c r="A308" s="31" t="s">
        <v>167</v>
      </c>
      <c r="B308" s="31"/>
      <c r="C308" s="32"/>
      <c r="D308" s="32"/>
    </row>
    <row r="309" spans="1:17" ht="43.2" x14ac:dyDescent="0.3">
      <c r="A309" s="1" t="s">
        <v>153</v>
      </c>
      <c r="B309" s="1"/>
      <c r="C309" s="1" t="s">
        <v>42</v>
      </c>
      <c r="D309" s="1" t="s">
        <v>43</v>
      </c>
      <c r="E309" s="1" t="s">
        <v>44</v>
      </c>
      <c r="F309" s="2" t="s">
        <v>55</v>
      </c>
      <c r="G309" s="1" t="s">
        <v>46</v>
      </c>
      <c r="H309" s="1" t="s">
        <v>56</v>
      </c>
      <c r="I309" s="2" t="s">
        <v>176</v>
      </c>
      <c r="J309" s="2" t="s">
        <v>77</v>
      </c>
      <c r="K309" s="2"/>
      <c r="L309" s="24"/>
      <c r="M309" s="24"/>
      <c r="N309" s="24"/>
      <c r="O309" s="24" t="s">
        <v>132</v>
      </c>
      <c r="P309" s="24" t="s">
        <v>49</v>
      </c>
      <c r="Q309" s="42" t="s">
        <v>175</v>
      </c>
    </row>
    <row r="310" spans="1:17" x14ac:dyDescent="0.3">
      <c r="A310" s="26" t="s">
        <v>154</v>
      </c>
      <c r="B310" s="26"/>
      <c r="C310">
        <v>4800</v>
      </c>
      <c r="D310">
        <v>200</v>
      </c>
      <c r="F310">
        <v>2500</v>
      </c>
      <c r="I310">
        <v>1200</v>
      </c>
      <c r="O310">
        <v>185.56</v>
      </c>
      <c r="P310">
        <f>SUM(C310:O310)</f>
        <v>8885.56</v>
      </c>
    </row>
    <row r="311" spans="1:17" x14ac:dyDescent="0.3">
      <c r="A311" s="26" t="s">
        <v>155</v>
      </c>
      <c r="B311" s="26"/>
      <c r="C311">
        <v>2593.1</v>
      </c>
      <c r="D311">
        <v>108.04</v>
      </c>
      <c r="F311">
        <v>1350.57</v>
      </c>
      <c r="G311">
        <v>777.93</v>
      </c>
      <c r="H311">
        <v>3462.2</v>
      </c>
      <c r="I311">
        <v>648.28</v>
      </c>
      <c r="J311">
        <v>4800</v>
      </c>
      <c r="O311">
        <v>156.97999999999999</v>
      </c>
      <c r="P311">
        <f t="shared" ref="P311:P312" si="79">SUM(C311:O311)</f>
        <v>13897.1</v>
      </c>
    </row>
    <row r="312" spans="1:17" x14ac:dyDescent="0.3">
      <c r="A312" s="26" t="s">
        <v>156</v>
      </c>
      <c r="B312" s="26"/>
      <c r="C312">
        <v>4291.3900000000003</v>
      </c>
      <c r="D312">
        <v>223.51</v>
      </c>
      <c r="F312">
        <v>902.98</v>
      </c>
      <c r="H312">
        <v>507.42</v>
      </c>
      <c r="I312">
        <v>1072.8499999999999</v>
      </c>
      <c r="O312">
        <v>257.5</v>
      </c>
      <c r="P312">
        <f t="shared" si="79"/>
        <v>7255.6500000000015</v>
      </c>
    </row>
    <row r="314" spans="1:17" x14ac:dyDescent="0.3">
      <c r="A314" s="31" t="s">
        <v>177</v>
      </c>
      <c r="B314" s="31"/>
      <c r="C314" s="32"/>
      <c r="D314" s="32"/>
    </row>
    <row r="315" spans="1:17" ht="57.6" x14ac:dyDescent="0.3">
      <c r="A315" s="1" t="s">
        <v>153</v>
      </c>
      <c r="B315" s="1"/>
      <c r="C315" s="1" t="s">
        <v>42</v>
      </c>
      <c r="D315" s="1" t="s">
        <v>43</v>
      </c>
      <c r="E315" s="1" t="s">
        <v>44</v>
      </c>
      <c r="F315" s="2" t="s">
        <v>55</v>
      </c>
      <c r="G315" s="1" t="s">
        <v>46</v>
      </c>
      <c r="H315" s="1" t="s">
        <v>56</v>
      </c>
      <c r="I315" s="2" t="s">
        <v>178</v>
      </c>
      <c r="J315" s="2" t="s">
        <v>77</v>
      </c>
      <c r="K315" s="2" t="s">
        <v>193</v>
      </c>
      <c r="L315" s="24"/>
      <c r="M315" s="24"/>
      <c r="N315" s="24"/>
      <c r="O315" s="24"/>
      <c r="P315" s="24" t="s">
        <v>49</v>
      </c>
    </row>
    <row r="316" spans="1:17" x14ac:dyDescent="0.3">
      <c r="A316" s="26" t="s">
        <v>154</v>
      </c>
      <c r="B316" s="26"/>
      <c r="C316">
        <v>6586.36</v>
      </c>
      <c r="D316">
        <v>286.36</v>
      </c>
      <c r="E316">
        <v>1374.54</v>
      </c>
      <c r="F316">
        <v>4123.63</v>
      </c>
      <c r="H316">
        <v>396.52</v>
      </c>
      <c r="I316">
        <v>9516.48</v>
      </c>
      <c r="P316">
        <f>SUM(C316:O316)</f>
        <v>22283.89</v>
      </c>
    </row>
    <row r="317" spans="1:17" x14ac:dyDescent="0.3">
      <c r="A317" s="26" t="s">
        <v>155</v>
      </c>
      <c r="B317" s="26"/>
      <c r="C317">
        <v>6900</v>
      </c>
      <c r="D317">
        <v>300</v>
      </c>
      <c r="E317">
        <v>1440</v>
      </c>
      <c r="F317">
        <v>4320</v>
      </c>
      <c r="G317">
        <v>3450</v>
      </c>
      <c r="J317">
        <v>6900</v>
      </c>
      <c r="P317">
        <f t="shared" ref="P317:P318" si="80">SUM(C317:O317)</f>
        <v>23310</v>
      </c>
    </row>
    <row r="318" spans="1:17" x14ac:dyDescent="0.3">
      <c r="A318" s="26" t="s">
        <v>156</v>
      </c>
      <c r="B318" s="26"/>
      <c r="C318">
        <v>6534.44</v>
      </c>
      <c r="D318">
        <v>284.10000000000002</v>
      </c>
      <c r="E318">
        <v>1363.7</v>
      </c>
      <c r="F318">
        <v>2454.67</v>
      </c>
      <c r="H318">
        <v>407.11</v>
      </c>
      <c r="K318">
        <v>1063.69</v>
      </c>
      <c r="P318">
        <f t="shared" si="80"/>
        <v>12107.710000000001</v>
      </c>
    </row>
    <row r="320" spans="1:17" x14ac:dyDescent="0.3">
      <c r="A320" s="31" t="s">
        <v>179</v>
      </c>
      <c r="B320" s="31"/>
      <c r="C320" s="32"/>
      <c r="D320" s="32"/>
    </row>
    <row r="321" spans="1:17" ht="43.2" x14ac:dyDescent="0.3">
      <c r="A321" s="1" t="s">
        <v>153</v>
      </c>
      <c r="B321" s="1"/>
      <c r="C321" s="1" t="s">
        <v>42</v>
      </c>
      <c r="D321" s="1" t="s">
        <v>43</v>
      </c>
      <c r="E321" s="1" t="s">
        <v>44</v>
      </c>
      <c r="F321" s="2" t="s">
        <v>55</v>
      </c>
      <c r="G321" s="1" t="s">
        <v>46</v>
      </c>
      <c r="H321" s="1" t="s">
        <v>56</v>
      </c>
      <c r="I321" s="2" t="s">
        <v>157</v>
      </c>
      <c r="J321" s="2" t="s">
        <v>77</v>
      </c>
      <c r="K321" s="2"/>
      <c r="L321" s="24" t="s">
        <v>78</v>
      </c>
      <c r="M321" s="24"/>
      <c r="N321" s="24"/>
      <c r="O321" s="24"/>
      <c r="P321" s="24" t="s">
        <v>49</v>
      </c>
    </row>
    <row r="322" spans="1:17" x14ac:dyDescent="0.3">
      <c r="A322" s="26" t="s">
        <v>154</v>
      </c>
      <c r="B322" s="26"/>
      <c r="C322">
        <v>6900</v>
      </c>
      <c r="D322">
        <v>300</v>
      </c>
      <c r="F322">
        <v>3600</v>
      </c>
      <c r="G322">
        <v>3450</v>
      </c>
      <c r="P322">
        <f>SUM(C322:O322)</f>
        <v>14250</v>
      </c>
    </row>
    <row r="323" spans="1:17" x14ac:dyDescent="0.3">
      <c r="A323" s="26" t="s">
        <v>155</v>
      </c>
      <c r="B323" s="26"/>
      <c r="C323">
        <v>1229.31</v>
      </c>
      <c r="D323">
        <v>53.45</v>
      </c>
      <c r="F323">
        <v>641.38</v>
      </c>
      <c r="G323">
        <v>614.65</v>
      </c>
      <c r="H323">
        <v>8569.08</v>
      </c>
      <c r="I323">
        <v>12509.91</v>
      </c>
      <c r="J323">
        <v>6900</v>
      </c>
      <c r="P323">
        <f t="shared" ref="P323:P324" si="81">SUM(C323:O323)</f>
        <v>30517.78</v>
      </c>
    </row>
    <row r="324" spans="1:17" x14ac:dyDescent="0.3">
      <c r="A324" s="26" t="s">
        <v>156</v>
      </c>
      <c r="B324" s="26"/>
      <c r="C324">
        <v>4706.62</v>
      </c>
      <c r="D324">
        <v>204.64</v>
      </c>
      <c r="F324">
        <v>1473.38</v>
      </c>
      <c r="L324">
        <v>2005.6</v>
      </c>
      <c r="P324">
        <f t="shared" si="81"/>
        <v>8390.24</v>
      </c>
    </row>
    <row r="326" spans="1:17" x14ac:dyDescent="0.3">
      <c r="A326" s="31" t="s">
        <v>180</v>
      </c>
      <c r="B326" s="31"/>
      <c r="C326" s="32"/>
      <c r="D326" s="32"/>
    </row>
    <row r="327" spans="1:17" ht="43.2" x14ac:dyDescent="0.3">
      <c r="A327" s="1" t="s">
        <v>153</v>
      </c>
      <c r="B327" s="1"/>
      <c r="C327" s="1" t="s">
        <v>42</v>
      </c>
      <c r="D327" s="1" t="s">
        <v>43</v>
      </c>
      <c r="E327" s="1" t="s">
        <v>44</v>
      </c>
      <c r="F327" s="2" t="s">
        <v>55</v>
      </c>
      <c r="G327" s="1" t="s">
        <v>46</v>
      </c>
      <c r="H327" s="1" t="s">
        <v>56</v>
      </c>
      <c r="I327" s="2" t="s">
        <v>157</v>
      </c>
      <c r="J327" s="2" t="s">
        <v>77</v>
      </c>
      <c r="K327" s="2"/>
      <c r="L327" s="24"/>
      <c r="M327" s="24"/>
      <c r="N327" s="24"/>
      <c r="O327" s="24"/>
      <c r="P327" s="24" t="s">
        <v>49</v>
      </c>
    </row>
    <row r="328" spans="1:17" x14ac:dyDescent="0.3">
      <c r="A328" s="26" t="s">
        <v>154</v>
      </c>
      <c r="B328" s="26"/>
      <c r="C328">
        <v>6900</v>
      </c>
      <c r="D328">
        <v>300</v>
      </c>
      <c r="F328">
        <v>3600</v>
      </c>
      <c r="G328">
        <v>1380</v>
      </c>
      <c r="P328">
        <f>SUM(C328:O328)</f>
        <v>12180</v>
      </c>
    </row>
    <row r="329" spans="1:17" x14ac:dyDescent="0.3">
      <c r="A329" s="26" t="s">
        <v>155</v>
      </c>
      <c r="B329" s="26"/>
      <c r="C329">
        <v>3727.58</v>
      </c>
      <c r="D329">
        <v>162.07</v>
      </c>
      <c r="F329">
        <v>1944.82</v>
      </c>
      <c r="G329">
        <v>1118.27</v>
      </c>
      <c r="H329">
        <v>3824.8</v>
      </c>
      <c r="I329">
        <v>10409.91</v>
      </c>
      <c r="J329">
        <v>6900</v>
      </c>
      <c r="P329">
        <f t="shared" ref="P329:P330" si="82">SUM(C329:O329)</f>
        <v>28087.45</v>
      </c>
    </row>
    <row r="330" spans="1:17" x14ac:dyDescent="0.3">
      <c r="A330" s="26" t="s">
        <v>156</v>
      </c>
      <c r="B330" s="26"/>
      <c r="C330">
        <v>6900</v>
      </c>
      <c r="D330">
        <v>300</v>
      </c>
      <c r="F330">
        <v>1440</v>
      </c>
      <c r="P330">
        <f t="shared" si="82"/>
        <v>8640</v>
      </c>
    </row>
    <row r="332" spans="1:17" x14ac:dyDescent="0.3">
      <c r="A332" s="31" t="s">
        <v>172</v>
      </c>
      <c r="B332" s="31"/>
      <c r="C332" s="32"/>
      <c r="D332" s="32"/>
    </row>
    <row r="333" spans="1:17" ht="43.2" x14ac:dyDescent="0.3">
      <c r="A333" s="1" t="s">
        <v>153</v>
      </c>
      <c r="B333" s="1"/>
      <c r="C333" s="1" t="s">
        <v>42</v>
      </c>
      <c r="D333" s="1" t="s">
        <v>43</v>
      </c>
      <c r="E333" s="1" t="s">
        <v>44</v>
      </c>
      <c r="F333" s="2" t="s">
        <v>55</v>
      </c>
      <c r="G333" s="1" t="s">
        <v>46</v>
      </c>
      <c r="H333" s="1"/>
      <c r="I333" s="2"/>
      <c r="J333" s="2" t="s">
        <v>77</v>
      </c>
      <c r="K333" s="2" t="s">
        <v>120</v>
      </c>
      <c r="L333" s="24" t="s">
        <v>78</v>
      </c>
      <c r="M333" s="24"/>
      <c r="N333" s="24"/>
      <c r="O333" s="24"/>
      <c r="P333" s="24" t="s">
        <v>49</v>
      </c>
      <c r="Q333" s="42" t="s">
        <v>181</v>
      </c>
    </row>
    <row r="334" spans="1:17" x14ac:dyDescent="0.3">
      <c r="A334" s="26" t="s">
        <v>154</v>
      </c>
      <c r="B334" s="26"/>
      <c r="C334">
        <v>3763.64</v>
      </c>
      <c r="D334">
        <v>163.63999999999999</v>
      </c>
      <c r="F334">
        <v>1570.91</v>
      </c>
      <c r="P334">
        <f>SUM(C334:O334)</f>
        <v>5498.19</v>
      </c>
    </row>
    <row r="335" spans="1:17" x14ac:dyDescent="0.3">
      <c r="A335" s="26" t="s">
        <v>155</v>
      </c>
      <c r="B335" s="26"/>
      <c r="C335">
        <v>4600</v>
      </c>
      <c r="D335">
        <v>200</v>
      </c>
      <c r="F335">
        <v>1920</v>
      </c>
      <c r="G335">
        <v>1380</v>
      </c>
      <c r="J335">
        <v>3220</v>
      </c>
      <c r="P335">
        <f t="shared" ref="P335:P336" si="83">SUM(C335:O335)</f>
        <v>11320</v>
      </c>
    </row>
    <row r="336" spans="1:17" x14ac:dyDescent="0.3">
      <c r="A336" s="26" t="s">
        <v>156</v>
      </c>
      <c r="B336" s="26"/>
      <c r="C336">
        <v>3137.75</v>
      </c>
      <c r="D336">
        <v>136.41999999999999</v>
      </c>
      <c r="F336">
        <v>982.25</v>
      </c>
      <c r="K336">
        <v>177.35</v>
      </c>
      <c r="L336">
        <v>1252.75</v>
      </c>
      <c r="P336">
        <f t="shared" si="83"/>
        <v>5686.52</v>
      </c>
    </row>
    <row r="338" spans="1:17" x14ac:dyDescent="0.3">
      <c r="A338" s="31" t="s">
        <v>182</v>
      </c>
      <c r="B338" s="31"/>
      <c r="C338" s="32"/>
      <c r="D338" s="32"/>
    </row>
    <row r="339" spans="1:17" ht="43.2" x14ac:dyDescent="0.3">
      <c r="A339" s="1" t="s">
        <v>153</v>
      </c>
      <c r="B339" s="1"/>
      <c r="C339" s="1" t="s">
        <v>42</v>
      </c>
      <c r="D339" s="1" t="s">
        <v>43</v>
      </c>
      <c r="E339" s="1" t="s">
        <v>44</v>
      </c>
      <c r="F339" s="2" t="s">
        <v>55</v>
      </c>
      <c r="G339" s="1"/>
      <c r="H339" s="1" t="s">
        <v>56</v>
      </c>
      <c r="I339" s="2" t="s">
        <v>121</v>
      </c>
      <c r="J339" s="2" t="s">
        <v>77</v>
      </c>
      <c r="K339" s="2"/>
      <c r="L339" s="24"/>
      <c r="M339" s="24"/>
      <c r="N339" s="24"/>
      <c r="O339" s="24" t="s">
        <v>132</v>
      </c>
      <c r="P339" s="24" t="s">
        <v>49</v>
      </c>
      <c r="Q339" s="42" t="s">
        <v>183</v>
      </c>
    </row>
    <row r="340" spans="1:17" x14ac:dyDescent="0.3">
      <c r="A340" s="26" t="s">
        <v>154</v>
      </c>
      <c r="B340" s="26"/>
      <c r="C340">
        <v>5300</v>
      </c>
      <c r="D340">
        <v>600</v>
      </c>
      <c r="E340">
        <v>1180</v>
      </c>
      <c r="F340">
        <v>2832</v>
      </c>
      <c r="I340">
        <v>530</v>
      </c>
      <c r="O340">
        <v>185.56</v>
      </c>
      <c r="P340">
        <f>SUM(C340:O340)</f>
        <v>10627.56</v>
      </c>
    </row>
    <row r="341" spans="1:17" x14ac:dyDescent="0.3">
      <c r="A341" s="26" t="s">
        <v>155</v>
      </c>
      <c r="B341" s="26"/>
      <c r="C341">
        <v>5300</v>
      </c>
      <c r="D341">
        <v>600</v>
      </c>
      <c r="E341">
        <v>1180</v>
      </c>
      <c r="F341">
        <v>2832</v>
      </c>
      <c r="I341">
        <v>530</v>
      </c>
      <c r="J341">
        <v>2650</v>
      </c>
      <c r="O341">
        <v>287.8</v>
      </c>
      <c r="P341">
        <f t="shared" ref="P341:P342" si="84">SUM(C341:O341)</f>
        <v>13379.8</v>
      </c>
    </row>
    <row r="342" spans="1:17" x14ac:dyDescent="0.3">
      <c r="A342" s="26" t="s">
        <v>156</v>
      </c>
      <c r="B342" s="26"/>
      <c r="C342">
        <v>3896.03</v>
      </c>
      <c r="D342">
        <v>441.06</v>
      </c>
      <c r="E342">
        <v>867.42</v>
      </c>
      <c r="H342">
        <v>2092.23</v>
      </c>
      <c r="I342">
        <v>389.6</v>
      </c>
      <c r="O342">
        <v>212.06</v>
      </c>
      <c r="P342">
        <f t="shared" si="84"/>
        <v>7898.4000000000005</v>
      </c>
    </row>
    <row r="344" spans="1:17" x14ac:dyDescent="0.3">
      <c r="A344" s="31" t="s">
        <v>182</v>
      </c>
      <c r="B344" s="31"/>
      <c r="C344" s="32"/>
      <c r="D344" s="32"/>
    </row>
    <row r="345" spans="1:17" ht="43.2" x14ac:dyDescent="0.3">
      <c r="A345" s="1" t="s">
        <v>153</v>
      </c>
      <c r="B345" s="1"/>
      <c r="C345" s="1" t="s">
        <v>42</v>
      </c>
      <c r="D345" s="1" t="s">
        <v>43</v>
      </c>
      <c r="E345" s="1" t="s">
        <v>44</v>
      </c>
      <c r="F345" s="2" t="s">
        <v>55</v>
      </c>
      <c r="G345" s="1"/>
      <c r="H345" s="1" t="s">
        <v>56</v>
      </c>
      <c r="I345" s="2" t="s">
        <v>121</v>
      </c>
      <c r="J345" s="2" t="s">
        <v>77</v>
      </c>
      <c r="K345" s="2"/>
      <c r="L345" s="24"/>
      <c r="M345" s="24"/>
      <c r="N345" s="24"/>
      <c r="O345" s="24" t="s">
        <v>132</v>
      </c>
      <c r="P345" s="24" t="s">
        <v>49</v>
      </c>
      <c r="Q345" s="42" t="s">
        <v>184</v>
      </c>
    </row>
    <row r="346" spans="1:17" x14ac:dyDescent="0.3">
      <c r="A346" s="26" t="s">
        <v>154</v>
      </c>
      <c r="B346" s="26"/>
      <c r="C346">
        <v>5059.09</v>
      </c>
      <c r="D346">
        <v>477.27</v>
      </c>
      <c r="E346">
        <v>2214.54</v>
      </c>
      <c r="F346">
        <v>3100.36</v>
      </c>
      <c r="I346">
        <v>505.91</v>
      </c>
      <c r="O346">
        <v>177.13</v>
      </c>
      <c r="P346">
        <f>SUM(C346:O346)</f>
        <v>11534.3</v>
      </c>
    </row>
    <row r="347" spans="1:17" x14ac:dyDescent="0.3">
      <c r="A347" s="26" t="s">
        <v>155</v>
      </c>
      <c r="B347" s="26"/>
      <c r="C347">
        <v>5300</v>
      </c>
      <c r="D347">
        <v>500</v>
      </c>
      <c r="E347">
        <v>2320</v>
      </c>
      <c r="F347">
        <v>3248</v>
      </c>
      <c r="I347">
        <v>530</v>
      </c>
      <c r="J347">
        <v>2650</v>
      </c>
      <c r="O347">
        <v>287.8</v>
      </c>
      <c r="P347">
        <f t="shared" ref="P347:P348" si="85">SUM(C347:O347)</f>
        <v>14835.8</v>
      </c>
    </row>
    <row r="348" spans="1:17" x14ac:dyDescent="0.3">
      <c r="A348" s="26" t="s">
        <v>156</v>
      </c>
      <c r="B348" s="26"/>
      <c r="C348">
        <v>2246.36</v>
      </c>
      <c r="D348">
        <v>211.92</v>
      </c>
      <c r="E348">
        <v>983.31</v>
      </c>
      <c r="H348">
        <v>5129.8500000000004</v>
      </c>
      <c r="I348">
        <v>224.64</v>
      </c>
      <c r="O348">
        <v>121.18</v>
      </c>
      <c r="P348">
        <f t="shared" si="85"/>
        <v>8917.26</v>
      </c>
    </row>
    <row r="350" spans="1:17" x14ac:dyDescent="0.3">
      <c r="A350" s="31" t="s">
        <v>182</v>
      </c>
      <c r="B350" s="31"/>
      <c r="C350" s="32"/>
      <c r="D350" s="32"/>
    </row>
    <row r="351" spans="1:17" ht="43.2" x14ac:dyDescent="0.3">
      <c r="A351" s="1" t="s">
        <v>153</v>
      </c>
      <c r="B351" s="1"/>
      <c r="C351" s="1" t="s">
        <v>42</v>
      </c>
      <c r="D351" s="1" t="s">
        <v>43</v>
      </c>
      <c r="E351" s="1" t="s">
        <v>44</v>
      </c>
      <c r="F351" s="2" t="s">
        <v>55</v>
      </c>
      <c r="G351" s="1"/>
      <c r="H351" s="1" t="s">
        <v>56</v>
      </c>
      <c r="I351" s="2"/>
      <c r="J351" s="2" t="s">
        <v>77</v>
      </c>
      <c r="K351" s="2"/>
      <c r="L351" s="24"/>
      <c r="M351" s="24"/>
      <c r="N351" s="24"/>
      <c r="O351" s="24" t="s">
        <v>132</v>
      </c>
      <c r="P351" s="24" t="s">
        <v>49</v>
      </c>
      <c r="Q351" s="42" t="s">
        <v>185</v>
      </c>
    </row>
    <row r="352" spans="1:17" x14ac:dyDescent="0.3">
      <c r="A352" s="26" t="s">
        <v>154</v>
      </c>
      <c r="B352" s="26"/>
      <c r="C352">
        <v>5300</v>
      </c>
      <c r="D352">
        <v>500</v>
      </c>
      <c r="E352">
        <v>1450</v>
      </c>
      <c r="F352">
        <v>2900</v>
      </c>
      <c r="O352">
        <v>185.56</v>
      </c>
      <c r="P352">
        <f>SUM(C352:O352)</f>
        <v>10335.56</v>
      </c>
    </row>
    <row r="353" spans="1:17" x14ac:dyDescent="0.3">
      <c r="A353" s="26" t="s">
        <v>155</v>
      </c>
      <c r="B353" s="26"/>
      <c r="C353">
        <v>3137.36</v>
      </c>
      <c r="D353">
        <v>295.98</v>
      </c>
      <c r="E353">
        <v>858.34</v>
      </c>
      <c r="F353">
        <v>1716.67</v>
      </c>
      <c r="H353">
        <v>3763.5</v>
      </c>
      <c r="J353">
        <v>2650</v>
      </c>
      <c r="O353">
        <v>170.06</v>
      </c>
      <c r="P353">
        <f t="shared" ref="P353:P354" si="86">SUM(C353:O353)</f>
        <v>12591.91</v>
      </c>
    </row>
    <row r="354" spans="1:17" x14ac:dyDescent="0.3">
      <c r="A354" s="26" t="s">
        <v>156</v>
      </c>
      <c r="B354" s="26"/>
      <c r="C354">
        <v>5300</v>
      </c>
      <c r="D354">
        <v>500</v>
      </c>
      <c r="E354">
        <v>1450</v>
      </c>
      <c r="O354">
        <v>287.8</v>
      </c>
      <c r="P354">
        <f t="shared" si="86"/>
        <v>7537.8</v>
      </c>
    </row>
    <row r="356" spans="1:17" x14ac:dyDescent="0.3">
      <c r="A356" s="31" t="s">
        <v>182</v>
      </c>
      <c r="B356" s="31"/>
      <c r="C356" s="32"/>
      <c r="D356" s="32"/>
    </row>
    <row r="357" spans="1:17" ht="43.2" x14ac:dyDescent="0.3">
      <c r="A357" s="1" t="s">
        <v>153</v>
      </c>
      <c r="B357" s="1"/>
      <c r="C357" s="1" t="s">
        <v>42</v>
      </c>
      <c r="D357" s="1" t="s">
        <v>43</v>
      </c>
      <c r="E357" s="1" t="s">
        <v>44</v>
      </c>
      <c r="F357" s="2" t="s">
        <v>55</v>
      </c>
      <c r="G357" s="1"/>
      <c r="H357" s="1"/>
      <c r="I357" s="2" t="s">
        <v>121</v>
      </c>
      <c r="J357" s="2" t="s">
        <v>77</v>
      </c>
      <c r="K357" s="2"/>
      <c r="L357" s="24"/>
      <c r="M357" s="24"/>
      <c r="N357" s="24"/>
      <c r="O357" s="24" t="s">
        <v>132</v>
      </c>
      <c r="P357" s="24" t="s">
        <v>49</v>
      </c>
      <c r="Q357" s="42" t="s">
        <v>186</v>
      </c>
    </row>
    <row r="358" spans="1:17" x14ac:dyDescent="0.3">
      <c r="A358" s="26" t="s">
        <v>154</v>
      </c>
      <c r="B358" s="26"/>
      <c r="C358">
        <v>5300</v>
      </c>
      <c r="D358">
        <v>500</v>
      </c>
      <c r="E358">
        <v>2320</v>
      </c>
      <c r="F358">
        <v>3248</v>
      </c>
      <c r="I358">
        <v>530</v>
      </c>
      <c r="O358">
        <v>185.56</v>
      </c>
      <c r="P358">
        <f>SUM(C358:O358)</f>
        <v>12083.56</v>
      </c>
    </row>
    <row r="359" spans="1:17" x14ac:dyDescent="0.3">
      <c r="A359" s="26" t="s">
        <v>155</v>
      </c>
      <c r="B359" s="26"/>
      <c r="C359">
        <v>5300</v>
      </c>
      <c r="D359">
        <v>500</v>
      </c>
      <c r="E359">
        <v>2320</v>
      </c>
      <c r="F359">
        <v>3248</v>
      </c>
      <c r="I359">
        <v>530</v>
      </c>
      <c r="J359">
        <v>2650</v>
      </c>
      <c r="O359">
        <v>287.8</v>
      </c>
      <c r="P359">
        <f t="shared" ref="P359:P360" si="87">SUM(C359:O359)</f>
        <v>14835.8</v>
      </c>
    </row>
    <row r="360" spans="1:17" x14ac:dyDescent="0.3">
      <c r="A360" s="26" t="s">
        <v>156</v>
      </c>
      <c r="B360" s="26"/>
      <c r="C360">
        <v>5300</v>
      </c>
      <c r="D360">
        <v>500</v>
      </c>
      <c r="E360">
        <v>2320</v>
      </c>
      <c r="I360">
        <v>530</v>
      </c>
      <c r="O360">
        <v>287.8</v>
      </c>
      <c r="P360">
        <f t="shared" si="87"/>
        <v>8937.7999999999993</v>
      </c>
    </row>
    <row r="362" spans="1:17" x14ac:dyDescent="0.3">
      <c r="A362" s="31" t="s">
        <v>182</v>
      </c>
      <c r="B362" s="31"/>
      <c r="C362" s="32"/>
      <c r="D362" s="32"/>
    </row>
    <row r="363" spans="1:17" ht="43.2" x14ac:dyDescent="0.3">
      <c r="A363" s="1" t="s">
        <v>153</v>
      </c>
      <c r="B363" s="1"/>
      <c r="C363" s="1" t="s">
        <v>42</v>
      </c>
      <c r="D363" s="1" t="s">
        <v>43</v>
      </c>
      <c r="E363" s="1" t="s">
        <v>44</v>
      </c>
      <c r="F363" s="2" t="s">
        <v>55</v>
      </c>
      <c r="G363" s="1"/>
      <c r="H363" s="1" t="s">
        <v>56</v>
      </c>
      <c r="I363" s="2" t="s">
        <v>121</v>
      </c>
      <c r="J363" s="2" t="s">
        <v>77</v>
      </c>
      <c r="K363" s="2" t="s">
        <v>120</v>
      </c>
      <c r="L363" s="24"/>
      <c r="M363" s="24"/>
      <c r="N363" s="24"/>
      <c r="O363" s="24" t="s">
        <v>132</v>
      </c>
      <c r="P363" s="24" t="s">
        <v>49</v>
      </c>
      <c r="Q363" s="42" t="s">
        <v>187</v>
      </c>
    </row>
    <row r="364" spans="1:17" x14ac:dyDescent="0.3">
      <c r="A364" s="26" t="s">
        <v>154</v>
      </c>
      <c r="B364" s="26"/>
      <c r="C364">
        <v>4577.2700000000004</v>
      </c>
      <c r="D364">
        <v>172.73</v>
      </c>
      <c r="F364">
        <v>1900</v>
      </c>
      <c r="H364">
        <v>670.44</v>
      </c>
      <c r="I364">
        <v>457.73</v>
      </c>
      <c r="O364">
        <v>160.26</v>
      </c>
      <c r="P364">
        <f>SUM(C364:O364)</f>
        <v>7938.43</v>
      </c>
    </row>
    <row r="365" spans="1:17" x14ac:dyDescent="0.3">
      <c r="A365" s="26" t="s">
        <v>155</v>
      </c>
      <c r="B365" s="26"/>
      <c r="C365">
        <v>5300</v>
      </c>
      <c r="D365">
        <v>200</v>
      </c>
      <c r="F365">
        <v>2200</v>
      </c>
      <c r="I365">
        <v>530</v>
      </c>
      <c r="J365">
        <v>2650</v>
      </c>
      <c r="O365">
        <v>287.8</v>
      </c>
      <c r="P365">
        <f t="shared" ref="P365:P366" si="88">SUM(C365:O365)</f>
        <v>11167.8</v>
      </c>
    </row>
    <row r="366" spans="1:17" x14ac:dyDescent="0.3">
      <c r="A366" s="26" t="s">
        <v>156</v>
      </c>
      <c r="B366" s="26"/>
      <c r="C366">
        <v>2492.0500000000002</v>
      </c>
      <c r="D366">
        <v>94.04</v>
      </c>
      <c r="H366">
        <v>2795.82</v>
      </c>
      <c r="I366">
        <v>249.2</v>
      </c>
      <c r="K366">
        <v>127.72</v>
      </c>
      <c r="O366">
        <v>136.33000000000001</v>
      </c>
      <c r="P366">
        <f t="shared" si="88"/>
        <v>5895.16</v>
      </c>
    </row>
    <row r="368" spans="1:17" x14ac:dyDescent="0.3">
      <c r="A368" s="31" t="s">
        <v>188</v>
      </c>
      <c r="B368" s="31"/>
      <c r="C368" s="32"/>
      <c r="D368" s="32"/>
    </row>
    <row r="369" spans="1:17" ht="43.2" x14ac:dyDescent="0.3">
      <c r="A369" s="1" t="s">
        <v>153</v>
      </c>
      <c r="B369" s="1"/>
      <c r="C369" s="1" t="s">
        <v>42</v>
      </c>
      <c r="D369" s="1" t="s">
        <v>43</v>
      </c>
      <c r="E369" s="1" t="s">
        <v>44</v>
      </c>
      <c r="F369" s="2" t="s">
        <v>55</v>
      </c>
      <c r="G369" s="1" t="s">
        <v>46</v>
      </c>
      <c r="H369" s="1"/>
      <c r="I369" s="2"/>
      <c r="J369" s="2" t="s">
        <v>77</v>
      </c>
      <c r="K369" s="2"/>
      <c r="L369" s="24"/>
      <c r="M369" s="24"/>
      <c r="N369" s="24"/>
      <c r="O369" s="24"/>
      <c r="P369" s="24" t="s">
        <v>49</v>
      </c>
    </row>
    <row r="370" spans="1:17" x14ac:dyDescent="0.3">
      <c r="A370" s="26" t="s">
        <v>154</v>
      </c>
      <c r="B370" s="26"/>
      <c r="C370">
        <v>6900</v>
      </c>
      <c r="D370">
        <v>300</v>
      </c>
      <c r="F370">
        <v>3600</v>
      </c>
      <c r="P370">
        <f>SUM(C370:O370)</f>
        <v>10800</v>
      </c>
    </row>
    <row r="371" spans="1:17" x14ac:dyDescent="0.3">
      <c r="A371" s="26" t="s">
        <v>155</v>
      </c>
      <c r="B371" s="26"/>
      <c r="C371">
        <v>6900</v>
      </c>
      <c r="D371">
        <v>300</v>
      </c>
      <c r="F371">
        <v>3600</v>
      </c>
      <c r="G371">
        <v>3450</v>
      </c>
      <c r="J371">
        <v>6900</v>
      </c>
      <c r="P371">
        <f t="shared" ref="P371:P372" si="89">SUM(C371:O371)</f>
        <v>21150</v>
      </c>
    </row>
    <row r="372" spans="1:17" x14ac:dyDescent="0.3">
      <c r="A372" s="26" t="s">
        <v>156</v>
      </c>
      <c r="B372" s="26"/>
      <c r="C372">
        <v>6900</v>
      </c>
      <c r="D372">
        <v>300</v>
      </c>
      <c r="F372">
        <v>3600</v>
      </c>
      <c r="P372">
        <f t="shared" si="89"/>
        <v>10800</v>
      </c>
    </row>
    <row r="374" spans="1:17" x14ac:dyDescent="0.3">
      <c r="A374" s="31" t="s">
        <v>182</v>
      </c>
      <c r="B374" s="31"/>
      <c r="C374" s="32"/>
      <c r="D374" s="32"/>
    </row>
    <row r="375" spans="1:17" ht="43.2" x14ac:dyDescent="0.3">
      <c r="A375" s="1" t="s">
        <v>153</v>
      </c>
      <c r="B375" s="1"/>
      <c r="C375" s="1" t="s">
        <v>42</v>
      </c>
      <c r="D375" s="1" t="s">
        <v>43</v>
      </c>
      <c r="E375" s="1" t="s">
        <v>44</v>
      </c>
      <c r="F375" s="2" t="s">
        <v>55</v>
      </c>
      <c r="G375" s="1" t="s">
        <v>46</v>
      </c>
      <c r="H375" s="1"/>
      <c r="I375" s="2"/>
      <c r="J375" s="2" t="s">
        <v>77</v>
      </c>
      <c r="K375" s="2"/>
      <c r="L375" s="24"/>
      <c r="M375" s="24"/>
      <c r="N375" s="24"/>
      <c r="O375" s="24" t="s">
        <v>132</v>
      </c>
      <c r="P375" s="24" t="s">
        <v>49</v>
      </c>
      <c r="Q375" s="42" t="s">
        <v>191</v>
      </c>
    </row>
    <row r="376" spans="1:17" x14ac:dyDescent="0.3">
      <c r="A376" s="26" t="s">
        <v>154</v>
      </c>
      <c r="B376" s="26"/>
      <c r="C376">
        <v>5300</v>
      </c>
      <c r="D376">
        <v>200</v>
      </c>
      <c r="F376">
        <v>2750</v>
      </c>
      <c r="O376">
        <v>185.56</v>
      </c>
      <c r="P376">
        <f>SUM(C376:O376)</f>
        <v>8435.56</v>
      </c>
    </row>
    <row r="377" spans="1:17" x14ac:dyDescent="0.3">
      <c r="A377" s="26" t="s">
        <v>155</v>
      </c>
      <c r="B377" s="26"/>
      <c r="C377">
        <v>5300</v>
      </c>
      <c r="D377">
        <v>200</v>
      </c>
      <c r="F377">
        <v>2750</v>
      </c>
      <c r="G377">
        <v>2650</v>
      </c>
      <c r="J377">
        <v>5300</v>
      </c>
      <c r="O377">
        <v>287.8</v>
      </c>
      <c r="P377">
        <f t="shared" ref="P377:P378" si="90">SUM(C377:O377)</f>
        <v>16487.8</v>
      </c>
    </row>
    <row r="378" spans="1:17" x14ac:dyDescent="0.3">
      <c r="A378" s="26" t="s">
        <v>156</v>
      </c>
      <c r="B378" s="26"/>
      <c r="C378">
        <v>5300</v>
      </c>
      <c r="D378">
        <v>200</v>
      </c>
      <c r="F378">
        <v>2750</v>
      </c>
      <c r="O378">
        <v>287.8</v>
      </c>
      <c r="P378">
        <f t="shared" si="90"/>
        <v>8537.7999999999993</v>
      </c>
    </row>
    <row r="380" spans="1:17" x14ac:dyDescent="0.3">
      <c r="A380" s="31" t="s">
        <v>189</v>
      </c>
      <c r="B380" s="31"/>
      <c r="C380" s="32"/>
      <c r="D380" s="32"/>
    </row>
    <row r="381" spans="1:17" ht="43.2" x14ac:dyDescent="0.3">
      <c r="A381" s="1" t="s">
        <v>153</v>
      </c>
      <c r="B381" s="1"/>
      <c r="C381" s="1" t="s">
        <v>42</v>
      </c>
      <c r="D381" s="1" t="s">
        <v>43</v>
      </c>
      <c r="E381" s="1" t="s">
        <v>44</v>
      </c>
      <c r="F381" s="2" t="s">
        <v>55</v>
      </c>
      <c r="G381" s="1"/>
      <c r="H381" s="1" t="s">
        <v>56</v>
      </c>
      <c r="I381" s="2"/>
      <c r="J381" s="2" t="s">
        <v>77</v>
      </c>
      <c r="K381" s="2"/>
      <c r="L381" s="24" t="s">
        <v>78</v>
      </c>
      <c r="M381" s="24"/>
      <c r="N381" s="24"/>
      <c r="O381" s="24" t="s">
        <v>132</v>
      </c>
      <c r="P381" s="24" t="s">
        <v>49</v>
      </c>
    </row>
    <row r="382" spans="1:17" x14ac:dyDescent="0.3">
      <c r="A382" s="26" t="s">
        <v>154</v>
      </c>
      <c r="B382" s="26"/>
      <c r="C382">
        <v>4095.45</v>
      </c>
      <c r="D382">
        <v>231.82</v>
      </c>
      <c r="E382">
        <v>1298.18</v>
      </c>
      <c r="F382">
        <v>2812.72</v>
      </c>
      <c r="L382">
        <v>1463.8</v>
      </c>
      <c r="O382">
        <v>143.38999999999999</v>
      </c>
      <c r="P382">
        <f>SUM(C382:O382)</f>
        <v>10045.359999999999</v>
      </c>
    </row>
    <row r="383" spans="1:17" x14ac:dyDescent="0.3">
      <c r="A383" s="26" t="s">
        <v>155</v>
      </c>
      <c r="B383" s="26"/>
      <c r="C383">
        <v>2137.7199999999998</v>
      </c>
      <c r="D383">
        <v>207.08</v>
      </c>
      <c r="E383">
        <v>721.85</v>
      </c>
      <c r="F383">
        <v>821.01</v>
      </c>
      <c r="J383">
        <v>2650</v>
      </c>
      <c r="L383">
        <v>5802.84</v>
      </c>
      <c r="O383">
        <v>127.03</v>
      </c>
      <c r="P383">
        <f t="shared" ref="P383:P384" si="91">SUM(C383:O383)</f>
        <v>12467.53</v>
      </c>
    </row>
    <row r="384" spans="1:17" x14ac:dyDescent="0.3">
      <c r="A384" s="26" t="s">
        <v>156</v>
      </c>
      <c r="B384" s="26"/>
      <c r="C384">
        <v>4457.62</v>
      </c>
      <c r="D384">
        <v>294.37</v>
      </c>
      <c r="E384">
        <v>1425.6</v>
      </c>
      <c r="H384">
        <v>943.59</v>
      </c>
      <c r="O384">
        <v>242.36</v>
      </c>
      <c r="P384">
        <f t="shared" si="91"/>
        <v>7363.54</v>
      </c>
    </row>
    <row r="386" spans="1:16" x14ac:dyDescent="0.3">
      <c r="A386" s="31" t="s">
        <v>190</v>
      </c>
      <c r="B386" s="31"/>
      <c r="C386" s="32"/>
      <c r="D386" s="32"/>
    </row>
    <row r="387" spans="1:16" ht="43.2" x14ac:dyDescent="0.3">
      <c r="A387" s="1" t="s">
        <v>153</v>
      </c>
      <c r="B387" s="1"/>
      <c r="C387" s="1" t="s">
        <v>42</v>
      </c>
      <c r="D387" s="1" t="s">
        <v>43</v>
      </c>
      <c r="E387" s="1" t="s">
        <v>44</v>
      </c>
      <c r="F387" s="2" t="s">
        <v>55</v>
      </c>
      <c r="G387" s="1" t="s">
        <v>46</v>
      </c>
      <c r="H387" s="1"/>
      <c r="I387" s="2"/>
      <c r="J387" s="2" t="s">
        <v>77</v>
      </c>
      <c r="K387" s="2" t="s">
        <v>120</v>
      </c>
      <c r="L387" s="24"/>
      <c r="M387" s="24"/>
      <c r="N387" s="24"/>
      <c r="O387" s="24"/>
      <c r="P387" s="24" t="s">
        <v>49</v>
      </c>
    </row>
    <row r="388" spans="1:16" x14ac:dyDescent="0.3">
      <c r="A388" s="26" t="s">
        <v>154</v>
      </c>
      <c r="B388" s="26"/>
      <c r="C388">
        <v>4540</v>
      </c>
      <c r="D388">
        <v>200</v>
      </c>
      <c r="F388">
        <v>2370</v>
      </c>
      <c r="P388">
        <f>SUM(C388:O388)</f>
        <v>7110</v>
      </c>
    </row>
    <row r="389" spans="1:16" x14ac:dyDescent="0.3">
      <c r="A389" s="26" t="s">
        <v>155</v>
      </c>
      <c r="B389" s="26"/>
      <c r="C389">
        <v>4540</v>
      </c>
      <c r="D389">
        <v>243.11</v>
      </c>
      <c r="F389">
        <v>2391.56</v>
      </c>
      <c r="G389">
        <v>2270</v>
      </c>
      <c r="J389">
        <v>4540</v>
      </c>
      <c r="P389">
        <f t="shared" ref="P389:P390" si="92">SUM(C389:O389)</f>
        <v>13984.67</v>
      </c>
    </row>
    <row r="390" spans="1:16" x14ac:dyDescent="0.3">
      <c r="A390" s="26" t="s">
        <v>156</v>
      </c>
      <c r="B390" s="26"/>
      <c r="C390">
        <v>4299.47</v>
      </c>
      <c r="D390">
        <v>236.75</v>
      </c>
      <c r="F390">
        <v>453.62</v>
      </c>
      <c r="K390">
        <v>1165.79</v>
      </c>
      <c r="P390">
        <f t="shared" si="92"/>
        <v>6155.63</v>
      </c>
    </row>
    <row r="392" spans="1:16" x14ac:dyDescent="0.3">
      <c r="A392" s="31" t="s">
        <v>192</v>
      </c>
      <c r="B392" s="31"/>
      <c r="C392" s="32"/>
      <c r="D392" s="32"/>
    </row>
    <row r="393" spans="1:16" ht="43.2" x14ac:dyDescent="0.3">
      <c r="A393" s="1" t="s">
        <v>153</v>
      </c>
      <c r="B393" s="1"/>
      <c r="C393" s="1" t="s">
        <v>42</v>
      </c>
      <c r="D393" s="1" t="s">
        <v>43</v>
      </c>
      <c r="E393" s="1" t="s">
        <v>44</v>
      </c>
      <c r="F393" s="2" t="s">
        <v>55</v>
      </c>
      <c r="G393" s="1"/>
      <c r="H393" s="1" t="s">
        <v>56</v>
      </c>
      <c r="I393" s="2"/>
      <c r="J393" s="2" t="s">
        <v>77</v>
      </c>
      <c r="K393" s="2"/>
      <c r="L393" s="24" t="s">
        <v>78</v>
      </c>
      <c r="M393" s="24"/>
      <c r="N393" s="24"/>
      <c r="O393" s="24"/>
      <c r="P393" s="24" t="s">
        <v>49</v>
      </c>
    </row>
    <row r="394" spans="1:16" x14ac:dyDescent="0.3">
      <c r="A394" s="26" t="s">
        <v>154</v>
      </c>
      <c r="B394" s="26"/>
      <c r="C394">
        <v>2509.09</v>
      </c>
      <c r="D394">
        <v>109.09</v>
      </c>
      <c r="E394">
        <v>523.64</v>
      </c>
      <c r="F394">
        <v>1570.91</v>
      </c>
      <c r="H394">
        <v>5633.85</v>
      </c>
      <c r="L394">
        <v>2353.9</v>
      </c>
      <c r="P394">
        <f>SUM(C394:O394)</f>
        <v>12700.480000000001</v>
      </c>
    </row>
    <row r="395" spans="1:16" x14ac:dyDescent="0.3">
      <c r="A395" s="26" t="s">
        <v>155</v>
      </c>
      <c r="B395" s="26"/>
      <c r="C395">
        <v>6265.52</v>
      </c>
      <c r="D395">
        <v>272.41000000000003</v>
      </c>
      <c r="E395">
        <v>1307.58</v>
      </c>
      <c r="F395">
        <v>3922.75</v>
      </c>
      <c r="H395">
        <v>770.54</v>
      </c>
      <c r="J395">
        <v>6900</v>
      </c>
      <c r="P395">
        <f t="shared" ref="P395:P396" si="93">SUM(C395:O395)</f>
        <v>19438.8</v>
      </c>
    </row>
    <row r="396" spans="1:16" x14ac:dyDescent="0.3">
      <c r="A396" s="26" t="s">
        <v>156</v>
      </c>
      <c r="B396" s="26"/>
      <c r="C396">
        <v>6900</v>
      </c>
      <c r="D396">
        <v>300</v>
      </c>
      <c r="E396">
        <v>1440</v>
      </c>
      <c r="F396">
        <v>2592</v>
      </c>
      <c r="P396">
        <f t="shared" si="93"/>
        <v>11232</v>
      </c>
    </row>
    <row r="398" spans="1:16" x14ac:dyDescent="0.3">
      <c r="A398" s="26"/>
      <c r="B398" s="26"/>
    </row>
    <row r="399" spans="1:16" x14ac:dyDescent="0.3">
      <c r="A399" s="26"/>
      <c r="B399" s="26"/>
    </row>
    <row r="400" spans="1:16" ht="25.2" customHeight="1" x14ac:dyDescent="0.35">
      <c r="A400" s="47" t="s">
        <v>244</v>
      </c>
      <c r="B400" s="31"/>
      <c r="C400" s="32"/>
      <c r="D400" s="32"/>
    </row>
    <row r="401" spans="1:16" ht="57.6" x14ac:dyDescent="0.3">
      <c r="A401" s="1" t="s">
        <v>110</v>
      </c>
      <c r="B401" s="1" t="s">
        <v>218</v>
      </c>
      <c r="C401" s="1" t="s">
        <v>42</v>
      </c>
      <c r="D401" s="1" t="s">
        <v>43</v>
      </c>
      <c r="E401" s="1" t="s">
        <v>44</v>
      </c>
      <c r="F401" s="2" t="s">
        <v>55</v>
      </c>
      <c r="G401" s="2" t="s">
        <v>228</v>
      </c>
      <c r="H401" s="1" t="s">
        <v>56</v>
      </c>
      <c r="I401" s="2" t="s">
        <v>121</v>
      </c>
      <c r="J401" s="2" t="s">
        <v>46</v>
      </c>
      <c r="K401" s="2" t="s">
        <v>120</v>
      </c>
      <c r="L401" s="24" t="s">
        <v>78</v>
      </c>
      <c r="M401" s="24" t="s">
        <v>230</v>
      </c>
      <c r="N401" s="24" t="s">
        <v>242</v>
      </c>
      <c r="O401" s="24" t="s">
        <v>132</v>
      </c>
      <c r="P401" s="24" t="s">
        <v>49</v>
      </c>
    </row>
    <row r="402" spans="1:16" x14ac:dyDescent="0.3">
      <c r="A402" s="1" t="s">
        <v>245</v>
      </c>
      <c r="B402" s="1" t="s">
        <v>220</v>
      </c>
      <c r="C402" s="1">
        <v>12000</v>
      </c>
      <c r="D402" s="1">
        <v>550</v>
      </c>
      <c r="E402" s="1">
        <v>1882.5</v>
      </c>
      <c r="F402" s="2">
        <v>7216.25</v>
      </c>
      <c r="G402" s="1"/>
      <c r="H402" s="1"/>
      <c r="I402" s="2"/>
      <c r="J402" s="2">
        <v>12550</v>
      </c>
      <c r="K402" s="2"/>
      <c r="L402" s="24"/>
      <c r="M402" s="24"/>
      <c r="N402" s="24"/>
      <c r="O402" s="24"/>
      <c r="P402" s="24">
        <f t="shared" ref="P402:P417" si="94">SUM(C402:O402)</f>
        <v>34198.75</v>
      </c>
    </row>
    <row r="403" spans="1:16" x14ac:dyDescent="0.3">
      <c r="A403" s="1" t="s">
        <v>246</v>
      </c>
      <c r="B403" s="1" t="s">
        <v>221</v>
      </c>
      <c r="C403" s="1">
        <v>10450</v>
      </c>
      <c r="D403" s="1">
        <v>475</v>
      </c>
      <c r="E403" s="1">
        <v>4370</v>
      </c>
      <c r="F403" s="2">
        <v>7647.5</v>
      </c>
      <c r="G403" s="1"/>
      <c r="H403" s="1">
        <v>838.28</v>
      </c>
      <c r="I403" s="2"/>
      <c r="J403" s="2"/>
      <c r="K403" s="2"/>
      <c r="L403" s="24"/>
      <c r="M403" s="24"/>
      <c r="N403" s="24"/>
      <c r="O403" s="24"/>
      <c r="P403" s="24">
        <f t="shared" si="94"/>
        <v>23780.78</v>
      </c>
    </row>
    <row r="404" spans="1:16" x14ac:dyDescent="0.3">
      <c r="A404" s="1" t="s">
        <v>247</v>
      </c>
      <c r="B404" s="1" t="s">
        <v>222</v>
      </c>
      <c r="C404" s="1">
        <v>9350</v>
      </c>
      <c r="D404" s="1">
        <v>340</v>
      </c>
      <c r="E404" s="1">
        <v>969</v>
      </c>
      <c r="F404" s="2">
        <v>5329.5</v>
      </c>
      <c r="G404" s="1"/>
      <c r="H404" s="1"/>
      <c r="I404" s="2"/>
      <c r="J404" s="2"/>
      <c r="K404" s="2"/>
      <c r="L404" s="24">
        <v>3842.35</v>
      </c>
      <c r="M404" s="24"/>
      <c r="N404" s="24"/>
      <c r="O404" s="24"/>
      <c r="P404" s="24">
        <f t="shared" si="94"/>
        <v>19830.849999999999</v>
      </c>
    </row>
    <row r="405" spans="1:16" x14ac:dyDescent="0.3">
      <c r="A405" s="1" t="s">
        <v>248</v>
      </c>
      <c r="B405" s="1" t="s">
        <v>223</v>
      </c>
      <c r="C405" s="1">
        <v>11000</v>
      </c>
      <c r="D405" s="1">
        <v>400</v>
      </c>
      <c r="E405" s="1"/>
      <c r="F405" s="2">
        <v>5700</v>
      </c>
      <c r="G405" s="1"/>
      <c r="H405" s="1"/>
      <c r="I405" s="2"/>
      <c r="J405" s="2">
        <v>3300</v>
      </c>
      <c r="K405" s="2"/>
      <c r="L405" s="24"/>
      <c r="M405" s="24"/>
      <c r="N405" s="24"/>
      <c r="O405" s="24"/>
      <c r="P405" s="24">
        <f t="shared" si="94"/>
        <v>20400</v>
      </c>
    </row>
    <row r="406" spans="1:16" x14ac:dyDescent="0.3">
      <c r="A406" s="1" t="s">
        <v>249</v>
      </c>
      <c r="B406" s="1" t="s">
        <v>224</v>
      </c>
      <c r="C406" s="1">
        <v>7000</v>
      </c>
      <c r="D406" s="1">
        <v>280</v>
      </c>
      <c r="E406" s="1"/>
      <c r="F406" s="2">
        <v>2912</v>
      </c>
      <c r="G406" s="1"/>
      <c r="H406" s="1"/>
      <c r="I406" s="2"/>
      <c r="J406" s="2"/>
      <c r="K406" s="2"/>
      <c r="L406" s="24"/>
      <c r="M406" s="24"/>
      <c r="N406" s="24"/>
      <c r="O406" s="24"/>
      <c r="P406" s="24">
        <f t="shared" si="94"/>
        <v>10192</v>
      </c>
    </row>
    <row r="407" spans="1:16" x14ac:dyDescent="0.3">
      <c r="A407" s="33" t="s">
        <v>250</v>
      </c>
      <c r="B407" s="33" t="s">
        <v>224</v>
      </c>
      <c r="C407" s="1">
        <v>3500</v>
      </c>
      <c r="D407" s="1">
        <v>140</v>
      </c>
      <c r="E407" s="1"/>
      <c r="F407" s="2">
        <v>1456</v>
      </c>
      <c r="G407" s="1"/>
      <c r="H407" s="1">
        <v>8101.52</v>
      </c>
      <c r="I407" s="2"/>
      <c r="J407" s="2"/>
      <c r="K407" s="2"/>
      <c r="L407" s="24">
        <v>2049.7800000000002</v>
      </c>
      <c r="M407" s="24"/>
      <c r="N407" s="24"/>
      <c r="O407" s="24"/>
      <c r="P407" s="24">
        <f t="shared" si="94"/>
        <v>15247.300000000001</v>
      </c>
    </row>
    <row r="408" spans="1:16" x14ac:dyDescent="0.3">
      <c r="A408" s="1" t="s">
        <v>251</v>
      </c>
      <c r="B408" s="1" t="s">
        <v>224</v>
      </c>
      <c r="C408" s="1">
        <v>10000</v>
      </c>
      <c r="D408" s="1">
        <v>400</v>
      </c>
      <c r="E408" s="1"/>
      <c r="F408" s="2">
        <v>2080</v>
      </c>
      <c r="G408" s="1"/>
      <c r="H408" s="1"/>
      <c r="I408" s="2"/>
      <c r="J408" s="2"/>
      <c r="K408" s="2"/>
      <c r="L408" s="24"/>
      <c r="M408" s="24"/>
      <c r="N408" s="24"/>
      <c r="O408" s="24"/>
      <c r="P408" s="24">
        <f t="shared" si="94"/>
        <v>12480</v>
      </c>
    </row>
    <row r="409" spans="1:16" x14ac:dyDescent="0.3">
      <c r="A409" s="1" t="s">
        <v>252</v>
      </c>
      <c r="B409" s="1" t="s">
        <v>224</v>
      </c>
      <c r="C409" s="1">
        <v>7500</v>
      </c>
      <c r="D409" s="1">
        <v>450</v>
      </c>
      <c r="E409" s="1">
        <v>1192.5</v>
      </c>
      <c r="F409" s="2">
        <v>3657</v>
      </c>
      <c r="G409" s="1"/>
      <c r="H409" s="1">
        <v>1959.63</v>
      </c>
      <c r="I409" s="2"/>
      <c r="J409" s="2"/>
      <c r="K409" s="2"/>
      <c r="L409" s="24"/>
      <c r="M409" s="24"/>
      <c r="N409" s="24"/>
      <c r="O409" s="24"/>
      <c r="P409" s="24">
        <f t="shared" si="94"/>
        <v>14759.130000000001</v>
      </c>
    </row>
    <row r="410" spans="1:16" x14ac:dyDescent="0.3">
      <c r="A410" s="1" t="s">
        <v>253</v>
      </c>
      <c r="B410" s="1" t="s">
        <v>224</v>
      </c>
      <c r="C410" s="1">
        <v>7000</v>
      </c>
      <c r="D410" s="1">
        <v>280</v>
      </c>
      <c r="E410" s="1"/>
      <c r="F410" s="2">
        <v>1456</v>
      </c>
      <c r="G410" s="1"/>
      <c r="H410" s="1">
        <v>12799.5</v>
      </c>
      <c r="I410" s="2"/>
      <c r="J410" s="2"/>
      <c r="K410" s="2"/>
      <c r="L410" s="24"/>
      <c r="M410" s="24"/>
      <c r="N410" s="24"/>
      <c r="O410" s="24"/>
      <c r="P410" s="24">
        <f t="shared" si="94"/>
        <v>21535.5</v>
      </c>
    </row>
    <row r="411" spans="1:16" x14ac:dyDescent="0.3">
      <c r="A411" s="1" t="s">
        <v>254</v>
      </c>
      <c r="B411" s="1" t="s">
        <v>225</v>
      </c>
      <c r="C411" s="1">
        <v>6900</v>
      </c>
      <c r="D411" s="1">
        <v>350</v>
      </c>
      <c r="E411" s="1"/>
      <c r="F411" s="2">
        <v>3625</v>
      </c>
      <c r="G411" s="1"/>
      <c r="H411" s="1"/>
      <c r="I411" s="2"/>
      <c r="J411" s="2"/>
      <c r="K411" s="2"/>
      <c r="L411" s="24"/>
      <c r="M411" s="24">
        <v>1087.5</v>
      </c>
      <c r="N411" s="24"/>
      <c r="O411" s="24"/>
      <c r="P411" s="24">
        <f t="shared" si="94"/>
        <v>11962.5</v>
      </c>
    </row>
    <row r="412" spans="1:16" x14ac:dyDescent="0.3">
      <c r="A412" s="1" t="s">
        <v>255</v>
      </c>
      <c r="B412" s="1" t="s">
        <v>226</v>
      </c>
      <c r="C412" s="1">
        <v>3840</v>
      </c>
      <c r="D412" s="1">
        <v>200</v>
      </c>
      <c r="E412" s="1">
        <v>808</v>
      </c>
      <c r="F412" s="2">
        <v>2424</v>
      </c>
      <c r="G412" s="1">
        <v>10632.53</v>
      </c>
      <c r="H412" s="1"/>
      <c r="I412" s="2"/>
      <c r="J412" s="2"/>
      <c r="K412" s="2"/>
      <c r="L412" s="24"/>
      <c r="M412" s="24"/>
      <c r="N412" s="24"/>
      <c r="O412" s="24">
        <v>230.24</v>
      </c>
      <c r="P412" s="24">
        <f t="shared" si="94"/>
        <v>18134.77</v>
      </c>
    </row>
    <row r="413" spans="1:16" x14ac:dyDescent="0.3">
      <c r="A413" s="1" t="s">
        <v>256</v>
      </c>
      <c r="B413" s="1" t="s">
        <v>226</v>
      </c>
      <c r="C413" s="1">
        <v>4080</v>
      </c>
      <c r="D413" s="1">
        <v>212.5</v>
      </c>
      <c r="E413" s="1"/>
      <c r="F413" s="2">
        <v>858.5</v>
      </c>
      <c r="G413" s="1"/>
      <c r="H413" s="1">
        <v>765.93</v>
      </c>
      <c r="I413" s="2">
        <v>1020</v>
      </c>
      <c r="J413" s="2"/>
      <c r="K413" s="2"/>
      <c r="L413" s="24"/>
      <c r="M413" s="24"/>
      <c r="N413" s="24"/>
      <c r="O413" s="24">
        <v>244.63</v>
      </c>
      <c r="P413" s="24">
        <f t="shared" si="94"/>
        <v>7181.56</v>
      </c>
    </row>
    <row r="414" spans="1:16" x14ac:dyDescent="0.3">
      <c r="A414" s="1" t="s">
        <v>257</v>
      </c>
      <c r="B414" s="1" t="s">
        <v>227</v>
      </c>
      <c r="C414" s="1">
        <v>4600</v>
      </c>
      <c r="D414" s="1">
        <v>250</v>
      </c>
      <c r="E414" s="1"/>
      <c r="F414" s="2">
        <v>1455</v>
      </c>
      <c r="G414" s="1"/>
      <c r="H414" s="1"/>
      <c r="I414" s="2"/>
      <c r="J414" s="2"/>
      <c r="K414" s="2">
        <v>195</v>
      </c>
      <c r="L414" s="24"/>
      <c r="M414" s="24"/>
      <c r="N414" s="24"/>
      <c r="O414" s="24"/>
      <c r="P414" s="24">
        <f t="shared" si="94"/>
        <v>6500</v>
      </c>
    </row>
    <row r="415" spans="1:16" x14ac:dyDescent="0.3">
      <c r="A415" s="1" t="s">
        <v>258</v>
      </c>
      <c r="B415" s="1" t="s">
        <v>227</v>
      </c>
      <c r="C415" s="1">
        <v>3450</v>
      </c>
      <c r="D415" s="1">
        <v>150</v>
      </c>
      <c r="E415" s="1"/>
      <c r="F415" s="2">
        <v>1080</v>
      </c>
      <c r="G415" s="1"/>
      <c r="H415" s="1"/>
      <c r="I415" s="2"/>
      <c r="J415" s="2"/>
      <c r="K415" s="2">
        <v>195</v>
      </c>
      <c r="L415" s="24">
        <v>1252.75</v>
      </c>
      <c r="M415" s="24"/>
      <c r="N415" s="24"/>
      <c r="O415" s="24"/>
      <c r="P415" s="24">
        <f t="shared" si="94"/>
        <v>6127.75</v>
      </c>
    </row>
    <row r="416" spans="1:16" x14ac:dyDescent="0.3">
      <c r="A416" s="1" t="s">
        <v>259</v>
      </c>
      <c r="B416" s="1" t="s">
        <v>227</v>
      </c>
      <c r="C416" s="1">
        <v>4600</v>
      </c>
      <c r="D416" s="1">
        <v>250</v>
      </c>
      <c r="E416" s="1">
        <v>727.5</v>
      </c>
      <c r="F416" s="2"/>
      <c r="G416" s="1"/>
      <c r="H416" s="1"/>
      <c r="I416" s="2"/>
      <c r="J416" s="2"/>
      <c r="K416" s="2">
        <v>922.5</v>
      </c>
      <c r="L416" s="24"/>
      <c r="M416" s="24"/>
      <c r="N416" s="24"/>
      <c r="O416" s="24"/>
      <c r="P416" s="24">
        <f t="shared" si="94"/>
        <v>6500</v>
      </c>
    </row>
    <row r="417" spans="1:16" x14ac:dyDescent="0.3">
      <c r="A417" s="1" t="s">
        <v>260</v>
      </c>
      <c r="B417" s="1" t="s">
        <v>227</v>
      </c>
      <c r="C417" s="1">
        <v>4600</v>
      </c>
      <c r="D417" s="1">
        <v>300</v>
      </c>
      <c r="E417" s="1">
        <v>1470</v>
      </c>
      <c r="F417" s="2"/>
      <c r="G417" s="1"/>
      <c r="H417" s="1"/>
      <c r="I417" s="2"/>
      <c r="J417" s="2"/>
      <c r="K417" s="2">
        <v>130</v>
      </c>
      <c r="L417" s="24"/>
      <c r="M417" s="24"/>
      <c r="N417" s="24"/>
      <c r="O417" s="24"/>
      <c r="P417" s="24">
        <f t="shared" si="94"/>
        <v>6500</v>
      </c>
    </row>
    <row r="418" spans="1:16" x14ac:dyDescent="0.3">
      <c r="A418" s="1" t="s">
        <v>261</v>
      </c>
      <c r="B418" s="1" t="s">
        <v>226</v>
      </c>
      <c r="C418" s="1">
        <v>3840</v>
      </c>
      <c r="D418" s="1">
        <v>160</v>
      </c>
      <c r="E418" s="1"/>
      <c r="F418" s="2">
        <v>800</v>
      </c>
      <c r="G418" s="1"/>
      <c r="H418" s="1">
        <v>899.56</v>
      </c>
      <c r="I418" s="2"/>
      <c r="J418" s="2"/>
      <c r="K418" s="2">
        <v>169.76</v>
      </c>
      <c r="L418" s="24"/>
      <c r="M418" s="24"/>
      <c r="N418" s="24"/>
      <c r="O418" s="24">
        <v>230.24</v>
      </c>
      <c r="P418" s="24">
        <f t="shared" ref="P418:P464" si="95">SUM(C418:O418)</f>
        <v>6099.5599999999995</v>
      </c>
    </row>
    <row r="419" spans="1:16" ht="22.2" customHeight="1" x14ac:dyDescent="0.3">
      <c r="A419" s="1" t="s">
        <v>262</v>
      </c>
      <c r="B419" s="2" t="s">
        <v>229</v>
      </c>
      <c r="C419" s="1">
        <v>3795</v>
      </c>
      <c r="D419" s="1">
        <v>165</v>
      </c>
      <c r="E419" s="1"/>
      <c r="F419" s="2">
        <v>792</v>
      </c>
      <c r="G419" s="1">
        <v>9980.42</v>
      </c>
      <c r="H419" s="1">
        <v>762.81</v>
      </c>
      <c r="I419" s="2"/>
      <c r="J419" s="2"/>
      <c r="K419" s="2"/>
      <c r="L419" s="24">
        <v>1258.1600000000001</v>
      </c>
      <c r="M419" s="24"/>
      <c r="N419" s="24"/>
      <c r="O419" s="24"/>
      <c r="P419" s="24">
        <f t="shared" si="95"/>
        <v>16753.39</v>
      </c>
    </row>
    <row r="420" spans="1:16" x14ac:dyDescent="0.3">
      <c r="A420" s="1" t="s">
        <v>263</v>
      </c>
      <c r="B420" s="1" t="s">
        <v>231</v>
      </c>
      <c r="C420" s="1">
        <v>6210</v>
      </c>
      <c r="D420" s="1">
        <v>270</v>
      </c>
      <c r="E420" s="1">
        <v>1296</v>
      </c>
      <c r="F420" s="2">
        <v>2332.8000000000002</v>
      </c>
      <c r="G420" s="1">
        <v>13712.4</v>
      </c>
      <c r="H420" s="1">
        <v>831.16</v>
      </c>
      <c r="I420" s="2"/>
      <c r="J420" s="2"/>
      <c r="K420" s="2"/>
      <c r="L420" s="24"/>
      <c r="M420" s="24">
        <v>1010.88</v>
      </c>
      <c r="N420" s="24"/>
      <c r="O420" s="24"/>
      <c r="P420" s="24">
        <f t="shared" si="95"/>
        <v>25663.239999999998</v>
      </c>
    </row>
    <row r="421" spans="1:16" x14ac:dyDescent="0.3">
      <c r="A421" s="1" t="s">
        <v>264</v>
      </c>
      <c r="B421" s="1" t="s">
        <v>232</v>
      </c>
      <c r="C421" s="1">
        <v>5865</v>
      </c>
      <c r="D421" s="1">
        <v>255</v>
      </c>
      <c r="E421" s="1"/>
      <c r="F421" s="2">
        <v>2448</v>
      </c>
      <c r="G421" s="1"/>
      <c r="H421" s="1"/>
      <c r="I421" s="2"/>
      <c r="J421" s="2"/>
      <c r="K421" s="2"/>
      <c r="L421" s="24">
        <v>1203.3599999999999</v>
      </c>
      <c r="M421" s="24"/>
      <c r="N421" s="24"/>
      <c r="O421" s="24"/>
      <c r="P421" s="24">
        <f t="shared" si="95"/>
        <v>9771.36</v>
      </c>
    </row>
    <row r="422" spans="1:16" x14ac:dyDescent="0.3">
      <c r="A422" s="1" t="s">
        <v>265</v>
      </c>
      <c r="B422" s="1" t="s">
        <v>233</v>
      </c>
      <c r="C422" s="1">
        <v>6900</v>
      </c>
      <c r="D422" s="1">
        <v>300</v>
      </c>
      <c r="E422" s="1"/>
      <c r="F422" s="2">
        <v>1440</v>
      </c>
      <c r="G422" s="1"/>
      <c r="H422" s="1"/>
      <c r="I422" s="2"/>
      <c r="J422" s="2"/>
      <c r="K422" s="2"/>
      <c r="L422" s="24"/>
      <c r="M422" s="24"/>
      <c r="N422" s="24"/>
      <c r="O422" s="24"/>
      <c r="P422" s="24">
        <f t="shared" si="95"/>
        <v>8640</v>
      </c>
    </row>
    <row r="423" spans="1:16" x14ac:dyDescent="0.3">
      <c r="A423" s="1" t="s">
        <v>266</v>
      </c>
      <c r="B423" s="1" t="s">
        <v>234</v>
      </c>
      <c r="C423" s="1">
        <v>5035</v>
      </c>
      <c r="D423" s="1">
        <v>570</v>
      </c>
      <c r="E423" s="1">
        <v>1121</v>
      </c>
      <c r="F423" s="2"/>
      <c r="G423" s="1"/>
      <c r="H423" s="1"/>
      <c r="I423" s="2">
        <v>503.5</v>
      </c>
      <c r="J423" s="2"/>
      <c r="K423" s="2"/>
      <c r="L423" s="24"/>
      <c r="M423" s="24"/>
      <c r="N423" s="24"/>
      <c r="O423" s="24">
        <v>273.41000000000003</v>
      </c>
      <c r="P423" s="24">
        <f t="shared" si="95"/>
        <v>7502.91</v>
      </c>
    </row>
    <row r="424" spans="1:16" x14ac:dyDescent="0.3">
      <c r="A424" s="1" t="s">
        <v>267</v>
      </c>
      <c r="B424" s="1" t="s">
        <v>234</v>
      </c>
      <c r="C424" s="1">
        <v>5300</v>
      </c>
      <c r="D424" s="1">
        <v>500</v>
      </c>
      <c r="E424" s="1">
        <v>2320</v>
      </c>
      <c r="F424" s="2"/>
      <c r="G424" s="1"/>
      <c r="H424" s="1"/>
      <c r="I424" s="2">
        <v>530</v>
      </c>
      <c r="J424" s="2"/>
      <c r="K424" s="2"/>
      <c r="L424" s="24"/>
      <c r="M424" s="24"/>
      <c r="N424" s="24"/>
      <c r="O424" s="24">
        <v>287.8</v>
      </c>
      <c r="P424" s="24">
        <f t="shared" si="95"/>
        <v>8937.7999999999993</v>
      </c>
    </row>
    <row r="425" spans="1:16" x14ac:dyDescent="0.3">
      <c r="A425" s="1" t="s">
        <v>268</v>
      </c>
      <c r="B425" s="1" t="s">
        <v>234</v>
      </c>
      <c r="C425" s="1">
        <v>5300</v>
      </c>
      <c r="D425" s="1">
        <v>500</v>
      </c>
      <c r="E425" s="1">
        <v>1450</v>
      </c>
      <c r="F425" s="2">
        <v>1450</v>
      </c>
      <c r="G425" s="1"/>
      <c r="H425" s="1"/>
      <c r="I425" s="2">
        <v>530</v>
      </c>
      <c r="J425" s="2"/>
      <c r="K425" s="2"/>
      <c r="L425" s="24"/>
      <c r="M425" s="24"/>
      <c r="N425" s="24"/>
      <c r="O425" s="24">
        <v>287.8</v>
      </c>
      <c r="P425" s="24">
        <f t="shared" si="95"/>
        <v>9517.7999999999993</v>
      </c>
    </row>
    <row r="426" spans="1:16" x14ac:dyDescent="0.3">
      <c r="A426" s="1" t="s">
        <v>269</v>
      </c>
      <c r="B426" s="1" t="s">
        <v>234</v>
      </c>
      <c r="C426" s="1">
        <v>5300</v>
      </c>
      <c r="D426" s="1">
        <v>500</v>
      </c>
      <c r="E426" s="1">
        <v>2320</v>
      </c>
      <c r="F426" s="2"/>
      <c r="G426" s="1"/>
      <c r="H426" s="1"/>
      <c r="I426" s="2">
        <v>530</v>
      </c>
      <c r="J426" s="2"/>
      <c r="K426" s="2"/>
      <c r="L426" s="24"/>
      <c r="M426" s="24"/>
      <c r="N426" s="24"/>
      <c r="O426" s="24">
        <v>287.8</v>
      </c>
      <c r="P426" s="24">
        <f t="shared" si="95"/>
        <v>8937.7999999999993</v>
      </c>
    </row>
    <row r="427" spans="1:16" x14ac:dyDescent="0.3">
      <c r="A427" s="1" t="s">
        <v>270</v>
      </c>
      <c r="B427" s="1" t="s">
        <v>234</v>
      </c>
      <c r="C427" s="1">
        <v>2634.21</v>
      </c>
      <c r="D427" s="1">
        <v>99.4</v>
      </c>
      <c r="E427" s="1"/>
      <c r="F427" s="2"/>
      <c r="G427" s="1"/>
      <c r="H427" s="1"/>
      <c r="I427" s="2">
        <v>263.42</v>
      </c>
      <c r="J427" s="2"/>
      <c r="K427" s="2">
        <v>47.41</v>
      </c>
      <c r="L427" s="24">
        <v>3028.96</v>
      </c>
      <c r="M427" s="24"/>
      <c r="N427" s="24"/>
      <c r="O427" s="24">
        <v>143.13999999999999</v>
      </c>
      <c r="P427" s="24">
        <f t="shared" si="95"/>
        <v>6216.54</v>
      </c>
    </row>
    <row r="428" spans="1:16" x14ac:dyDescent="0.3">
      <c r="A428" s="1" t="s">
        <v>271</v>
      </c>
      <c r="B428" s="1" t="s">
        <v>235</v>
      </c>
      <c r="C428" s="1">
        <v>6555</v>
      </c>
      <c r="D428" s="1">
        <v>285</v>
      </c>
      <c r="E428" s="1"/>
      <c r="F428" s="2">
        <v>3420</v>
      </c>
      <c r="G428" s="1"/>
      <c r="H428" s="1">
        <v>301.29000000000002</v>
      </c>
      <c r="I428" s="2"/>
      <c r="J428" s="2"/>
      <c r="K428" s="2"/>
      <c r="L428" s="24"/>
      <c r="M428" s="24"/>
      <c r="N428" s="24"/>
      <c r="O428" s="24"/>
      <c r="P428" s="24">
        <f t="shared" si="95"/>
        <v>10561.29</v>
      </c>
    </row>
    <row r="429" spans="1:16" x14ac:dyDescent="0.3">
      <c r="A429" s="1" t="s">
        <v>272</v>
      </c>
      <c r="B429" s="1" t="s">
        <v>234</v>
      </c>
      <c r="C429" s="1">
        <v>5300</v>
      </c>
      <c r="D429" s="1">
        <v>200</v>
      </c>
      <c r="E429" s="1"/>
      <c r="F429" s="2">
        <v>2750</v>
      </c>
      <c r="G429" s="1"/>
      <c r="H429" s="1"/>
      <c r="I429" s="2"/>
      <c r="J429" s="2"/>
      <c r="K429" s="2"/>
      <c r="L429" s="24"/>
      <c r="M429" s="24"/>
      <c r="N429" s="24"/>
      <c r="O429" s="24">
        <v>287.8</v>
      </c>
      <c r="P429" s="24">
        <f t="shared" si="95"/>
        <v>8537.7999999999993</v>
      </c>
    </row>
    <row r="430" spans="1:16" x14ac:dyDescent="0.3">
      <c r="A430" s="1" t="s">
        <v>273</v>
      </c>
      <c r="B430" s="1" t="s">
        <v>236</v>
      </c>
      <c r="C430" s="1">
        <v>2104.21</v>
      </c>
      <c r="D430" s="1">
        <v>138.96</v>
      </c>
      <c r="E430" s="1">
        <v>672.95</v>
      </c>
      <c r="F430" s="2"/>
      <c r="G430" s="1"/>
      <c r="H430" s="1">
        <v>605.29999999999995</v>
      </c>
      <c r="I430" s="2"/>
      <c r="J430" s="2"/>
      <c r="K430" s="2"/>
      <c r="L430" s="24">
        <v>3720.97</v>
      </c>
      <c r="M430" s="24"/>
      <c r="N430" s="24"/>
      <c r="O430" s="24">
        <v>114.36</v>
      </c>
      <c r="P430" s="24">
        <f t="shared" si="95"/>
        <v>7356.7499999999991</v>
      </c>
    </row>
    <row r="431" spans="1:16" x14ac:dyDescent="0.3">
      <c r="A431" s="1" t="s">
        <v>274</v>
      </c>
      <c r="B431" s="1" t="s">
        <v>237</v>
      </c>
      <c r="C431" s="1">
        <v>3632</v>
      </c>
      <c r="D431" s="1">
        <v>200</v>
      </c>
      <c r="E431" s="1"/>
      <c r="F431" s="2">
        <v>766.4</v>
      </c>
      <c r="G431" s="1"/>
      <c r="H431" s="1"/>
      <c r="I431" s="2"/>
      <c r="J431" s="2"/>
      <c r="K431" s="2">
        <v>601.6</v>
      </c>
      <c r="L431" s="24">
        <v>1032.76</v>
      </c>
      <c r="M431" s="24"/>
      <c r="N431" s="24"/>
      <c r="O431" s="24"/>
      <c r="P431" s="24">
        <f t="shared" si="95"/>
        <v>6232.76</v>
      </c>
    </row>
    <row r="432" spans="1:16" x14ac:dyDescent="0.3">
      <c r="A432" s="1" t="s">
        <v>275</v>
      </c>
      <c r="B432" s="1" t="s">
        <v>238</v>
      </c>
      <c r="C432" s="1">
        <v>1770.5</v>
      </c>
      <c r="D432" s="1"/>
      <c r="E432" s="1"/>
      <c r="F432" s="2"/>
      <c r="G432" s="1"/>
      <c r="H432" s="1"/>
      <c r="I432" s="2"/>
      <c r="J432" s="2"/>
      <c r="K432" s="2">
        <v>1479.5</v>
      </c>
      <c r="L432" s="24"/>
      <c r="M432" s="24"/>
      <c r="N432" s="24"/>
      <c r="O432" s="24"/>
      <c r="P432" s="24">
        <f t="shared" si="95"/>
        <v>3250</v>
      </c>
    </row>
    <row r="433" spans="1:16" x14ac:dyDescent="0.3">
      <c r="A433" s="1" t="s">
        <v>276</v>
      </c>
      <c r="B433" s="1" t="s">
        <v>238</v>
      </c>
      <c r="C433" s="1">
        <v>1239.3499999999999</v>
      </c>
      <c r="D433" s="1"/>
      <c r="E433" s="1"/>
      <c r="F433" s="2"/>
      <c r="G433" s="1"/>
      <c r="H433" s="1"/>
      <c r="I433" s="2"/>
      <c r="J433" s="2"/>
      <c r="K433" s="2">
        <v>1035.6500000000001</v>
      </c>
      <c r="L433" s="24">
        <v>498.6</v>
      </c>
      <c r="M433" s="24"/>
      <c r="N433" s="24"/>
      <c r="O433" s="24"/>
      <c r="P433" s="24">
        <f t="shared" si="95"/>
        <v>2773.6</v>
      </c>
    </row>
    <row r="434" spans="1:16" x14ac:dyDescent="0.3">
      <c r="A434" s="1" t="s">
        <v>277</v>
      </c>
      <c r="B434" s="1" t="s">
        <v>238</v>
      </c>
      <c r="C434" s="1">
        <v>3541</v>
      </c>
      <c r="D434" s="1"/>
      <c r="E434" s="1"/>
      <c r="F434" s="2"/>
      <c r="G434" s="1"/>
      <c r="H434" s="1"/>
      <c r="I434" s="2"/>
      <c r="J434" s="2"/>
      <c r="K434" s="2">
        <v>2959</v>
      </c>
      <c r="L434" s="24"/>
      <c r="M434" s="24"/>
      <c r="N434" s="24"/>
      <c r="O434" s="24"/>
      <c r="P434" s="24">
        <f t="shared" si="95"/>
        <v>6500</v>
      </c>
    </row>
    <row r="435" spans="1:16" x14ac:dyDescent="0.3">
      <c r="A435" s="1" t="s">
        <v>278</v>
      </c>
      <c r="B435" s="1" t="s">
        <v>238</v>
      </c>
      <c r="C435" s="1">
        <v>1770.5</v>
      </c>
      <c r="D435" s="1"/>
      <c r="E435" s="1"/>
      <c r="F435" s="2"/>
      <c r="G435" s="1"/>
      <c r="H435" s="1"/>
      <c r="I435" s="2"/>
      <c r="J435" s="2"/>
      <c r="K435" s="2">
        <v>1479.5</v>
      </c>
      <c r="L435" s="24"/>
      <c r="M435" s="24"/>
      <c r="N435" s="24"/>
      <c r="O435" s="24"/>
      <c r="P435" s="24">
        <f t="shared" si="95"/>
        <v>3250</v>
      </c>
    </row>
    <row r="436" spans="1:16" x14ac:dyDescent="0.3">
      <c r="A436" s="1" t="s">
        <v>279</v>
      </c>
      <c r="B436" s="1" t="s">
        <v>238</v>
      </c>
      <c r="C436" s="1">
        <v>1770.5</v>
      </c>
      <c r="D436" s="1"/>
      <c r="E436" s="1"/>
      <c r="F436" s="2"/>
      <c r="G436" s="1"/>
      <c r="H436" s="1"/>
      <c r="I436" s="2"/>
      <c r="J436" s="2"/>
      <c r="K436" s="2">
        <v>1479.5</v>
      </c>
      <c r="L436" s="24"/>
      <c r="M436" s="24"/>
      <c r="N436" s="24"/>
      <c r="O436" s="24"/>
      <c r="P436" s="24">
        <f t="shared" si="95"/>
        <v>3250</v>
      </c>
    </row>
    <row r="437" spans="1:16" x14ac:dyDescent="0.3">
      <c r="A437" s="1" t="s">
        <v>280</v>
      </c>
      <c r="B437" s="1" t="s">
        <v>238</v>
      </c>
      <c r="C437" s="1">
        <v>1770.5</v>
      </c>
      <c r="D437" s="1"/>
      <c r="E437" s="1"/>
      <c r="F437" s="2"/>
      <c r="G437" s="1"/>
      <c r="H437" s="1"/>
      <c r="I437" s="2"/>
      <c r="J437" s="2"/>
      <c r="K437" s="2">
        <v>1479.5</v>
      </c>
      <c r="L437" s="24"/>
      <c r="M437" s="24"/>
      <c r="N437" s="24"/>
      <c r="O437" s="24"/>
      <c r="P437" s="24">
        <f t="shared" si="95"/>
        <v>3250</v>
      </c>
    </row>
    <row r="438" spans="1:16" x14ac:dyDescent="0.3">
      <c r="A438" s="1" t="s">
        <v>281</v>
      </c>
      <c r="B438" s="1" t="s">
        <v>239</v>
      </c>
      <c r="C438" s="1">
        <v>3565</v>
      </c>
      <c r="D438" s="1"/>
      <c r="E438" s="1"/>
      <c r="F438" s="2"/>
      <c r="G438" s="1"/>
      <c r="H438" s="1"/>
      <c r="I438" s="2"/>
      <c r="J438" s="2">
        <v>7130</v>
      </c>
      <c r="K438" s="2"/>
      <c r="L438" s="24"/>
      <c r="M438" s="24"/>
      <c r="N438" s="24"/>
      <c r="O438" s="24"/>
      <c r="P438" s="24">
        <f t="shared" si="95"/>
        <v>10695</v>
      </c>
    </row>
    <row r="439" spans="1:16" x14ac:dyDescent="0.3">
      <c r="A439" s="1" t="s">
        <v>282</v>
      </c>
      <c r="B439" s="1" t="s">
        <v>240</v>
      </c>
      <c r="C439" s="1">
        <v>4195</v>
      </c>
      <c r="D439" s="1"/>
      <c r="E439" s="1"/>
      <c r="F439" s="2"/>
      <c r="G439" s="1"/>
      <c r="H439" s="1"/>
      <c r="I439" s="2"/>
      <c r="J439" s="2"/>
      <c r="K439" s="2">
        <v>2305</v>
      </c>
      <c r="L439" s="24"/>
      <c r="M439" s="24"/>
      <c r="N439" s="24">
        <v>975</v>
      </c>
      <c r="O439" s="24"/>
      <c r="P439" s="24">
        <f t="shared" si="95"/>
        <v>7475</v>
      </c>
    </row>
    <row r="440" spans="1:16" x14ac:dyDescent="0.3">
      <c r="A440" s="1" t="s">
        <v>283</v>
      </c>
      <c r="B440" s="1" t="s">
        <v>240</v>
      </c>
      <c r="C440" s="1">
        <v>4195</v>
      </c>
      <c r="D440" s="1"/>
      <c r="E440" s="1"/>
      <c r="F440" s="2"/>
      <c r="G440" s="1"/>
      <c r="H440" s="1"/>
      <c r="I440" s="2"/>
      <c r="J440" s="2"/>
      <c r="K440" s="2">
        <v>2305</v>
      </c>
      <c r="L440" s="24"/>
      <c r="M440" s="24"/>
      <c r="N440" s="24">
        <v>975</v>
      </c>
      <c r="O440" s="24"/>
      <c r="P440" s="24">
        <f t="shared" si="95"/>
        <v>7475</v>
      </c>
    </row>
    <row r="441" spans="1:16" x14ac:dyDescent="0.3">
      <c r="A441" s="1" t="s">
        <v>284</v>
      </c>
      <c r="B441" s="1" t="s">
        <v>240</v>
      </c>
      <c r="C441" s="1">
        <v>4195</v>
      </c>
      <c r="D441" s="1"/>
      <c r="E441" s="1"/>
      <c r="F441" s="2"/>
      <c r="G441" s="1"/>
      <c r="H441" s="1"/>
      <c r="I441" s="2"/>
      <c r="J441" s="2"/>
      <c r="K441" s="2">
        <v>2305</v>
      </c>
      <c r="L441" s="24"/>
      <c r="M441" s="24"/>
      <c r="N441" s="24">
        <v>975</v>
      </c>
      <c r="O441" s="24"/>
      <c r="P441" s="24">
        <f t="shared" si="95"/>
        <v>7475</v>
      </c>
    </row>
    <row r="442" spans="1:16" x14ac:dyDescent="0.3">
      <c r="A442" s="1" t="s">
        <v>285</v>
      </c>
      <c r="B442" s="1" t="s">
        <v>240</v>
      </c>
      <c r="C442" s="1">
        <v>419.5</v>
      </c>
      <c r="D442" s="1"/>
      <c r="E442" s="1"/>
      <c r="F442" s="2"/>
      <c r="G442" s="1"/>
      <c r="H442" s="1">
        <v>5718.72</v>
      </c>
      <c r="I442" s="2"/>
      <c r="J442" s="2"/>
      <c r="K442" s="2">
        <v>230.5</v>
      </c>
      <c r="L442" s="24"/>
      <c r="M442" s="24"/>
      <c r="N442" s="24">
        <v>97.5</v>
      </c>
      <c r="O442" s="24"/>
      <c r="P442" s="24">
        <f t="shared" si="95"/>
        <v>6466.22</v>
      </c>
    </row>
    <row r="443" spans="1:16" x14ac:dyDescent="0.3">
      <c r="A443" s="1" t="s">
        <v>286</v>
      </c>
      <c r="B443" s="1" t="s">
        <v>240</v>
      </c>
      <c r="C443" s="1">
        <v>4195</v>
      </c>
      <c r="D443" s="1"/>
      <c r="E443" s="1"/>
      <c r="F443" s="2"/>
      <c r="G443" s="1"/>
      <c r="H443" s="1"/>
      <c r="I443" s="2"/>
      <c r="J443" s="2"/>
      <c r="K443" s="2">
        <v>2305</v>
      </c>
      <c r="L443" s="24"/>
      <c r="M443" s="24"/>
      <c r="N443" s="24">
        <v>975</v>
      </c>
      <c r="O443" s="24"/>
      <c r="P443" s="24">
        <f t="shared" si="95"/>
        <v>7475</v>
      </c>
    </row>
    <row r="444" spans="1:16" x14ac:dyDescent="0.3">
      <c r="A444" s="1" t="s">
        <v>287</v>
      </c>
      <c r="B444" s="1" t="s">
        <v>240</v>
      </c>
      <c r="C444" s="1">
        <v>4195</v>
      </c>
      <c r="D444" s="1"/>
      <c r="E444" s="1"/>
      <c r="F444" s="2"/>
      <c r="G444" s="1"/>
      <c r="H444" s="1"/>
      <c r="I444" s="2"/>
      <c r="J444" s="2"/>
      <c r="K444" s="2">
        <v>2305</v>
      </c>
      <c r="L444" s="24"/>
      <c r="M444" s="24"/>
      <c r="N444" s="24">
        <v>975</v>
      </c>
      <c r="O444" s="24"/>
      <c r="P444" s="24">
        <f t="shared" si="95"/>
        <v>7475</v>
      </c>
    </row>
    <row r="445" spans="1:16" x14ac:dyDescent="0.3">
      <c r="A445" s="1" t="s">
        <v>288</v>
      </c>
      <c r="B445" s="1" t="s">
        <v>240</v>
      </c>
      <c r="C445" s="1">
        <v>4195</v>
      </c>
      <c r="D445" s="1"/>
      <c r="E445" s="1"/>
      <c r="F445" s="2"/>
      <c r="G445" s="1"/>
      <c r="H445" s="1"/>
      <c r="I445" s="2"/>
      <c r="J445" s="2"/>
      <c r="K445" s="2">
        <v>2305</v>
      </c>
      <c r="L445" s="24"/>
      <c r="M445" s="24"/>
      <c r="N445" s="24">
        <v>975</v>
      </c>
      <c r="O445" s="24"/>
      <c r="P445" s="24">
        <f t="shared" si="95"/>
        <v>7475</v>
      </c>
    </row>
    <row r="446" spans="1:16" x14ac:dyDescent="0.3">
      <c r="A446" s="1" t="s">
        <v>289</v>
      </c>
      <c r="B446" s="1" t="s">
        <v>240</v>
      </c>
      <c r="C446" s="1">
        <v>3356</v>
      </c>
      <c r="D446" s="1"/>
      <c r="E446" s="1"/>
      <c r="F446" s="2"/>
      <c r="G446" s="1"/>
      <c r="H446" s="1"/>
      <c r="I446" s="2"/>
      <c r="J446" s="2"/>
      <c r="K446" s="2">
        <v>1844</v>
      </c>
      <c r="L446" s="24">
        <v>1825.04</v>
      </c>
      <c r="M446" s="24"/>
      <c r="N446" s="24">
        <v>780</v>
      </c>
      <c r="O446" s="24"/>
      <c r="P446" s="24">
        <f t="shared" si="95"/>
        <v>7805.04</v>
      </c>
    </row>
    <row r="447" spans="1:16" x14ac:dyDescent="0.3">
      <c r="A447" s="1" t="s">
        <v>290</v>
      </c>
      <c r="B447" s="1" t="s">
        <v>240</v>
      </c>
      <c r="C447" s="1">
        <v>4195</v>
      </c>
      <c r="D447" s="1"/>
      <c r="E447" s="1"/>
      <c r="F447" s="2"/>
      <c r="G447" s="1"/>
      <c r="H447" s="1"/>
      <c r="I447" s="2"/>
      <c r="J447" s="2"/>
      <c r="K447" s="2">
        <v>2305</v>
      </c>
      <c r="L447" s="24"/>
      <c r="M447" s="24"/>
      <c r="N447" s="24">
        <v>975</v>
      </c>
      <c r="O447" s="24"/>
      <c r="P447" s="24">
        <f t="shared" si="95"/>
        <v>7475</v>
      </c>
    </row>
    <row r="448" spans="1:16" x14ac:dyDescent="0.3">
      <c r="A448" s="1" t="s">
        <v>291</v>
      </c>
      <c r="B448" s="1" t="s">
        <v>240</v>
      </c>
      <c r="C448" s="1">
        <v>4195</v>
      </c>
      <c r="D448" s="1"/>
      <c r="E448" s="1"/>
      <c r="F448" s="2"/>
      <c r="G448" s="1"/>
      <c r="H448" s="1"/>
      <c r="I448" s="2"/>
      <c r="J448" s="2"/>
      <c r="K448" s="2">
        <v>2305</v>
      </c>
      <c r="L448" s="24"/>
      <c r="M448" s="24"/>
      <c r="N448" s="24">
        <v>975</v>
      </c>
      <c r="O448" s="24"/>
      <c r="P448" s="24">
        <f t="shared" si="95"/>
        <v>7475</v>
      </c>
    </row>
    <row r="449" spans="1:16" x14ac:dyDescent="0.3">
      <c r="A449" s="1" t="s">
        <v>292</v>
      </c>
      <c r="B449" s="1" t="s">
        <v>240</v>
      </c>
      <c r="C449" s="1">
        <v>4195</v>
      </c>
      <c r="D449" s="1"/>
      <c r="E449" s="1"/>
      <c r="F449" s="2"/>
      <c r="G449" s="1"/>
      <c r="H449" s="1"/>
      <c r="I449" s="2"/>
      <c r="J449" s="2"/>
      <c r="K449" s="2">
        <v>2305</v>
      </c>
      <c r="L449" s="24"/>
      <c r="M449" s="24"/>
      <c r="N449" s="24">
        <v>975</v>
      </c>
      <c r="O449" s="24"/>
      <c r="P449" s="24">
        <f t="shared" si="95"/>
        <v>7475</v>
      </c>
    </row>
    <row r="450" spans="1:16" x14ac:dyDescent="0.3">
      <c r="A450" s="1" t="s">
        <v>293</v>
      </c>
      <c r="B450" s="1" t="s">
        <v>240</v>
      </c>
      <c r="C450" s="1">
        <v>4195</v>
      </c>
      <c r="D450" s="1"/>
      <c r="E450" s="1"/>
      <c r="F450" s="2"/>
      <c r="G450" s="1"/>
      <c r="H450" s="1"/>
      <c r="I450" s="2"/>
      <c r="J450" s="2"/>
      <c r="K450" s="2">
        <v>2305</v>
      </c>
      <c r="L450" s="24"/>
      <c r="M450" s="24"/>
      <c r="N450" s="24">
        <v>975</v>
      </c>
      <c r="O450" s="24"/>
      <c r="P450" s="24">
        <f t="shared" si="95"/>
        <v>7475</v>
      </c>
    </row>
    <row r="451" spans="1:16" x14ac:dyDescent="0.3">
      <c r="A451" s="1" t="s">
        <v>294</v>
      </c>
      <c r="B451" s="1" t="s">
        <v>240</v>
      </c>
      <c r="C451" s="1">
        <v>4195</v>
      </c>
      <c r="D451" s="1"/>
      <c r="E451" s="1"/>
      <c r="F451" s="2"/>
      <c r="G451" s="1"/>
      <c r="H451" s="1"/>
      <c r="I451" s="2"/>
      <c r="J451" s="2"/>
      <c r="K451" s="2">
        <v>2305</v>
      </c>
      <c r="L451" s="24"/>
      <c r="M451" s="24"/>
      <c r="N451" s="24">
        <v>975</v>
      </c>
      <c r="O451" s="24"/>
      <c r="P451" s="24">
        <f t="shared" si="95"/>
        <v>7475</v>
      </c>
    </row>
    <row r="452" spans="1:16" x14ac:dyDescent="0.3">
      <c r="A452" s="1" t="s">
        <v>295</v>
      </c>
      <c r="B452" s="1" t="s">
        <v>240</v>
      </c>
      <c r="C452" s="1">
        <v>4195</v>
      </c>
      <c r="D452" s="1"/>
      <c r="E452" s="1"/>
      <c r="F452" s="2"/>
      <c r="G452" s="1"/>
      <c r="H452" s="1"/>
      <c r="I452" s="2"/>
      <c r="J452" s="2"/>
      <c r="K452" s="2">
        <v>2305</v>
      </c>
      <c r="L452" s="24"/>
      <c r="M452" s="24"/>
      <c r="N452" s="24">
        <v>975</v>
      </c>
      <c r="O452" s="24"/>
      <c r="P452" s="24">
        <f t="shared" si="95"/>
        <v>7475</v>
      </c>
    </row>
    <row r="453" spans="1:16" x14ac:dyDescent="0.3">
      <c r="A453" s="1" t="s">
        <v>296</v>
      </c>
      <c r="B453" s="1" t="s">
        <v>240</v>
      </c>
      <c r="C453" s="1">
        <v>4195</v>
      </c>
      <c r="D453" s="1"/>
      <c r="E453" s="1"/>
      <c r="F453" s="2"/>
      <c r="G453" s="1"/>
      <c r="H453" s="1"/>
      <c r="I453" s="2"/>
      <c r="J453" s="2"/>
      <c r="K453" s="2">
        <v>2305</v>
      </c>
      <c r="L453" s="24"/>
      <c r="M453" s="24"/>
      <c r="N453" s="24">
        <v>975</v>
      </c>
      <c r="O453" s="24"/>
      <c r="P453" s="24">
        <f t="shared" si="95"/>
        <v>7475</v>
      </c>
    </row>
    <row r="454" spans="1:16" x14ac:dyDescent="0.3">
      <c r="A454" s="1" t="s">
        <v>297</v>
      </c>
      <c r="B454" s="1" t="s">
        <v>239</v>
      </c>
      <c r="C454" s="1">
        <v>3638</v>
      </c>
      <c r="D454" s="1"/>
      <c r="E454" s="1"/>
      <c r="F454" s="2"/>
      <c r="G454" s="1"/>
      <c r="H454" s="1"/>
      <c r="I454" s="2"/>
      <c r="J454" s="2"/>
      <c r="K454" s="2">
        <v>2862</v>
      </c>
      <c r="L454" s="24"/>
      <c r="M454" s="24"/>
      <c r="N454" s="24"/>
      <c r="O454" s="24"/>
      <c r="P454" s="24">
        <f t="shared" si="95"/>
        <v>6500</v>
      </c>
    </row>
    <row r="455" spans="1:16" x14ac:dyDescent="0.3">
      <c r="A455" s="1" t="s">
        <v>298</v>
      </c>
      <c r="B455" s="1" t="s">
        <v>241</v>
      </c>
      <c r="C455" s="1">
        <v>3541</v>
      </c>
      <c r="D455" s="1"/>
      <c r="E455" s="1"/>
      <c r="F455" s="2"/>
      <c r="G455" s="1"/>
      <c r="H455" s="1"/>
      <c r="I455" s="2"/>
      <c r="J455" s="2"/>
      <c r="K455" s="2">
        <v>2959</v>
      </c>
      <c r="L455" s="24"/>
      <c r="M455" s="24"/>
      <c r="N455" s="24"/>
      <c r="O455" s="24"/>
      <c r="P455" s="24">
        <f t="shared" si="95"/>
        <v>6500</v>
      </c>
    </row>
    <row r="456" spans="1:16" x14ac:dyDescent="0.3">
      <c r="A456" s="1" t="s">
        <v>299</v>
      </c>
      <c r="B456" s="1" t="s">
        <v>239</v>
      </c>
      <c r="C456" s="1">
        <v>3638</v>
      </c>
      <c r="D456" s="1"/>
      <c r="E456" s="1"/>
      <c r="F456" s="2"/>
      <c r="G456" s="1"/>
      <c r="H456" s="1"/>
      <c r="I456" s="2"/>
      <c r="J456" s="2"/>
      <c r="K456" s="2">
        <v>2862</v>
      </c>
      <c r="L456" s="24"/>
      <c r="M456" s="24"/>
      <c r="N456" s="24"/>
      <c r="O456" s="24"/>
      <c r="P456" s="24">
        <f t="shared" si="95"/>
        <v>6500</v>
      </c>
    </row>
    <row r="457" spans="1:16" x14ac:dyDescent="0.3">
      <c r="A457" s="1" t="s">
        <v>300</v>
      </c>
      <c r="B457" s="1" t="s">
        <v>241</v>
      </c>
      <c r="C457" s="1">
        <v>3541</v>
      </c>
      <c r="D457" s="1"/>
      <c r="E457" s="1"/>
      <c r="F457" s="2"/>
      <c r="G457" s="1"/>
      <c r="H457" s="1"/>
      <c r="I457" s="2"/>
      <c r="J457" s="2"/>
      <c r="K457" s="2">
        <v>2959</v>
      </c>
      <c r="L457" s="24"/>
      <c r="M457" s="24"/>
      <c r="N457" s="24"/>
      <c r="O457" s="24"/>
      <c r="P457" s="24">
        <f t="shared" si="95"/>
        <v>6500</v>
      </c>
    </row>
    <row r="458" spans="1:16" x14ac:dyDescent="0.3">
      <c r="A458" s="1" t="s">
        <v>301</v>
      </c>
      <c r="B458" s="1" t="s">
        <v>243</v>
      </c>
      <c r="C458" s="1">
        <v>3541</v>
      </c>
      <c r="D458" s="1"/>
      <c r="E458" s="1"/>
      <c r="F458" s="2"/>
      <c r="G458" s="1"/>
      <c r="H458" s="1"/>
      <c r="I458" s="2"/>
      <c r="J458" s="2"/>
      <c r="K458" s="2">
        <v>2959</v>
      </c>
      <c r="L458" s="24"/>
      <c r="M458" s="24"/>
      <c r="N458" s="24"/>
      <c r="O458" s="24"/>
      <c r="P458" s="24">
        <f t="shared" si="95"/>
        <v>6500</v>
      </c>
    </row>
    <row r="459" spans="1:16" x14ac:dyDescent="0.3">
      <c r="A459" s="1" t="s">
        <v>302</v>
      </c>
      <c r="B459" s="1" t="s">
        <v>243</v>
      </c>
      <c r="C459" s="1">
        <v>2832.8</v>
      </c>
      <c r="D459" s="1"/>
      <c r="E459" s="1"/>
      <c r="F459" s="2"/>
      <c r="G459" s="1"/>
      <c r="H459" s="1"/>
      <c r="I459" s="2"/>
      <c r="J459" s="2"/>
      <c r="K459" s="2">
        <v>2367.1999999999998</v>
      </c>
      <c r="L459" s="24">
        <v>990.25</v>
      </c>
      <c r="M459" s="24"/>
      <c r="N459" s="24"/>
      <c r="O459" s="24"/>
      <c r="P459" s="24">
        <f t="shared" si="95"/>
        <v>6190.25</v>
      </c>
    </row>
    <row r="460" spans="1:16" x14ac:dyDescent="0.3">
      <c r="A460" s="1" t="s">
        <v>303</v>
      </c>
      <c r="B460" s="1" t="s">
        <v>243</v>
      </c>
      <c r="C460" s="1">
        <v>2832.8</v>
      </c>
      <c r="D460" s="1"/>
      <c r="E460" s="1"/>
      <c r="F460" s="2"/>
      <c r="G460" s="1"/>
      <c r="H460" s="1"/>
      <c r="I460" s="2"/>
      <c r="J460" s="2"/>
      <c r="K460" s="2">
        <v>2367.1999999999998</v>
      </c>
      <c r="L460" s="24"/>
      <c r="M460" s="24"/>
      <c r="N460" s="24"/>
      <c r="O460" s="24"/>
      <c r="P460" s="24">
        <f t="shared" si="95"/>
        <v>5200</v>
      </c>
    </row>
    <row r="461" spans="1:16" x14ac:dyDescent="0.3">
      <c r="A461" s="1" t="s">
        <v>304</v>
      </c>
      <c r="B461" s="1" t="s">
        <v>243</v>
      </c>
      <c r="C461" s="1">
        <v>3009.85</v>
      </c>
      <c r="D461" s="1"/>
      <c r="E461" s="1"/>
      <c r="F461" s="2"/>
      <c r="G461" s="1"/>
      <c r="H461" s="1"/>
      <c r="I461" s="2"/>
      <c r="J461" s="2"/>
      <c r="K461" s="2">
        <v>2515.15</v>
      </c>
      <c r="L461" s="24"/>
      <c r="M461" s="24"/>
      <c r="N461" s="24"/>
      <c r="O461" s="24"/>
      <c r="P461" s="24">
        <f t="shared" si="95"/>
        <v>5525</v>
      </c>
    </row>
    <row r="462" spans="1:16" x14ac:dyDescent="0.3">
      <c r="A462" s="1" t="s">
        <v>305</v>
      </c>
      <c r="B462" s="1" t="s">
        <v>243</v>
      </c>
      <c r="C462" s="1">
        <v>3541</v>
      </c>
      <c r="D462" s="1"/>
      <c r="E462" s="1"/>
      <c r="F462" s="2"/>
      <c r="G462" s="1"/>
      <c r="H462" s="1"/>
      <c r="I462" s="2"/>
      <c r="J462" s="2"/>
      <c r="K462" s="2">
        <v>2959</v>
      </c>
      <c r="L462" s="24"/>
      <c r="M462" s="24"/>
      <c r="N462" s="24"/>
      <c r="O462" s="24"/>
      <c r="P462" s="24">
        <f t="shared" si="95"/>
        <v>6500</v>
      </c>
    </row>
    <row r="463" spans="1:16" x14ac:dyDescent="0.3">
      <c r="A463" s="1" t="s">
        <v>306</v>
      </c>
      <c r="B463" s="1" t="s">
        <v>243</v>
      </c>
      <c r="C463" s="1">
        <v>3541</v>
      </c>
      <c r="D463" s="1"/>
      <c r="E463" s="1"/>
      <c r="F463" s="2"/>
      <c r="G463" s="1"/>
      <c r="H463" s="1"/>
      <c r="I463" s="2"/>
      <c r="J463" s="2"/>
      <c r="K463" s="2">
        <v>2959</v>
      </c>
      <c r="L463" s="24"/>
      <c r="M463" s="24"/>
      <c r="N463" s="24"/>
      <c r="O463" s="24"/>
      <c r="P463" s="24">
        <f t="shared" si="95"/>
        <v>6500</v>
      </c>
    </row>
    <row r="464" spans="1:16" ht="23.4" customHeight="1" x14ac:dyDescent="0.3">
      <c r="A464" s="1" t="s">
        <v>307</v>
      </c>
      <c r="B464" s="2" t="s">
        <v>308</v>
      </c>
      <c r="C464" s="1">
        <v>5865</v>
      </c>
      <c r="D464" s="1">
        <v>255</v>
      </c>
      <c r="E464" s="1">
        <v>1224</v>
      </c>
      <c r="F464" s="2">
        <v>2203.1999999999998</v>
      </c>
      <c r="G464" s="1"/>
      <c r="H464" s="1">
        <v>390.29</v>
      </c>
      <c r="I464" s="2"/>
      <c r="J464" s="2"/>
      <c r="K464" s="2"/>
      <c r="L464" s="24">
        <v>1884.28</v>
      </c>
      <c r="M464" s="24"/>
      <c r="N464" s="24"/>
      <c r="O464" s="24"/>
      <c r="P464" s="24">
        <f t="shared" si="95"/>
        <v>11821.770000000002</v>
      </c>
    </row>
    <row r="465" spans="3:16" x14ac:dyDescent="0.3">
      <c r="C465" s="46">
        <f>SUM(C402:C464)</f>
        <v>290899.71999999997</v>
      </c>
      <c r="D465" s="46">
        <f t="shared" ref="D465:P465" si="96">SUM(D402:D464)</f>
        <v>9425.8599999999988</v>
      </c>
      <c r="E465" s="46">
        <f t="shared" si="96"/>
        <v>21823.45</v>
      </c>
      <c r="F465" s="46">
        <f t="shared" si="96"/>
        <v>65299.15</v>
      </c>
      <c r="G465" s="46">
        <f t="shared" si="96"/>
        <v>34325.35</v>
      </c>
      <c r="H465" s="46">
        <f t="shared" si="96"/>
        <v>33973.990000000005</v>
      </c>
      <c r="I465" s="46">
        <f t="shared" si="96"/>
        <v>3376.92</v>
      </c>
      <c r="J465" s="46">
        <f t="shared" si="96"/>
        <v>22980</v>
      </c>
      <c r="K465" s="46">
        <f t="shared" si="96"/>
        <v>71981.969999999987</v>
      </c>
      <c r="L465" s="46">
        <f t="shared" si="96"/>
        <v>22587.26</v>
      </c>
      <c r="M465" s="46">
        <f t="shared" si="96"/>
        <v>2098.38</v>
      </c>
      <c r="N465" s="46">
        <f t="shared" si="96"/>
        <v>13552.5</v>
      </c>
      <c r="O465" s="46">
        <f t="shared" si="96"/>
        <v>2387.2200000000003</v>
      </c>
      <c r="P465" s="46">
        <f t="shared" si="96"/>
        <v>594711.76999999979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O64" sqref="O64"/>
    </sheetView>
  </sheetViews>
  <sheetFormatPr defaultRowHeight="14.4" x14ac:dyDescent="0.3"/>
  <cols>
    <col min="1" max="1" width="32.6640625" customWidth="1"/>
    <col min="2" max="2" width="19.88671875" customWidth="1"/>
    <col min="3" max="3" width="10.44140625" customWidth="1"/>
    <col min="14" max="14" width="9" customWidth="1"/>
    <col min="16" max="16" width="10.88671875" customWidth="1"/>
  </cols>
  <sheetData>
    <row r="1" spans="1:16" ht="23.4" customHeight="1" x14ac:dyDescent="0.35">
      <c r="A1" s="47" t="s">
        <v>244</v>
      </c>
      <c r="B1" s="31"/>
      <c r="C1" s="32"/>
      <c r="D1" s="32"/>
    </row>
    <row r="2" spans="1:16" ht="57.6" x14ac:dyDescent="0.3">
      <c r="A2" s="1" t="s">
        <v>110</v>
      </c>
      <c r="B2" s="1" t="s">
        <v>218</v>
      </c>
      <c r="C2" s="1" t="s">
        <v>42</v>
      </c>
      <c r="D2" s="1" t="s">
        <v>43</v>
      </c>
      <c r="E2" s="1" t="s">
        <v>44</v>
      </c>
      <c r="F2" s="2" t="s">
        <v>55</v>
      </c>
      <c r="G2" s="2" t="s">
        <v>228</v>
      </c>
      <c r="H2" s="1" t="s">
        <v>56</v>
      </c>
      <c r="I2" s="2" t="s">
        <v>121</v>
      </c>
      <c r="J2" s="2" t="s">
        <v>46</v>
      </c>
      <c r="K2" s="2" t="s">
        <v>120</v>
      </c>
      <c r="L2" s="24" t="s">
        <v>78</v>
      </c>
      <c r="M2" s="24" t="s">
        <v>230</v>
      </c>
      <c r="N2" s="24" t="s">
        <v>242</v>
      </c>
      <c r="O2" s="24" t="s">
        <v>132</v>
      </c>
      <c r="P2" s="24" t="s">
        <v>49</v>
      </c>
    </row>
    <row r="3" spans="1:16" x14ac:dyDescent="0.3">
      <c r="A3" s="1" t="s">
        <v>245</v>
      </c>
      <c r="B3" s="1" t="s">
        <v>219</v>
      </c>
      <c r="C3" s="1">
        <v>12000</v>
      </c>
      <c r="D3" s="1">
        <v>550</v>
      </c>
      <c r="E3" s="1">
        <v>1882.5</v>
      </c>
      <c r="F3" s="2">
        <v>7216.25</v>
      </c>
      <c r="G3" s="1"/>
      <c r="H3" s="1"/>
      <c r="I3" s="2"/>
      <c r="J3" s="2">
        <v>12550</v>
      </c>
      <c r="K3" s="2"/>
      <c r="L3" s="24"/>
      <c r="M3" s="24"/>
      <c r="N3" s="24"/>
      <c r="O3" s="24"/>
      <c r="P3" s="24">
        <f t="shared" ref="P3:P18" si="0">SUM(C3:O3)</f>
        <v>34198.75</v>
      </c>
    </row>
    <row r="4" spans="1:16" x14ac:dyDescent="0.3">
      <c r="A4" s="1" t="s">
        <v>246</v>
      </c>
      <c r="B4" s="1" t="s">
        <v>221</v>
      </c>
      <c r="C4" s="1">
        <v>10450</v>
      </c>
      <c r="D4" s="1">
        <v>475</v>
      </c>
      <c r="E4" s="1">
        <v>4370</v>
      </c>
      <c r="F4" s="2">
        <v>7647.5</v>
      </c>
      <c r="G4" s="1"/>
      <c r="H4" s="1">
        <v>838.28</v>
      </c>
      <c r="I4" s="2"/>
      <c r="J4" s="2"/>
      <c r="K4" s="2"/>
      <c r="L4" s="24"/>
      <c r="M4" s="24"/>
      <c r="N4" s="24"/>
      <c r="O4" s="24"/>
      <c r="P4" s="24">
        <f t="shared" si="0"/>
        <v>23780.78</v>
      </c>
    </row>
    <row r="5" spans="1:16" x14ac:dyDescent="0.3">
      <c r="A5" s="1" t="s">
        <v>247</v>
      </c>
      <c r="B5" s="1" t="s">
        <v>222</v>
      </c>
      <c r="C5" s="1">
        <v>9350</v>
      </c>
      <c r="D5" s="1">
        <v>340</v>
      </c>
      <c r="E5" s="1">
        <v>969</v>
      </c>
      <c r="F5" s="2">
        <v>5329.5</v>
      </c>
      <c r="G5" s="1"/>
      <c r="H5" s="1"/>
      <c r="I5" s="2"/>
      <c r="J5" s="2"/>
      <c r="K5" s="2"/>
      <c r="L5" s="24">
        <v>3842.35</v>
      </c>
      <c r="M5" s="24"/>
      <c r="N5" s="24"/>
      <c r="O5" s="24"/>
      <c r="P5" s="24">
        <f t="shared" si="0"/>
        <v>19830.849999999999</v>
      </c>
    </row>
    <row r="6" spans="1:16" x14ac:dyDescent="0.3">
      <c r="A6" s="1" t="s">
        <v>248</v>
      </c>
      <c r="B6" s="1" t="s">
        <v>311</v>
      </c>
      <c r="C6" s="1">
        <v>11000</v>
      </c>
      <c r="D6" s="1">
        <v>400</v>
      </c>
      <c r="E6" s="1"/>
      <c r="F6" s="2">
        <v>5700</v>
      </c>
      <c r="G6" s="1"/>
      <c r="H6" s="1"/>
      <c r="I6" s="2"/>
      <c r="J6" s="2">
        <v>3300</v>
      </c>
      <c r="K6" s="2"/>
      <c r="L6" s="24"/>
      <c r="M6" s="24"/>
      <c r="N6" s="24"/>
      <c r="O6" s="24">
        <v>86.84</v>
      </c>
      <c r="P6" s="24">
        <f t="shared" si="0"/>
        <v>20486.84</v>
      </c>
    </row>
    <row r="7" spans="1:16" x14ac:dyDescent="0.3">
      <c r="A7" s="1" t="s">
        <v>249</v>
      </c>
      <c r="B7" s="1" t="s">
        <v>224</v>
      </c>
      <c r="C7" s="1">
        <v>7000</v>
      </c>
      <c r="D7" s="1">
        <v>280</v>
      </c>
      <c r="E7" s="1"/>
      <c r="F7" s="2">
        <v>2912</v>
      </c>
      <c r="G7" s="1"/>
      <c r="H7" s="1"/>
      <c r="I7" s="2"/>
      <c r="J7" s="2"/>
      <c r="K7" s="2"/>
      <c r="L7" s="24"/>
      <c r="M7" s="24"/>
      <c r="N7" s="24"/>
      <c r="O7" s="24">
        <v>60.79</v>
      </c>
      <c r="P7" s="24">
        <f t="shared" si="0"/>
        <v>10252.790000000001</v>
      </c>
    </row>
    <row r="8" spans="1:16" x14ac:dyDescent="0.3">
      <c r="A8" s="33" t="s">
        <v>250</v>
      </c>
      <c r="B8" s="33" t="s">
        <v>224</v>
      </c>
      <c r="C8" s="1">
        <v>3500</v>
      </c>
      <c r="D8" s="1">
        <v>140</v>
      </c>
      <c r="E8" s="1"/>
      <c r="F8" s="2">
        <v>1456</v>
      </c>
      <c r="G8" s="1"/>
      <c r="H8" s="1">
        <v>8101.52</v>
      </c>
      <c r="I8" s="2"/>
      <c r="J8" s="2"/>
      <c r="K8" s="2"/>
      <c r="L8" s="24">
        <v>2049.7800000000002</v>
      </c>
      <c r="M8" s="24"/>
      <c r="N8" s="24"/>
      <c r="O8" s="24"/>
      <c r="P8" s="24">
        <f t="shared" si="0"/>
        <v>15247.300000000001</v>
      </c>
    </row>
    <row r="9" spans="1:16" x14ac:dyDescent="0.3">
      <c r="A9" s="1" t="s">
        <v>251</v>
      </c>
      <c r="B9" s="1" t="s">
        <v>224</v>
      </c>
      <c r="C9" s="1">
        <v>10000</v>
      </c>
      <c r="D9" s="1">
        <v>400</v>
      </c>
      <c r="E9" s="1"/>
      <c r="F9" s="2">
        <v>2080</v>
      </c>
      <c r="G9" s="1"/>
      <c r="H9" s="1"/>
      <c r="I9" s="2"/>
      <c r="J9" s="2"/>
      <c r="K9" s="2"/>
      <c r="L9" s="24"/>
      <c r="M9" s="24"/>
      <c r="N9" s="24"/>
      <c r="O9" s="24"/>
      <c r="P9" s="24">
        <f t="shared" si="0"/>
        <v>12480</v>
      </c>
    </row>
    <row r="10" spans="1:16" x14ac:dyDescent="0.3">
      <c r="A10" s="1" t="s">
        <v>252</v>
      </c>
      <c r="B10" s="1" t="s">
        <v>224</v>
      </c>
      <c r="C10" s="1">
        <v>7500</v>
      </c>
      <c r="D10" s="1">
        <v>450</v>
      </c>
      <c r="E10" s="1">
        <v>1192.5</v>
      </c>
      <c r="F10" s="2">
        <v>3657</v>
      </c>
      <c r="G10" s="1"/>
      <c r="H10" s="1">
        <v>1959.63</v>
      </c>
      <c r="I10" s="2"/>
      <c r="J10" s="2"/>
      <c r="K10" s="2"/>
      <c r="L10" s="24"/>
      <c r="M10" s="24"/>
      <c r="N10" s="24"/>
      <c r="O10" s="24">
        <v>65.13</v>
      </c>
      <c r="P10" s="24">
        <f t="shared" si="0"/>
        <v>14824.26</v>
      </c>
    </row>
    <row r="11" spans="1:16" x14ac:dyDescent="0.3">
      <c r="A11" s="1" t="s">
        <v>253</v>
      </c>
      <c r="B11" s="1" t="s">
        <v>224</v>
      </c>
      <c r="C11" s="1">
        <v>7000</v>
      </c>
      <c r="D11" s="1">
        <v>280</v>
      </c>
      <c r="E11" s="1"/>
      <c r="F11" s="2">
        <v>1456</v>
      </c>
      <c r="G11" s="1"/>
      <c r="H11" s="1">
        <v>12799.5</v>
      </c>
      <c r="I11" s="2"/>
      <c r="J11" s="2"/>
      <c r="K11" s="2"/>
      <c r="L11" s="24"/>
      <c r="M11" s="24"/>
      <c r="N11" s="24"/>
      <c r="O11" s="24">
        <v>60.79</v>
      </c>
      <c r="P11" s="24">
        <f t="shared" si="0"/>
        <v>21596.29</v>
      </c>
    </row>
    <row r="12" spans="1:16" x14ac:dyDescent="0.3">
      <c r="A12" s="1" t="s">
        <v>254</v>
      </c>
      <c r="B12" s="1" t="s">
        <v>225</v>
      </c>
      <c r="C12" s="1">
        <v>6900</v>
      </c>
      <c r="D12" s="1">
        <v>350</v>
      </c>
      <c r="E12" s="1"/>
      <c r="F12" s="2">
        <v>3625</v>
      </c>
      <c r="G12" s="1"/>
      <c r="H12" s="1"/>
      <c r="I12" s="2"/>
      <c r="J12" s="2"/>
      <c r="K12" s="2"/>
      <c r="L12" s="24"/>
      <c r="M12" s="24">
        <v>1087.5</v>
      </c>
      <c r="N12" s="24"/>
      <c r="O12" s="24"/>
      <c r="P12" s="24">
        <f t="shared" si="0"/>
        <v>11962.5</v>
      </c>
    </row>
    <row r="13" spans="1:16" x14ac:dyDescent="0.3">
      <c r="A13" s="1" t="s">
        <v>255</v>
      </c>
      <c r="B13" s="1" t="s">
        <v>226</v>
      </c>
      <c r="C13" s="1">
        <v>3840</v>
      </c>
      <c r="D13" s="1">
        <v>200</v>
      </c>
      <c r="E13" s="1">
        <v>808</v>
      </c>
      <c r="F13" s="2">
        <v>2424</v>
      </c>
      <c r="G13" s="1">
        <v>10632.53</v>
      </c>
      <c r="H13" s="1"/>
      <c r="I13" s="2"/>
      <c r="J13" s="2"/>
      <c r="K13" s="2"/>
      <c r="L13" s="24"/>
      <c r="M13" s="24"/>
      <c r="N13" s="24"/>
      <c r="O13" s="24">
        <v>230.24</v>
      </c>
      <c r="P13" s="24">
        <f t="shared" si="0"/>
        <v>18134.77</v>
      </c>
    </row>
    <row r="14" spans="1:16" x14ac:dyDescent="0.3">
      <c r="A14" s="1" t="s">
        <v>256</v>
      </c>
      <c r="B14" s="1" t="s">
        <v>226</v>
      </c>
      <c r="C14" s="1">
        <v>4080</v>
      </c>
      <c r="D14" s="1">
        <v>212.5</v>
      </c>
      <c r="E14" s="1"/>
      <c r="F14" s="2">
        <v>858.5</v>
      </c>
      <c r="G14" s="1"/>
      <c r="H14" s="1">
        <v>765.93</v>
      </c>
      <c r="I14" s="2">
        <v>1020</v>
      </c>
      <c r="J14" s="2"/>
      <c r="K14" s="2"/>
      <c r="L14" s="24"/>
      <c r="M14" s="24"/>
      <c r="N14" s="24"/>
      <c r="O14" s="24">
        <v>244.63</v>
      </c>
      <c r="P14" s="24">
        <f t="shared" si="0"/>
        <v>7181.56</v>
      </c>
    </row>
    <row r="15" spans="1:16" x14ac:dyDescent="0.3">
      <c r="A15" s="1" t="s">
        <v>257</v>
      </c>
      <c r="B15" s="1" t="s">
        <v>227</v>
      </c>
      <c r="C15" s="1">
        <v>4600</v>
      </c>
      <c r="D15" s="1">
        <v>250</v>
      </c>
      <c r="E15" s="1"/>
      <c r="F15" s="2">
        <v>1455</v>
      </c>
      <c r="G15" s="1"/>
      <c r="H15" s="1"/>
      <c r="I15" s="2"/>
      <c r="J15" s="2"/>
      <c r="K15" s="2">
        <v>195</v>
      </c>
      <c r="L15" s="24"/>
      <c r="M15" s="24"/>
      <c r="N15" s="24"/>
      <c r="O15" s="24"/>
      <c r="P15" s="24">
        <f t="shared" si="0"/>
        <v>6500</v>
      </c>
    </row>
    <row r="16" spans="1:16" x14ac:dyDescent="0.3">
      <c r="A16" s="1" t="s">
        <v>258</v>
      </c>
      <c r="B16" s="1" t="s">
        <v>227</v>
      </c>
      <c r="C16" s="1">
        <v>3450</v>
      </c>
      <c r="D16" s="1">
        <v>150</v>
      </c>
      <c r="E16" s="1"/>
      <c r="F16" s="2">
        <v>1080</v>
      </c>
      <c r="G16" s="1"/>
      <c r="H16" s="1"/>
      <c r="I16" s="2"/>
      <c r="J16" s="2"/>
      <c r="K16" s="2">
        <v>195</v>
      </c>
      <c r="L16" s="24">
        <v>1252.75</v>
      </c>
      <c r="M16" s="24"/>
      <c r="N16" s="24"/>
      <c r="O16" s="24">
        <v>65.13</v>
      </c>
      <c r="P16" s="24">
        <f t="shared" si="0"/>
        <v>6192.88</v>
      </c>
    </row>
    <row r="17" spans="1:16" x14ac:dyDescent="0.3">
      <c r="A17" s="1" t="s">
        <v>259</v>
      </c>
      <c r="B17" s="1" t="s">
        <v>227</v>
      </c>
      <c r="C17" s="1">
        <v>4600</v>
      </c>
      <c r="D17" s="1">
        <v>250</v>
      </c>
      <c r="E17" s="1">
        <v>727.5</v>
      </c>
      <c r="F17" s="2"/>
      <c r="G17" s="1"/>
      <c r="H17" s="1"/>
      <c r="I17" s="2"/>
      <c r="J17" s="2"/>
      <c r="K17" s="2">
        <v>922.5</v>
      </c>
      <c r="L17" s="24"/>
      <c r="M17" s="24"/>
      <c r="N17" s="24"/>
      <c r="O17" s="24"/>
      <c r="P17" s="24">
        <f t="shared" si="0"/>
        <v>6500</v>
      </c>
    </row>
    <row r="18" spans="1:16" x14ac:dyDescent="0.3">
      <c r="A18" s="1" t="s">
        <v>260</v>
      </c>
      <c r="B18" s="1" t="s">
        <v>227</v>
      </c>
      <c r="C18" s="1">
        <v>4600</v>
      </c>
      <c r="D18" s="1">
        <v>300</v>
      </c>
      <c r="E18" s="1">
        <v>1470</v>
      </c>
      <c r="F18" s="2"/>
      <c r="G18" s="1"/>
      <c r="H18" s="1"/>
      <c r="I18" s="2"/>
      <c r="J18" s="2"/>
      <c r="K18" s="2">
        <v>130</v>
      </c>
      <c r="L18" s="24"/>
      <c r="M18" s="24"/>
      <c r="N18" s="24"/>
      <c r="O18" s="24"/>
      <c r="P18" s="24">
        <f t="shared" si="0"/>
        <v>6500</v>
      </c>
    </row>
    <row r="19" spans="1:16" x14ac:dyDescent="0.3">
      <c r="A19" s="1" t="s">
        <v>261</v>
      </c>
      <c r="B19" s="1" t="s">
        <v>226</v>
      </c>
      <c r="C19" s="1">
        <v>3840</v>
      </c>
      <c r="D19" s="1">
        <v>160</v>
      </c>
      <c r="E19" s="1"/>
      <c r="F19" s="2">
        <v>800</v>
      </c>
      <c r="G19" s="1"/>
      <c r="H19" s="1">
        <v>899.56</v>
      </c>
      <c r="I19" s="2"/>
      <c r="J19" s="2"/>
      <c r="K19" s="2">
        <v>169.76</v>
      </c>
      <c r="L19" s="24"/>
      <c r="M19" s="24"/>
      <c r="N19" s="24"/>
      <c r="O19" s="24">
        <v>230.24</v>
      </c>
      <c r="P19" s="24">
        <f t="shared" ref="P19:P65" si="1">SUM(C19:O19)</f>
        <v>6099.5599999999995</v>
      </c>
    </row>
    <row r="20" spans="1:16" ht="28.2" customHeight="1" x14ac:dyDescent="0.3">
      <c r="A20" s="1" t="s">
        <v>262</v>
      </c>
      <c r="B20" s="2" t="s">
        <v>229</v>
      </c>
      <c r="C20" s="1">
        <v>3795</v>
      </c>
      <c r="D20" s="1">
        <v>165</v>
      </c>
      <c r="E20" s="1"/>
      <c r="F20" s="2">
        <v>792</v>
      </c>
      <c r="G20" s="1">
        <v>9980.42</v>
      </c>
      <c r="H20" s="1">
        <v>762.81</v>
      </c>
      <c r="I20" s="2"/>
      <c r="J20" s="2"/>
      <c r="K20" s="2"/>
      <c r="L20" s="24">
        <v>1258.1600000000001</v>
      </c>
      <c r="M20" s="24"/>
      <c r="N20" s="24"/>
      <c r="O20" s="24"/>
      <c r="P20" s="24">
        <f t="shared" si="1"/>
        <v>16753.39</v>
      </c>
    </row>
    <row r="21" spans="1:16" x14ac:dyDescent="0.3">
      <c r="A21" s="1" t="s">
        <v>263</v>
      </c>
      <c r="B21" s="1" t="s">
        <v>231</v>
      </c>
      <c r="C21" s="1">
        <v>6210</v>
      </c>
      <c r="D21" s="1">
        <v>270</v>
      </c>
      <c r="E21" s="1">
        <v>1296</v>
      </c>
      <c r="F21" s="2">
        <v>2332.8000000000002</v>
      </c>
      <c r="G21" s="1">
        <v>13712.4</v>
      </c>
      <c r="H21" s="1">
        <v>831.16</v>
      </c>
      <c r="I21" s="2"/>
      <c r="J21" s="2"/>
      <c r="K21" s="2"/>
      <c r="L21" s="24"/>
      <c r="M21" s="24">
        <v>1010.88</v>
      </c>
      <c r="N21" s="24"/>
      <c r="O21" s="24">
        <v>78.150000000000006</v>
      </c>
      <c r="P21" s="24">
        <f t="shared" si="1"/>
        <v>25741.39</v>
      </c>
    </row>
    <row r="22" spans="1:16" x14ac:dyDescent="0.3">
      <c r="A22" s="1" t="s">
        <v>264</v>
      </c>
      <c r="B22" s="1" t="s">
        <v>232</v>
      </c>
      <c r="C22" s="1">
        <v>5865</v>
      </c>
      <c r="D22" s="1">
        <v>255</v>
      </c>
      <c r="E22" s="1"/>
      <c r="F22" s="2">
        <v>2448</v>
      </c>
      <c r="G22" s="1"/>
      <c r="H22" s="1"/>
      <c r="I22" s="2"/>
      <c r="J22" s="2"/>
      <c r="K22" s="2"/>
      <c r="L22" s="24">
        <v>1203.3599999999999</v>
      </c>
      <c r="M22" s="24"/>
      <c r="N22" s="24"/>
      <c r="O22" s="24">
        <v>73.81</v>
      </c>
      <c r="P22" s="24">
        <f t="shared" si="1"/>
        <v>9845.17</v>
      </c>
    </row>
    <row r="23" spans="1:16" x14ac:dyDescent="0.3">
      <c r="A23" s="1" t="s">
        <v>265</v>
      </c>
      <c r="B23" s="1" t="s">
        <v>315</v>
      </c>
      <c r="C23" s="1">
        <v>6900</v>
      </c>
      <c r="D23" s="1">
        <v>300</v>
      </c>
      <c r="E23" s="1"/>
      <c r="F23" s="2">
        <v>1440</v>
      </c>
      <c r="G23" s="1"/>
      <c r="H23" s="1"/>
      <c r="I23" s="2"/>
      <c r="J23" s="2"/>
      <c r="K23" s="2"/>
      <c r="L23" s="24"/>
      <c r="M23" s="24"/>
      <c r="N23" s="24"/>
      <c r="O23" s="24"/>
      <c r="P23" s="24">
        <f t="shared" si="1"/>
        <v>8640</v>
      </c>
    </row>
    <row r="24" spans="1:16" x14ac:dyDescent="0.3">
      <c r="A24" s="1" t="s">
        <v>266</v>
      </c>
      <c r="B24" s="1" t="s">
        <v>234</v>
      </c>
      <c r="C24" s="1">
        <v>5035</v>
      </c>
      <c r="D24" s="1">
        <v>570</v>
      </c>
      <c r="E24" s="1">
        <v>1121</v>
      </c>
      <c r="F24" s="2"/>
      <c r="G24" s="1"/>
      <c r="H24" s="1"/>
      <c r="I24" s="2">
        <v>503.5</v>
      </c>
      <c r="J24" s="2"/>
      <c r="K24" s="2"/>
      <c r="L24" s="24"/>
      <c r="M24" s="24"/>
      <c r="N24" s="24"/>
      <c r="O24" s="24">
        <v>273.41000000000003</v>
      </c>
      <c r="P24" s="24">
        <f t="shared" si="1"/>
        <v>7502.91</v>
      </c>
    </row>
    <row r="25" spans="1:16" x14ac:dyDescent="0.3">
      <c r="A25" s="1" t="s">
        <v>267</v>
      </c>
      <c r="B25" s="1" t="s">
        <v>234</v>
      </c>
      <c r="C25" s="1">
        <v>5300</v>
      </c>
      <c r="D25" s="1">
        <v>500</v>
      </c>
      <c r="E25" s="1">
        <v>2320</v>
      </c>
      <c r="F25" s="2"/>
      <c r="G25" s="1"/>
      <c r="H25" s="1"/>
      <c r="I25" s="2">
        <v>530</v>
      </c>
      <c r="J25" s="2"/>
      <c r="K25" s="2"/>
      <c r="L25" s="24"/>
      <c r="M25" s="24"/>
      <c r="N25" s="24"/>
      <c r="O25" s="24">
        <v>287.8</v>
      </c>
      <c r="P25" s="24">
        <f t="shared" si="1"/>
        <v>8937.7999999999993</v>
      </c>
    </row>
    <row r="26" spans="1:16" x14ac:dyDescent="0.3">
      <c r="A26" s="1" t="s">
        <v>268</v>
      </c>
      <c r="B26" s="1" t="s">
        <v>234</v>
      </c>
      <c r="C26" s="1">
        <v>5300</v>
      </c>
      <c r="D26" s="1">
        <v>500</v>
      </c>
      <c r="E26" s="1">
        <v>1450</v>
      </c>
      <c r="F26" s="2">
        <v>1450</v>
      </c>
      <c r="G26" s="1"/>
      <c r="H26" s="1"/>
      <c r="I26" s="2">
        <v>530</v>
      </c>
      <c r="J26" s="2"/>
      <c r="K26" s="2"/>
      <c r="L26" s="24"/>
      <c r="M26" s="24"/>
      <c r="N26" s="24"/>
      <c r="O26" s="24">
        <v>287.8</v>
      </c>
      <c r="P26" s="24">
        <f t="shared" si="1"/>
        <v>9517.7999999999993</v>
      </c>
    </row>
    <row r="27" spans="1:16" x14ac:dyDescent="0.3">
      <c r="A27" s="1" t="s">
        <v>269</v>
      </c>
      <c r="B27" s="1" t="s">
        <v>234</v>
      </c>
      <c r="C27" s="1">
        <v>5300</v>
      </c>
      <c r="D27" s="1">
        <v>500</v>
      </c>
      <c r="E27" s="1">
        <v>2320</v>
      </c>
      <c r="F27" s="2"/>
      <c r="G27" s="1"/>
      <c r="H27" s="1"/>
      <c r="I27" s="2">
        <v>530</v>
      </c>
      <c r="J27" s="2"/>
      <c r="K27" s="2"/>
      <c r="L27" s="24"/>
      <c r="M27" s="24"/>
      <c r="N27" s="24"/>
      <c r="O27" s="24">
        <v>287.8</v>
      </c>
      <c r="P27" s="24">
        <f t="shared" si="1"/>
        <v>8937.7999999999993</v>
      </c>
    </row>
    <row r="28" spans="1:16" x14ac:dyDescent="0.3">
      <c r="A28" s="1" t="s">
        <v>270</v>
      </c>
      <c r="B28" s="1" t="s">
        <v>234</v>
      </c>
      <c r="C28" s="1">
        <v>2634.21</v>
      </c>
      <c r="D28" s="1">
        <v>99.4</v>
      </c>
      <c r="E28" s="1"/>
      <c r="F28" s="2"/>
      <c r="G28" s="1"/>
      <c r="H28" s="1"/>
      <c r="I28" s="2">
        <v>263.42</v>
      </c>
      <c r="J28" s="2"/>
      <c r="K28" s="2">
        <v>47.41</v>
      </c>
      <c r="L28" s="24">
        <v>3028.96</v>
      </c>
      <c r="M28" s="24"/>
      <c r="N28" s="24"/>
      <c r="O28" s="24">
        <v>143.13999999999999</v>
      </c>
      <c r="P28" s="24">
        <f t="shared" si="1"/>
        <v>6216.54</v>
      </c>
    </row>
    <row r="29" spans="1:16" x14ac:dyDescent="0.3">
      <c r="A29" s="1" t="s">
        <v>271</v>
      </c>
      <c r="B29" s="1" t="s">
        <v>235</v>
      </c>
      <c r="C29" s="1">
        <v>6555</v>
      </c>
      <c r="D29" s="1">
        <v>285</v>
      </c>
      <c r="E29" s="1"/>
      <c r="F29" s="2">
        <v>3420</v>
      </c>
      <c r="G29" s="1"/>
      <c r="H29" s="1">
        <v>301.29000000000002</v>
      </c>
      <c r="I29" s="2"/>
      <c r="J29" s="2"/>
      <c r="K29" s="2"/>
      <c r="L29" s="24"/>
      <c r="M29" s="24"/>
      <c r="N29" s="24"/>
      <c r="O29" s="24"/>
      <c r="P29" s="24">
        <f t="shared" si="1"/>
        <v>10561.29</v>
      </c>
    </row>
    <row r="30" spans="1:16" x14ac:dyDescent="0.3">
      <c r="A30" s="1" t="s">
        <v>272</v>
      </c>
      <c r="B30" s="1" t="s">
        <v>234</v>
      </c>
      <c r="C30" s="1">
        <v>5300</v>
      </c>
      <c r="D30" s="1">
        <v>200</v>
      </c>
      <c r="E30" s="1"/>
      <c r="F30" s="2">
        <v>2750</v>
      </c>
      <c r="G30" s="1"/>
      <c r="H30" s="1"/>
      <c r="I30" s="2"/>
      <c r="J30" s="2"/>
      <c r="K30" s="2"/>
      <c r="L30" s="24"/>
      <c r="M30" s="24"/>
      <c r="N30" s="24"/>
      <c r="O30" s="24">
        <v>287.8</v>
      </c>
      <c r="P30" s="24">
        <f t="shared" si="1"/>
        <v>8537.7999999999993</v>
      </c>
    </row>
    <row r="31" spans="1:16" x14ac:dyDescent="0.3">
      <c r="A31" s="1" t="s">
        <v>273</v>
      </c>
      <c r="B31" s="1" t="s">
        <v>236</v>
      </c>
      <c r="C31" s="1">
        <v>2104.21</v>
      </c>
      <c r="D31" s="1">
        <v>138.96</v>
      </c>
      <c r="E31" s="1">
        <v>672.95</v>
      </c>
      <c r="F31" s="2"/>
      <c r="G31" s="1"/>
      <c r="H31" s="1">
        <v>605.29999999999995</v>
      </c>
      <c r="I31" s="2"/>
      <c r="J31" s="2"/>
      <c r="K31" s="2"/>
      <c r="L31" s="24">
        <v>3720.97</v>
      </c>
      <c r="M31" s="24"/>
      <c r="N31" s="24"/>
      <c r="O31" s="24">
        <v>114.36</v>
      </c>
      <c r="P31" s="24">
        <f t="shared" si="1"/>
        <v>7356.7499999999991</v>
      </c>
    </row>
    <row r="32" spans="1:16" x14ac:dyDescent="0.3">
      <c r="A32" s="1" t="s">
        <v>274</v>
      </c>
      <c r="B32" s="1" t="s">
        <v>237</v>
      </c>
      <c r="C32" s="1">
        <v>3632</v>
      </c>
      <c r="D32" s="1">
        <v>200</v>
      </c>
      <c r="E32" s="1"/>
      <c r="F32" s="2">
        <v>766.4</v>
      </c>
      <c r="G32" s="1"/>
      <c r="H32" s="1"/>
      <c r="I32" s="2"/>
      <c r="J32" s="2"/>
      <c r="K32" s="2">
        <v>601.6</v>
      </c>
      <c r="L32" s="24">
        <v>1032.76</v>
      </c>
      <c r="M32" s="24"/>
      <c r="N32" s="24"/>
      <c r="O32" s="24"/>
      <c r="P32" s="24">
        <f t="shared" si="1"/>
        <v>6232.76</v>
      </c>
    </row>
    <row r="33" spans="1:16" x14ac:dyDescent="0.3">
      <c r="A33" s="1" t="s">
        <v>275</v>
      </c>
      <c r="B33" s="1" t="s">
        <v>314</v>
      </c>
      <c r="C33" s="1">
        <v>1770.5</v>
      </c>
      <c r="D33" s="1"/>
      <c r="E33" s="1"/>
      <c r="F33" s="2"/>
      <c r="G33" s="1"/>
      <c r="H33" s="1"/>
      <c r="I33" s="2"/>
      <c r="J33" s="2"/>
      <c r="K33" s="2">
        <v>1479.5</v>
      </c>
      <c r="L33" s="24"/>
      <c r="M33" s="24"/>
      <c r="N33" s="24"/>
      <c r="O33" s="24"/>
      <c r="P33" s="24">
        <f t="shared" si="1"/>
        <v>3250</v>
      </c>
    </row>
    <row r="34" spans="1:16" x14ac:dyDescent="0.3">
      <c r="A34" s="1" t="s">
        <v>276</v>
      </c>
      <c r="B34" s="1" t="s">
        <v>314</v>
      </c>
      <c r="C34" s="1">
        <v>1239.3499999999999</v>
      </c>
      <c r="D34" s="1"/>
      <c r="E34" s="1"/>
      <c r="F34" s="2"/>
      <c r="G34" s="1"/>
      <c r="H34" s="1"/>
      <c r="I34" s="2"/>
      <c r="J34" s="2"/>
      <c r="K34" s="2">
        <v>1035.6500000000001</v>
      </c>
      <c r="L34" s="24">
        <v>997.2</v>
      </c>
      <c r="M34" s="24"/>
      <c r="N34" s="24"/>
      <c r="O34" s="24"/>
      <c r="P34" s="24">
        <f t="shared" si="1"/>
        <v>3272.2</v>
      </c>
    </row>
    <row r="35" spans="1:16" x14ac:dyDescent="0.3">
      <c r="A35" s="1" t="s">
        <v>277</v>
      </c>
      <c r="B35" s="1" t="s">
        <v>314</v>
      </c>
      <c r="C35" s="1">
        <v>3541</v>
      </c>
      <c r="D35" s="1"/>
      <c r="E35" s="1"/>
      <c r="F35" s="2"/>
      <c r="G35" s="1"/>
      <c r="H35" s="1"/>
      <c r="I35" s="2"/>
      <c r="J35" s="2"/>
      <c r="K35" s="2">
        <v>2959</v>
      </c>
      <c r="L35" s="24"/>
      <c r="M35" s="24"/>
      <c r="N35" s="24"/>
      <c r="O35" s="24"/>
      <c r="P35" s="24">
        <f t="shared" si="1"/>
        <v>6500</v>
      </c>
    </row>
    <row r="36" spans="1:16" x14ac:dyDescent="0.3">
      <c r="A36" s="1" t="s">
        <v>278</v>
      </c>
      <c r="B36" s="1" t="s">
        <v>314</v>
      </c>
      <c r="C36" s="1">
        <v>1770.5</v>
      </c>
      <c r="D36" s="1"/>
      <c r="E36" s="1"/>
      <c r="F36" s="2"/>
      <c r="G36" s="1"/>
      <c r="H36" s="1"/>
      <c r="I36" s="2"/>
      <c r="J36" s="2"/>
      <c r="K36" s="2">
        <v>1479.5</v>
      </c>
      <c r="L36" s="24"/>
      <c r="M36" s="24"/>
      <c r="N36" s="24"/>
      <c r="O36" s="24"/>
      <c r="P36" s="24">
        <f t="shared" si="1"/>
        <v>3250</v>
      </c>
    </row>
    <row r="37" spans="1:16" x14ac:dyDescent="0.3">
      <c r="A37" s="1" t="s">
        <v>279</v>
      </c>
      <c r="B37" s="1" t="s">
        <v>314</v>
      </c>
      <c r="C37" s="1">
        <v>1770.5</v>
      </c>
      <c r="D37" s="1"/>
      <c r="E37" s="1"/>
      <c r="F37" s="2"/>
      <c r="G37" s="1"/>
      <c r="H37" s="1"/>
      <c r="I37" s="2"/>
      <c r="J37" s="2"/>
      <c r="K37" s="2">
        <v>1479.5</v>
      </c>
      <c r="L37" s="24"/>
      <c r="M37" s="24"/>
      <c r="N37" s="24"/>
      <c r="O37" s="24"/>
      <c r="P37" s="24">
        <f t="shared" si="1"/>
        <v>3250</v>
      </c>
    </row>
    <row r="38" spans="1:16" x14ac:dyDescent="0.3">
      <c r="A38" s="1" t="s">
        <v>280</v>
      </c>
      <c r="B38" s="1" t="s">
        <v>314</v>
      </c>
      <c r="C38" s="1">
        <v>1770.5</v>
      </c>
      <c r="D38" s="1"/>
      <c r="E38" s="1"/>
      <c r="F38" s="2"/>
      <c r="G38" s="1"/>
      <c r="H38" s="1"/>
      <c r="I38" s="2"/>
      <c r="J38" s="2"/>
      <c r="K38" s="2">
        <v>1479.5</v>
      </c>
      <c r="L38" s="24"/>
      <c r="M38" s="24"/>
      <c r="N38" s="24"/>
      <c r="O38" s="24"/>
      <c r="P38" s="24">
        <f t="shared" si="1"/>
        <v>3250</v>
      </c>
    </row>
    <row r="39" spans="1:16" x14ac:dyDescent="0.3">
      <c r="A39" s="1" t="s">
        <v>281</v>
      </c>
      <c r="B39" s="1" t="s">
        <v>239</v>
      </c>
      <c r="C39" s="1">
        <v>3565</v>
      </c>
      <c r="D39" s="1"/>
      <c r="E39" s="1"/>
      <c r="F39" s="2"/>
      <c r="G39" s="1"/>
      <c r="H39" s="1"/>
      <c r="I39" s="2"/>
      <c r="J39" s="2">
        <v>7130</v>
      </c>
      <c r="K39" s="2"/>
      <c r="L39" s="24"/>
      <c r="M39" s="24"/>
      <c r="N39" s="24"/>
      <c r="O39" s="24"/>
      <c r="P39" s="24">
        <f t="shared" si="1"/>
        <v>10695</v>
      </c>
    </row>
    <row r="40" spans="1:16" x14ac:dyDescent="0.3">
      <c r="A40" s="1" t="s">
        <v>282</v>
      </c>
      <c r="B40" s="1" t="s">
        <v>240</v>
      </c>
      <c r="C40" s="1">
        <v>4195</v>
      </c>
      <c r="D40" s="1"/>
      <c r="E40" s="1"/>
      <c r="F40" s="2"/>
      <c r="G40" s="1"/>
      <c r="H40" s="1"/>
      <c r="I40" s="2"/>
      <c r="J40" s="2"/>
      <c r="K40" s="2">
        <v>2305</v>
      </c>
      <c r="L40" s="24"/>
      <c r="M40" s="24"/>
      <c r="N40" s="24">
        <v>975</v>
      </c>
      <c r="O40" s="24"/>
      <c r="P40" s="24">
        <f t="shared" si="1"/>
        <v>7475</v>
      </c>
    </row>
    <row r="41" spans="1:16" x14ac:dyDescent="0.3">
      <c r="A41" s="1" t="s">
        <v>283</v>
      </c>
      <c r="B41" s="1" t="s">
        <v>240</v>
      </c>
      <c r="C41" s="1">
        <v>4195</v>
      </c>
      <c r="D41" s="1"/>
      <c r="E41" s="1"/>
      <c r="F41" s="2"/>
      <c r="G41" s="1"/>
      <c r="H41" s="1"/>
      <c r="I41" s="2"/>
      <c r="J41" s="2"/>
      <c r="K41" s="2">
        <v>2305</v>
      </c>
      <c r="L41" s="24"/>
      <c r="M41" s="24"/>
      <c r="N41" s="24">
        <v>975</v>
      </c>
      <c r="O41" s="24"/>
      <c r="P41" s="24">
        <f t="shared" si="1"/>
        <v>7475</v>
      </c>
    </row>
    <row r="42" spans="1:16" x14ac:dyDescent="0.3">
      <c r="A42" s="1" t="s">
        <v>284</v>
      </c>
      <c r="B42" s="1" t="s">
        <v>240</v>
      </c>
      <c r="C42" s="1">
        <v>4195</v>
      </c>
      <c r="D42" s="1"/>
      <c r="E42" s="1"/>
      <c r="F42" s="2"/>
      <c r="G42" s="1"/>
      <c r="H42" s="1"/>
      <c r="I42" s="2"/>
      <c r="J42" s="2"/>
      <c r="K42" s="2">
        <v>2305</v>
      </c>
      <c r="L42" s="24"/>
      <c r="M42" s="24"/>
      <c r="N42" s="24">
        <v>975</v>
      </c>
      <c r="O42" s="24"/>
      <c r="P42" s="24">
        <f t="shared" si="1"/>
        <v>7475</v>
      </c>
    </row>
    <row r="43" spans="1:16" x14ac:dyDescent="0.3">
      <c r="A43" s="1" t="s">
        <v>285</v>
      </c>
      <c r="B43" s="1" t="s">
        <v>240</v>
      </c>
      <c r="C43" s="1">
        <v>419.5</v>
      </c>
      <c r="D43" s="1"/>
      <c r="E43" s="1"/>
      <c r="F43" s="2"/>
      <c r="G43" s="1"/>
      <c r="H43" s="1">
        <v>5718.72</v>
      </c>
      <c r="I43" s="2"/>
      <c r="J43" s="2"/>
      <c r="K43" s="2">
        <v>230.5</v>
      </c>
      <c r="L43" s="24"/>
      <c r="M43" s="24"/>
      <c r="N43" s="24">
        <v>97.5</v>
      </c>
      <c r="O43" s="24"/>
      <c r="P43" s="24">
        <f t="shared" si="1"/>
        <v>6466.22</v>
      </c>
    </row>
    <row r="44" spans="1:16" x14ac:dyDescent="0.3">
      <c r="A44" s="1" t="s">
        <v>286</v>
      </c>
      <c r="B44" s="1" t="s">
        <v>240</v>
      </c>
      <c r="C44" s="1">
        <v>4195</v>
      </c>
      <c r="D44" s="1"/>
      <c r="E44" s="1"/>
      <c r="F44" s="2"/>
      <c r="G44" s="1"/>
      <c r="H44" s="1"/>
      <c r="I44" s="2"/>
      <c r="J44" s="2"/>
      <c r="K44" s="2">
        <v>2305</v>
      </c>
      <c r="L44" s="24"/>
      <c r="M44" s="24"/>
      <c r="N44" s="24">
        <v>975</v>
      </c>
      <c r="O44" s="24"/>
      <c r="P44" s="24">
        <f t="shared" si="1"/>
        <v>7475</v>
      </c>
    </row>
    <row r="45" spans="1:16" x14ac:dyDescent="0.3">
      <c r="A45" s="1" t="s">
        <v>287</v>
      </c>
      <c r="B45" s="1" t="s">
        <v>240</v>
      </c>
      <c r="C45" s="1">
        <v>4195</v>
      </c>
      <c r="D45" s="1"/>
      <c r="E45" s="1"/>
      <c r="F45" s="2"/>
      <c r="G45" s="1"/>
      <c r="H45" s="1"/>
      <c r="I45" s="2"/>
      <c r="J45" s="2"/>
      <c r="K45" s="2">
        <v>2305</v>
      </c>
      <c r="L45" s="24"/>
      <c r="M45" s="24"/>
      <c r="N45" s="24">
        <v>975</v>
      </c>
      <c r="O45" s="24"/>
      <c r="P45" s="24">
        <f t="shared" si="1"/>
        <v>7475</v>
      </c>
    </row>
    <row r="46" spans="1:16" x14ac:dyDescent="0.3">
      <c r="A46" s="1" t="s">
        <v>288</v>
      </c>
      <c r="B46" s="1" t="s">
        <v>240</v>
      </c>
      <c r="C46" s="1">
        <v>4195</v>
      </c>
      <c r="D46" s="1"/>
      <c r="E46" s="1"/>
      <c r="F46" s="2"/>
      <c r="G46" s="1"/>
      <c r="H46" s="1"/>
      <c r="I46" s="2"/>
      <c r="J46" s="2"/>
      <c r="K46" s="2">
        <v>2305</v>
      </c>
      <c r="L46" s="24"/>
      <c r="M46" s="24"/>
      <c r="N46" s="24">
        <v>975</v>
      </c>
      <c r="O46" s="24"/>
      <c r="P46" s="24">
        <f t="shared" si="1"/>
        <v>7475</v>
      </c>
    </row>
    <row r="47" spans="1:16" x14ac:dyDescent="0.3">
      <c r="A47" s="1" t="s">
        <v>289</v>
      </c>
      <c r="B47" s="1" t="s">
        <v>240</v>
      </c>
      <c r="C47" s="1">
        <v>3356</v>
      </c>
      <c r="D47" s="1"/>
      <c r="E47" s="1"/>
      <c r="F47" s="2"/>
      <c r="G47" s="1"/>
      <c r="H47" s="1"/>
      <c r="I47" s="2"/>
      <c r="J47" s="2"/>
      <c r="K47" s="2">
        <v>1844</v>
      </c>
      <c r="L47" s="24">
        <v>1825.04</v>
      </c>
      <c r="M47" s="24"/>
      <c r="N47" s="24">
        <v>780</v>
      </c>
      <c r="O47" s="24"/>
      <c r="P47" s="24">
        <f t="shared" si="1"/>
        <v>7805.04</v>
      </c>
    </row>
    <row r="48" spans="1:16" x14ac:dyDescent="0.3">
      <c r="A48" s="1" t="s">
        <v>290</v>
      </c>
      <c r="B48" s="1" t="s">
        <v>240</v>
      </c>
      <c r="C48" s="1">
        <v>4195</v>
      </c>
      <c r="D48" s="1"/>
      <c r="E48" s="1"/>
      <c r="F48" s="2"/>
      <c r="G48" s="1"/>
      <c r="H48" s="1"/>
      <c r="I48" s="2"/>
      <c r="J48" s="2"/>
      <c r="K48" s="2">
        <v>2305</v>
      </c>
      <c r="L48" s="24"/>
      <c r="M48" s="24"/>
      <c r="N48" s="24">
        <v>975</v>
      </c>
      <c r="O48" s="24"/>
      <c r="P48" s="24">
        <f t="shared" si="1"/>
        <v>7475</v>
      </c>
    </row>
    <row r="49" spans="1:16" x14ac:dyDescent="0.3">
      <c r="A49" s="1" t="s">
        <v>291</v>
      </c>
      <c r="B49" s="1" t="s">
        <v>240</v>
      </c>
      <c r="C49" s="1">
        <v>4195</v>
      </c>
      <c r="D49" s="1"/>
      <c r="E49" s="1"/>
      <c r="F49" s="2"/>
      <c r="G49" s="1"/>
      <c r="H49" s="1"/>
      <c r="I49" s="2"/>
      <c r="J49" s="2"/>
      <c r="K49" s="2">
        <v>2305</v>
      </c>
      <c r="L49" s="24"/>
      <c r="M49" s="24"/>
      <c r="N49" s="24">
        <v>975</v>
      </c>
      <c r="O49" s="24"/>
      <c r="P49" s="24">
        <f t="shared" si="1"/>
        <v>7475</v>
      </c>
    </row>
    <row r="50" spans="1:16" x14ac:dyDescent="0.3">
      <c r="A50" s="1" t="s">
        <v>292</v>
      </c>
      <c r="B50" s="1" t="s">
        <v>240</v>
      </c>
      <c r="C50" s="1">
        <v>4195</v>
      </c>
      <c r="D50" s="1"/>
      <c r="E50" s="1"/>
      <c r="F50" s="2"/>
      <c r="G50" s="1"/>
      <c r="H50" s="1"/>
      <c r="I50" s="2"/>
      <c r="J50" s="2"/>
      <c r="K50" s="2">
        <v>2305</v>
      </c>
      <c r="L50" s="24"/>
      <c r="M50" s="24"/>
      <c r="N50" s="24">
        <v>975</v>
      </c>
      <c r="O50" s="24"/>
      <c r="P50" s="24">
        <f t="shared" si="1"/>
        <v>7475</v>
      </c>
    </row>
    <row r="51" spans="1:16" x14ac:dyDescent="0.3">
      <c r="A51" s="1" t="s">
        <v>293</v>
      </c>
      <c r="B51" s="1" t="s">
        <v>240</v>
      </c>
      <c r="C51" s="1">
        <v>4195</v>
      </c>
      <c r="D51" s="1"/>
      <c r="E51" s="1"/>
      <c r="F51" s="2"/>
      <c r="G51" s="1"/>
      <c r="H51" s="1"/>
      <c r="I51" s="2"/>
      <c r="J51" s="2"/>
      <c r="K51" s="2">
        <v>2305</v>
      </c>
      <c r="L51" s="24"/>
      <c r="M51" s="24"/>
      <c r="N51" s="24">
        <v>975</v>
      </c>
      <c r="O51" s="24"/>
      <c r="P51" s="24">
        <f t="shared" si="1"/>
        <v>7475</v>
      </c>
    </row>
    <row r="52" spans="1:16" x14ac:dyDescent="0.3">
      <c r="A52" s="1" t="s">
        <v>294</v>
      </c>
      <c r="B52" s="1" t="s">
        <v>240</v>
      </c>
      <c r="C52" s="1">
        <v>4195</v>
      </c>
      <c r="D52" s="1"/>
      <c r="E52" s="1"/>
      <c r="F52" s="2"/>
      <c r="G52" s="1"/>
      <c r="H52" s="1"/>
      <c r="I52" s="2"/>
      <c r="J52" s="2"/>
      <c r="K52" s="2">
        <v>2305</v>
      </c>
      <c r="L52" s="24"/>
      <c r="M52" s="24"/>
      <c r="N52" s="24">
        <v>975</v>
      </c>
      <c r="O52" s="24"/>
      <c r="P52" s="24">
        <f t="shared" si="1"/>
        <v>7475</v>
      </c>
    </row>
    <row r="53" spans="1:16" x14ac:dyDescent="0.3">
      <c r="A53" s="1" t="s">
        <v>295</v>
      </c>
      <c r="B53" s="1" t="s">
        <v>240</v>
      </c>
      <c r="C53" s="1">
        <v>4195</v>
      </c>
      <c r="D53" s="1"/>
      <c r="E53" s="1"/>
      <c r="F53" s="2"/>
      <c r="G53" s="1"/>
      <c r="H53" s="1"/>
      <c r="I53" s="2"/>
      <c r="J53" s="2"/>
      <c r="K53" s="2">
        <v>2305</v>
      </c>
      <c r="L53" s="24"/>
      <c r="M53" s="24"/>
      <c r="N53" s="24">
        <v>975</v>
      </c>
      <c r="O53" s="24"/>
      <c r="P53" s="24">
        <f t="shared" si="1"/>
        <v>7475</v>
      </c>
    </row>
    <row r="54" spans="1:16" x14ac:dyDescent="0.3">
      <c r="A54" s="1" t="s">
        <v>296</v>
      </c>
      <c r="B54" s="1" t="s">
        <v>240</v>
      </c>
      <c r="C54" s="1">
        <v>4195</v>
      </c>
      <c r="D54" s="1"/>
      <c r="E54" s="1"/>
      <c r="F54" s="2"/>
      <c r="G54" s="1"/>
      <c r="H54" s="1"/>
      <c r="I54" s="2"/>
      <c r="J54" s="2"/>
      <c r="K54" s="2">
        <v>2305</v>
      </c>
      <c r="L54" s="24"/>
      <c r="M54" s="24"/>
      <c r="N54" s="24">
        <v>975</v>
      </c>
      <c r="O54" s="24"/>
      <c r="P54" s="24">
        <f t="shared" si="1"/>
        <v>7475</v>
      </c>
    </row>
    <row r="55" spans="1:16" x14ac:dyDescent="0.3">
      <c r="A55" s="1" t="s">
        <v>297</v>
      </c>
      <c r="B55" s="1" t="s">
        <v>239</v>
      </c>
      <c r="C55" s="1">
        <v>3638</v>
      </c>
      <c r="D55" s="1"/>
      <c r="E55" s="1"/>
      <c r="F55" s="2"/>
      <c r="G55" s="1"/>
      <c r="H55" s="1"/>
      <c r="I55" s="2"/>
      <c r="J55" s="2"/>
      <c r="K55" s="2">
        <v>2862</v>
      </c>
      <c r="L55" s="24"/>
      <c r="M55" s="24"/>
      <c r="N55" s="24"/>
      <c r="O55" s="24"/>
      <c r="P55" s="24">
        <f t="shared" si="1"/>
        <v>6500</v>
      </c>
    </row>
    <row r="56" spans="1:16" x14ac:dyDescent="0.3">
      <c r="A56" s="1" t="s">
        <v>298</v>
      </c>
      <c r="B56" s="1" t="s">
        <v>241</v>
      </c>
      <c r="C56" s="1">
        <v>3541</v>
      </c>
      <c r="D56" s="1"/>
      <c r="E56" s="1"/>
      <c r="F56" s="2"/>
      <c r="G56" s="1"/>
      <c r="H56" s="1"/>
      <c r="I56" s="2"/>
      <c r="J56" s="2"/>
      <c r="K56" s="2">
        <v>2959</v>
      </c>
      <c r="L56" s="24"/>
      <c r="M56" s="24"/>
      <c r="N56" s="24"/>
      <c r="O56" s="24"/>
      <c r="P56" s="24">
        <f t="shared" si="1"/>
        <v>6500</v>
      </c>
    </row>
    <row r="57" spans="1:16" x14ac:dyDescent="0.3">
      <c r="A57" s="1" t="s">
        <v>299</v>
      </c>
      <c r="B57" s="1" t="s">
        <v>239</v>
      </c>
      <c r="C57" s="1">
        <v>3638</v>
      </c>
      <c r="D57" s="1"/>
      <c r="E57" s="1"/>
      <c r="F57" s="2"/>
      <c r="G57" s="1"/>
      <c r="H57" s="1"/>
      <c r="I57" s="2"/>
      <c r="J57" s="2"/>
      <c r="K57" s="2">
        <v>2862</v>
      </c>
      <c r="L57" s="24"/>
      <c r="M57" s="24"/>
      <c r="N57" s="24"/>
      <c r="O57" s="24"/>
      <c r="P57" s="24">
        <f t="shared" si="1"/>
        <v>6500</v>
      </c>
    </row>
    <row r="58" spans="1:16" x14ac:dyDescent="0.3">
      <c r="A58" s="1" t="s">
        <v>300</v>
      </c>
      <c r="B58" s="1" t="s">
        <v>241</v>
      </c>
      <c r="C58" s="1">
        <v>3541</v>
      </c>
      <c r="D58" s="1"/>
      <c r="E58" s="1"/>
      <c r="F58" s="2"/>
      <c r="G58" s="1"/>
      <c r="H58" s="1"/>
      <c r="I58" s="2"/>
      <c r="J58" s="2"/>
      <c r="K58" s="2">
        <v>2959</v>
      </c>
      <c r="L58" s="24"/>
      <c r="M58" s="24"/>
      <c r="N58" s="24"/>
      <c r="O58" s="24"/>
      <c r="P58" s="24">
        <f t="shared" si="1"/>
        <v>6500</v>
      </c>
    </row>
    <row r="59" spans="1:16" x14ac:dyDescent="0.3">
      <c r="A59" s="1" t="s">
        <v>301</v>
      </c>
      <c r="B59" s="1" t="s">
        <v>243</v>
      </c>
      <c r="C59" s="1">
        <v>3541</v>
      </c>
      <c r="D59" s="1"/>
      <c r="E59" s="1"/>
      <c r="F59" s="2"/>
      <c r="G59" s="1"/>
      <c r="H59" s="1"/>
      <c r="I59" s="2"/>
      <c r="J59" s="2"/>
      <c r="K59" s="2">
        <v>2959</v>
      </c>
      <c r="L59" s="24"/>
      <c r="M59" s="24"/>
      <c r="N59" s="24"/>
      <c r="O59" s="24"/>
      <c r="P59" s="24">
        <f t="shared" si="1"/>
        <v>6500</v>
      </c>
    </row>
    <row r="60" spans="1:16" x14ac:dyDescent="0.3">
      <c r="A60" s="1" t="s">
        <v>302</v>
      </c>
      <c r="B60" s="1" t="s">
        <v>243</v>
      </c>
      <c r="C60" s="1">
        <v>2832.8</v>
      </c>
      <c r="D60" s="1"/>
      <c r="E60" s="1"/>
      <c r="F60" s="2"/>
      <c r="G60" s="1"/>
      <c r="H60" s="1"/>
      <c r="I60" s="2"/>
      <c r="J60" s="2"/>
      <c r="K60" s="2">
        <v>2367.1999999999998</v>
      </c>
      <c r="L60" s="24">
        <v>990.25</v>
      </c>
      <c r="M60" s="24"/>
      <c r="N60" s="24"/>
      <c r="O60" s="24"/>
      <c r="P60" s="24">
        <f t="shared" si="1"/>
        <v>6190.25</v>
      </c>
    </row>
    <row r="61" spans="1:16" x14ac:dyDescent="0.3">
      <c r="A61" s="1" t="s">
        <v>303</v>
      </c>
      <c r="B61" s="1" t="s">
        <v>243</v>
      </c>
      <c r="C61" s="1">
        <v>2832.8</v>
      </c>
      <c r="D61" s="1"/>
      <c r="E61" s="1"/>
      <c r="F61" s="2"/>
      <c r="G61" s="1"/>
      <c r="H61" s="1"/>
      <c r="I61" s="2"/>
      <c r="J61" s="2"/>
      <c r="K61" s="2">
        <v>2367.1999999999998</v>
      </c>
      <c r="L61" s="24"/>
      <c r="M61" s="24"/>
      <c r="N61" s="24"/>
      <c r="O61" s="24"/>
      <c r="P61" s="24">
        <f t="shared" si="1"/>
        <v>5200</v>
      </c>
    </row>
    <row r="62" spans="1:16" x14ac:dyDescent="0.3">
      <c r="A62" s="1" t="s">
        <v>304</v>
      </c>
      <c r="B62" s="1" t="s">
        <v>243</v>
      </c>
      <c r="C62" s="1">
        <v>3009.85</v>
      </c>
      <c r="D62" s="1"/>
      <c r="E62" s="1"/>
      <c r="F62" s="2"/>
      <c r="G62" s="1"/>
      <c r="H62" s="1"/>
      <c r="I62" s="2"/>
      <c r="J62" s="2"/>
      <c r="K62" s="2">
        <v>2515.15</v>
      </c>
      <c r="L62" s="24"/>
      <c r="M62" s="24"/>
      <c r="N62" s="24"/>
      <c r="O62" s="24"/>
      <c r="P62" s="24">
        <f t="shared" si="1"/>
        <v>5525</v>
      </c>
    </row>
    <row r="63" spans="1:16" x14ac:dyDescent="0.3">
      <c r="A63" s="1" t="s">
        <v>305</v>
      </c>
      <c r="B63" s="1" t="s">
        <v>243</v>
      </c>
      <c r="C63" s="1">
        <v>3541</v>
      </c>
      <c r="D63" s="1"/>
      <c r="E63" s="1"/>
      <c r="F63" s="2"/>
      <c r="G63" s="1"/>
      <c r="H63" s="1"/>
      <c r="I63" s="2"/>
      <c r="J63" s="2"/>
      <c r="K63" s="2">
        <v>2959</v>
      </c>
      <c r="L63" s="24"/>
      <c r="M63" s="24"/>
      <c r="N63" s="24"/>
      <c r="O63" s="24"/>
      <c r="P63" s="24">
        <f t="shared" si="1"/>
        <v>6500</v>
      </c>
    </row>
    <row r="64" spans="1:16" x14ac:dyDescent="0.3">
      <c r="A64" s="1" t="s">
        <v>306</v>
      </c>
      <c r="B64" s="1" t="s">
        <v>243</v>
      </c>
      <c r="C64" s="1">
        <v>3541</v>
      </c>
      <c r="D64" s="1"/>
      <c r="E64" s="1"/>
      <c r="F64" s="2"/>
      <c r="G64" s="1"/>
      <c r="H64" s="1"/>
      <c r="I64" s="2"/>
      <c r="J64" s="2"/>
      <c r="K64" s="2">
        <v>2959</v>
      </c>
      <c r="L64" s="24"/>
      <c r="M64" s="24"/>
      <c r="N64" s="24"/>
      <c r="O64" s="24"/>
      <c r="P64" s="24">
        <f t="shared" si="1"/>
        <v>6500</v>
      </c>
    </row>
    <row r="65" spans="1:16" ht="40.200000000000003" customHeight="1" x14ac:dyDescent="0.3">
      <c r="A65" s="1" t="s">
        <v>307</v>
      </c>
      <c r="B65" s="2" t="s">
        <v>308</v>
      </c>
      <c r="C65" s="1">
        <v>5865</v>
      </c>
      <c r="D65" s="1">
        <v>255</v>
      </c>
      <c r="E65" s="1">
        <v>1224</v>
      </c>
      <c r="F65" s="2">
        <v>2203.1999999999998</v>
      </c>
      <c r="G65" s="1"/>
      <c r="H65" s="1">
        <v>390.29</v>
      </c>
      <c r="I65" s="2"/>
      <c r="J65" s="2"/>
      <c r="K65" s="2"/>
      <c r="L65" s="24">
        <v>1884.28</v>
      </c>
      <c r="M65" s="24"/>
      <c r="N65" s="24"/>
      <c r="O65" s="24">
        <v>73.81</v>
      </c>
      <c r="P65" s="24">
        <f t="shared" si="1"/>
        <v>11895.580000000002</v>
      </c>
    </row>
    <row r="66" spans="1:16" x14ac:dyDescent="0.3">
      <c r="C66" s="46">
        <f>SUM(C3:C65)</f>
        <v>290899.71999999997</v>
      </c>
      <c r="D66" s="46">
        <f t="shared" ref="D66:P66" si="2">SUM(D3:D65)</f>
        <v>9425.8599999999988</v>
      </c>
      <c r="E66" s="46">
        <f t="shared" si="2"/>
        <v>21823.45</v>
      </c>
      <c r="F66" s="46">
        <f t="shared" si="2"/>
        <v>65299.15</v>
      </c>
      <c r="G66" s="46">
        <f t="shared" si="2"/>
        <v>34325.35</v>
      </c>
      <c r="H66" s="46">
        <f t="shared" si="2"/>
        <v>33973.990000000005</v>
      </c>
      <c r="I66" s="46">
        <f t="shared" si="2"/>
        <v>3376.92</v>
      </c>
      <c r="J66" s="46">
        <f t="shared" si="2"/>
        <v>22980</v>
      </c>
      <c r="K66" s="46">
        <f t="shared" si="2"/>
        <v>71981.969999999987</v>
      </c>
      <c r="L66" s="46">
        <f t="shared" si="2"/>
        <v>23085.86</v>
      </c>
      <c r="M66" s="46">
        <f t="shared" si="2"/>
        <v>2098.38</v>
      </c>
      <c r="N66" s="46">
        <f t="shared" si="2"/>
        <v>13552.5</v>
      </c>
      <c r="O66" s="46">
        <f t="shared" si="2"/>
        <v>2951.67</v>
      </c>
      <c r="P66" s="46">
        <f t="shared" si="2"/>
        <v>595774.81999999983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G2" sqref="G2"/>
    </sheetView>
  </sheetViews>
  <sheetFormatPr defaultRowHeight="14.4" x14ac:dyDescent="0.3"/>
  <cols>
    <col min="1" max="1" width="31.77734375" customWidth="1"/>
    <col min="2" max="2" width="20.33203125" customWidth="1"/>
    <col min="3" max="3" width="10.44140625" customWidth="1"/>
    <col min="15" max="15" width="11.33203125" customWidth="1"/>
  </cols>
  <sheetData>
    <row r="1" spans="1:15" ht="18" x14ac:dyDescent="0.35">
      <c r="A1" s="47" t="s">
        <v>310</v>
      </c>
      <c r="B1" s="31"/>
      <c r="C1" s="32"/>
      <c r="D1" s="32"/>
    </row>
    <row r="2" spans="1:15" ht="43.2" x14ac:dyDescent="0.3">
      <c r="A2" s="1" t="s">
        <v>110</v>
      </c>
      <c r="B2" s="1" t="s">
        <v>218</v>
      </c>
      <c r="C2" s="1" t="s">
        <v>42</v>
      </c>
      <c r="D2" s="1" t="s">
        <v>43</v>
      </c>
      <c r="E2" s="1" t="s">
        <v>44</v>
      </c>
      <c r="F2" s="2" t="s">
        <v>55</v>
      </c>
      <c r="G2" s="2" t="s">
        <v>316</v>
      </c>
      <c r="H2" s="1" t="s">
        <v>56</v>
      </c>
      <c r="I2" s="2" t="s">
        <v>121</v>
      </c>
      <c r="J2" s="2" t="s">
        <v>46</v>
      </c>
      <c r="K2" s="2" t="s">
        <v>120</v>
      </c>
      <c r="L2" s="24" t="s">
        <v>78</v>
      </c>
      <c r="M2" s="24" t="s">
        <v>242</v>
      </c>
      <c r="N2" s="24" t="s">
        <v>132</v>
      </c>
      <c r="O2" s="24" t="s">
        <v>49</v>
      </c>
    </row>
    <row r="3" spans="1:15" x14ac:dyDescent="0.3">
      <c r="A3" s="1" t="s">
        <v>245</v>
      </c>
      <c r="B3" s="1" t="s">
        <v>219</v>
      </c>
      <c r="C3" s="1">
        <v>12000</v>
      </c>
      <c r="D3" s="1">
        <v>550</v>
      </c>
      <c r="E3" s="1">
        <v>1882.5</v>
      </c>
      <c r="F3" s="2">
        <v>7216.25</v>
      </c>
      <c r="G3" s="1"/>
      <c r="H3" s="1"/>
      <c r="I3" s="2"/>
      <c r="J3" s="2">
        <v>12550</v>
      </c>
      <c r="K3" s="2"/>
      <c r="L3" s="24"/>
      <c r="M3" s="24"/>
      <c r="N3" s="24">
        <v>173.68</v>
      </c>
      <c r="O3" s="24">
        <f t="shared" ref="O3:O34" si="0">SUM(C3:N3)</f>
        <v>34372.43</v>
      </c>
    </row>
    <row r="4" spans="1:15" x14ac:dyDescent="0.3">
      <c r="A4" s="1" t="s">
        <v>246</v>
      </c>
      <c r="B4" s="1" t="s">
        <v>221</v>
      </c>
      <c r="C4" s="1">
        <v>5468.57</v>
      </c>
      <c r="D4" s="1">
        <v>248.57</v>
      </c>
      <c r="E4" s="1">
        <v>2286.86</v>
      </c>
      <c r="F4" s="2"/>
      <c r="G4" s="1"/>
      <c r="H4" s="1">
        <v>12603.15</v>
      </c>
      <c r="I4" s="2"/>
      <c r="J4" s="2"/>
      <c r="K4" s="2"/>
      <c r="L4" s="24"/>
      <c r="M4" s="24"/>
      <c r="N4" s="24">
        <v>125.92</v>
      </c>
      <c r="O4" s="24">
        <f t="shared" si="0"/>
        <v>20733.07</v>
      </c>
    </row>
    <row r="5" spans="1:15" x14ac:dyDescent="0.3">
      <c r="A5" s="1" t="s">
        <v>247</v>
      </c>
      <c r="B5" s="1" t="s">
        <v>222</v>
      </c>
      <c r="C5" s="1">
        <v>11000</v>
      </c>
      <c r="D5" s="1">
        <v>400</v>
      </c>
      <c r="E5" s="1">
        <v>1140</v>
      </c>
      <c r="F5" s="2"/>
      <c r="G5" s="1"/>
      <c r="H5" s="1"/>
      <c r="I5" s="2"/>
      <c r="J5" s="2"/>
      <c r="K5" s="2"/>
      <c r="L5" s="24"/>
      <c r="M5" s="24"/>
      <c r="N5" s="24">
        <v>160.65</v>
      </c>
      <c r="O5" s="24">
        <f t="shared" si="0"/>
        <v>12700.65</v>
      </c>
    </row>
    <row r="6" spans="1:15" x14ac:dyDescent="0.3">
      <c r="A6" s="1" t="s">
        <v>248</v>
      </c>
      <c r="B6" s="1" t="s">
        <v>311</v>
      </c>
      <c r="C6" s="1"/>
      <c r="D6" s="1"/>
      <c r="E6" s="1"/>
      <c r="F6" s="2"/>
      <c r="G6" s="1">
        <v>21202.720000000001</v>
      </c>
      <c r="H6" s="1"/>
      <c r="I6" s="2"/>
      <c r="J6" s="2"/>
      <c r="K6" s="2"/>
      <c r="L6" s="24"/>
      <c r="M6" s="24"/>
      <c r="N6" s="24"/>
      <c r="O6" s="24">
        <f t="shared" si="0"/>
        <v>21202.720000000001</v>
      </c>
    </row>
    <row r="7" spans="1:15" x14ac:dyDescent="0.3">
      <c r="A7" s="1" t="s">
        <v>249</v>
      </c>
      <c r="B7" s="1" t="s">
        <v>224</v>
      </c>
      <c r="C7" s="1"/>
      <c r="D7" s="1"/>
      <c r="E7" s="1"/>
      <c r="F7" s="2"/>
      <c r="G7" s="1">
        <v>15864.64</v>
      </c>
      <c r="H7" s="1"/>
      <c r="I7" s="2"/>
      <c r="J7" s="2"/>
      <c r="K7" s="2"/>
      <c r="L7" s="24"/>
      <c r="M7" s="24"/>
      <c r="N7" s="24"/>
      <c r="O7" s="24">
        <f t="shared" si="0"/>
        <v>15864.64</v>
      </c>
    </row>
    <row r="8" spans="1:15" x14ac:dyDescent="0.3">
      <c r="A8" s="33" t="s">
        <v>250</v>
      </c>
      <c r="B8" s="33" t="s">
        <v>224</v>
      </c>
      <c r="C8" s="1">
        <v>10000</v>
      </c>
      <c r="D8" s="1">
        <v>400</v>
      </c>
      <c r="E8" s="1"/>
      <c r="F8" s="2"/>
      <c r="G8" s="1"/>
      <c r="H8" s="1"/>
      <c r="I8" s="2"/>
      <c r="J8" s="2"/>
      <c r="K8" s="2"/>
      <c r="L8" s="24"/>
      <c r="M8" s="24"/>
      <c r="N8" s="24">
        <v>117.23</v>
      </c>
      <c r="O8" s="24">
        <f t="shared" si="0"/>
        <v>10517.23</v>
      </c>
    </row>
    <row r="9" spans="1:15" x14ac:dyDescent="0.3">
      <c r="A9" s="1" t="s">
        <v>251</v>
      </c>
      <c r="B9" s="1" t="s">
        <v>224</v>
      </c>
      <c r="C9" s="1">
        <v>10000</v>
      </c>
      <c r="D9" s="1">
        <v>400</v>
      </c>
      <c r="E9" s="1"/>
      <c r="F9" s="2"/>
      <c r="G9" s="1"/>
      <c r="H9" s="1"/>
      <c r="I9" s="2"/>
      <c r="J9" s="2"/>
      <c r="K9" s="2"/>
      <c r="L9" s="24"/>
      <c r="M9" s="24"/>
      <c r="N9" s="24">
        <v>173.68</v>
      </c>
      <c r="O9" s="24">
        <f t="shared" si="0"/>
        <v>10573.68</v>
      </c>
    </row>
    <row r="10" spans="1:15" x14ac:dyDescent="0.3">
      <c r="A10" s="1" t="s">
        <v>252</v>
      </c>
      <c r="B10" s="1" t="s">
        <v>224</v>
      </c>
      <c r="C10" s="1"/>
      <c r="D10" s="1"/>
      <c r="E10" s="1"/>
      <c r="F10" s="2"/>
      <c r="G10" s="1">
        <v>18581.419999999998</v>
      </c>
      <c r="H10" s="1"/>
      <c r="I10" s="2"/>
      <c r="J10" s="2"/>
      <c r="K10" s="2"/>
      <c r="L10" s="24"/>
      <c r="M10" s="24"/>
      <c r="N10" s="24"/>
      <c r="O10" s="24">
        <f t="shared" si="0"/>
        <v>18581.419999999998</v>
      </c>
    </row>
    <row r="11" spans="1:15" x14ac:dyDescent="0.3">
      <c r="A11" s="1" t="s">
        <v>253</v>
      </c>
      <c r="B11" s="1" t="s">
        <v>224</v>
      </c>
      <c r="C11" s="1"/>
      <c r="D11" s="1"/>
      <c r="E11" s="1"/>
      <c r="F11" s="2"/>
      <c r="G11" s="1">
        <v>13491.28</v>
      </c>
      <c r="H11" s="1"/>
      <c r="I11" s="2"/>
      <c r="J11" s="2"/>
      <c r="K11" s="2"/>
      <c r="L11" s="24"/>
      <c r="M11" s="24"/>
      <c r="N11" s="24"/>
      <c r="O11" s="24">
        <f t="shared" si="0"/>
        <v>13491.28</v>
      </c>
    </row>
    <row r="12" spans="1:15" x14ac:dyDescent="0.3">
      <c r="A12" s="1" t="s">
        <v>254</v>
      </c>
      <c r="B12" s="1" t="s">
        <v>225</v>
      </c>
      <c r="C12" s="1">
        <v>6900</v>
      </c>
      <c r="D12" s="1">
        <v>350</v>
      </c>
      <c r="E12" s="1"/>
      <c r="F12" s="2"/>
      <c r="G12" s="1"/>
      <c r="H12" s="1"/>
      <c r="I12" s="2"/>
      <c r="J12" s="2"/>
      <c r="K12" s="2"/>
      <c r="L12" s="24"/>
      <c r="M12" s="24"/>
      <c r="N12" s="24">
        <v>173.68</v>
      </c>
      <c r="O12" s="24">
        <f t="shared" si="0"/>
        <v>7423.68</v>
      </c>
    </row>
    <row r="13" spans="1:15" x14ac:dyDescent="0.3">
      <c r="A13" s="1" t="s">
        <v>255</v>
      </c>
      <c r="B13" s="1" t="s">
        <v>226</v>
      </c>
      <c r="C13" s="1">
        <v>4800</v>
      </c>
      <c r="D13" s="1">
        <v>250</v>
      </c>
      <c r="E13" s="1">
        <v>1010</v>
      </c>
      <c r="F13" s="2"/>
      <c r="G13" s="1"/>
      <c r="H13" s="1"/>
      <c r="I13" s="2"/>
      <c r="J13" s="2"/>
      <c r="K13" s="2">
        <v>152.5</v>
      </c>
      <c r="L13" s="24"/>
      <c r="M13" s="24"/>
      <c r="N13" s="24">
        <v>287.8</v>
      </c>
      <c r="O13" s="24">
        <f t="shared" si="0"/>
        <v>6500.3</v>
      </c>
    </row>
    <row r="14" spans="1:15" x14ac:dyDescent="0.3">
      <c r="A14" s="1" t="s">
        <v>256</v>
      </c>
      <c r="B14" s="1" t="s">
        <v>226</v>
      </c>
      <c r="C14" s="1">
        <v>4800</v>
      </c>
      <c r="D14" s="1">
        <v>250</v>
      </c>
      <c r="E14" s="1"/>
      <c r="F14" s="2"/>
      <c r="G14" s="1"/>
      <c r="H14" s="1"/>
      <c r="I14" s="2">
        <v>1200</v>
      </c>
      <c r="J14" s="2"/>
      <c r="K14" s="2"/>
      <c r="L14" s="24"/>
      <c r="M14" s="24"/>
      <c r="N14" s="24">
        <v>287.8</v>
      </c>
      <c r="O14" s="24">
        <f t="shared" si="0"/>
        <v>6537.8</v>
      </c>
    </row>
    <row r="15" spans="1:15" x14ac:dyDescent="0.3">
      <c r="A15" s="1" t="s">
        <v>257</v>
      </c>
      <c r="B15" s="1" t="s">
        <v>227</v>
      </c>
      <c r="C15" s="1">
        <v>981.33</v>
      </c>
      <c r="D15" s="1"/>
      <c r="E15" s="1"/>
      <c r="F15" s="2"/>
      <c r="G15" s="1"/>
      <c r="H15" s="1">
        <v>4715.97</v>
      </c>
      <c r="I15" s="2"/>
      <c r="J15" s="2"/>
      <c r="K15" s="2"/>
      <c r="L15" s="24"/>
      <c r="M15" s="24"/>
      <c r="N15" s="24">
        <v>86.84</v>
      </c>
      <c r="O15" s="24">
        <f t="shared" si="0"/>
        <v>5784.14</v>
      </c>
    </row>
    <row r="16" spans="1:15" x14ac:dyDescent="0.3">
      <c r="A16" s="1" t="s">
        <v>258</v>
      </c>
      <c r="B16" s="1" t="s">
        <v>227</v>
      </c>
      <c r="C16" s="1"/>
      <c r="D16" s="1"/>
      <c r="E16" s="1"/>
      <c r="F16" s="2"/>
      <c r="G16" s="1">
        <v>7365.16</v>
      </c>
      <c r="H16" s="1"/>
      <c r="I16" s="2"/>
      <c r="J16" s="2"/>
      <c r="K16" s="2"/>
      <c r="L16" s="24"/>
      <c r="M16" s="24"/>
      <c r="N16" s="24"/>
      <c r="O16" s="24">
        <f t="shared" si="0"/>
        <v>7365.16</v>
      </c>
    </row>
    <row r="17" spans="1:15" x14ac:dyDescent="0.3">
      <c r="A17" s="1" t="s">
        <v>259</v>
      </c>
      <c r="B17" s="1" t="s">
        <v>227</v>
      </c>
      <c r="C17" s="1">
        <v>1542.1</v>
      </c>
      <c r="D17" s="1"/>
      <c r="E17" s="1"/>
      <c r="F17" s="2"/>
      <c r="G17" s="1"/>
      <c r="H17" s="1">
        <v>3204.6</v>
      </c>
      <c r="I17" s="2"/>
      <c r="J17" s="2"/>
      <c r="K17" s="2"/>
      <c r="L17" s="24"/>
      <c r="M17" s="24"/>
      <c r="N17" s="24">
        <v>86.84</v>
      </c>
      <c r="O17" s="24">
        <f t="shared" si="0"/>
        <v>4833.54</v>
      </c>
    </row>
    <row r="18" spans="1:15" x14ac:dyDescent="0.3">
      <c r="A18" s="1" t="s">
        <v>260</v>
      </c>
      <c r="B18" s="1" t="s">
        <v>227</v>
      </c>
      <c r="C18" s="1">
        <v>1682.29</v>
      </c>
      <c r="D18" s="1"/>
      <c r="E18" s="1"/>
      <c r="F18" s="2"/>
      <c r="G18" s="1"/>
      <c r="H18" s="1">
        <v>3240.44</v>
      </c>
      <c r="I18" s="2"/>
      <c r="J18" s="2"/>
      <c r="K18" s="2"/>
      <c r="L18" s="24"/>
      <c r="M18" s="24"/>
      <c r="N18" s="24">
        <v>86.84</v>
      </c>
      <c r="O18" s="24">
        <f t="shared" si="0"/>
        <v>5009.57</v>
      </c>
    </row>
    <row r="19" spans="1:15" x14ac:dyDescent="0.3">
      <c r="A19" s="1" t="s">
        <v>261</v>
      </c>
      <c r="B19" s="1" t="s">
        <v>226</v>
      </c>
      <c r="C19" s="1">
        <v>3072</v>
      </c>
      <c r="D19" s="1">
        <v>128</v>
      </c>
      <c r="E19" s="1"/>
      <c r="F19" s="2"/>
      <c r="G19" s="1"/>
      <c r="H19" s="1">
        <v>2459.0500000000002</v>
      </c>
      <c r="I19" s="2"/>
      <c r="J19" s="2"/>
      <c r="K19" s="2">
        <v>776.85</v>
      </c>
      <c r="L19" s="24"/>
      <c r="M19" s="24"/>
      <c r="N19" s="24">
        <v>183.15</v>
      </c>
      <c r="O19" s="24">
        <f t="shared" si="0"/>
        <v>6619.05</v>
      </c>
    </row>
    <row r="20" spans="1:15" ht="15" customHeight="1" x14ac:dyDescent="0.3">
      <c r="A20" s="1" t="s">
        <v>262</v>
      </c>
      <c r="B20" s="2" t="s">
        <v>229</v>
      </c>
      <c r="C20" s="1">
        <v>2523.4299999999998</v>
      </c>
      <c r="D20" s="1"/>
      <c r="E20" s="1"/>
      <c r="F20" s="2"/>
      <c r="G20" s="1"/>
      <c r="H20" s="1">
        <v>3592.96</v>
      </c>
      <c r="I20" s="2"/>
      <c r="J20" s="2"/>
      <c r="K20" s="2"/>
      <c r="L20" s="24"/>
      <c r="M20" s="24"/>
      <c r="N20" s="24">
        <v>47.76</v>
      </c>
      <c r="O20" s="24">
        <f t="shared" si="0"/>
        <v>6164.15</v>
      </c>
    </row>
    <row r="21" spans="1:15" x14ac:dyDescent="0.3">
      <c r="A21" s="1" t="s">
        <v>263</v>
      </c>
      <c r="B21" s="1" t="s">
        <v>231</v>
      </c>
      <c r="C21" s="1"/>
      <c r="D21" s="1"/>
      <c r="E21" s="1"/>
      <c r="F21" s="2"/>
      <c r="G21" s="1">
        <v>13993.54</v>
      </c>
      <c r="H21" s="1"/>
      <c r="I21" s="2"/>
      <c r="J21" s="2"/>
      <c r="K21" s="2"/>
      <c r="L21" s="24"/>
      <c r="M21" s="24"/>
      <c r="N21" s="24"/>
      <c r="O21" s="24">
        <f t="shared" si="0"/>
        <v>13993.54</v>
      </c>
    </row>
    <row r="22" spans="1:15" x14ac:dyDescent="0.3">
      <c r="A22" s="1" t="s">
        <v>264</v>
      </c>
      <c r="B22" s="1" t="s">
        <v>232</v>
      </c>
      <c r="C22" s="1"/>
      <c r="D22" s="1"/>
      <c r="E22" s="1"/>
      <c r="F22" s="2"/>
      <c r="G22" s="1">
        <v>11019.36</v>
      </c>
      <c r="H22" s="1"/>
      <c r="I22" s="2"/>
      <c r="J22" s="2"/>
      <c r="K22" s="2"/>
      <c r="L22" s="24"/>
      <c r="M22" s="24"/>
      <c r="N22" s="24"/>
      <c r="O22" s="24">
        <f t="shared" si="0"/>
        <v>11019.36</v>
      </c>
    </row>
    <row r="23" spans="1:15" x14ac:dyDescent="0.3">
      <c r="A23" s="1" t="s">
        <v>265</v>
      </c>
      <c r="B23" s="1" t="s">
        <v>315</v>
      </c>
      <c r="C23" s="1">
        <v>2904.57</v>
      </c>
      <c r="D23" s="1">
        <v>108</v>
      </c>
      <c r="E23" s="1"/>
      <c r="F23" s="2"/>
      <c r="G23" s="1"/>
      <c r="H23" s="1">
        <v>4565.12</v>
      </c>
      <c r="I23" s="2"/>
      <c r="J23" s="2"/>
      <c r="K23" s="2"/>
      <c r="L23" s="24"/>
      <c r="M23" s="24"/>
      <c r="N23" s="24">
        <v>118.42</v>
      </c>
      <c r="O23" s="24">
        <f t="shared" si="0"/>
        <v>7696.1100000000006</v>
      </c>
    </row>
    <row r="24" spans="1:15" x14ac:dyDescent="0.3">
      <c r="A24" s="1" t="s">
        <v>266</v>
      </c>
      <c r="B24" s="1" t="s">
        <v>234</v>
      </c>
      <c r="C24" s="1">
        <v>1776.76</v>
      </c>
      <c r="D24" s="1"/>
      <c r="E24" s="1"/>
      <c r="F24" s="2"/>
      <c r="G24" s="1"/>
      <c r="H24" s="1">
        <v>4426.95</v>
      </c>
      <c r="I24" s="2">
        <v>177.68</v>
      </c>
      <c r="J24" s="2"/>
      <c r="K24" s="2"/>
      <c r="L24" s="24"/>
      <c r="M24" s="24"/>
      <c r="N24" s="24"/>
      <c r="O24" s="24">
        <f t="shared" si="0"/>
        <v>6381.39</v>
      </c>
    </row>
    <row r="25" spans="1:15" x14ac:dyDescent="0.3">
      <c r="A25" s="1" t="s">
        <v>267</v>
      </c>
      <c r="B25" s="1" t="s">
        <v>234</v>
      </c>
      <c r="C25" s="1">
        <v>1938.29</v>
      </c>
      <c r="D25" s="1"/>
      <c r="E25" s="1"/>
      <c r="F25" s="2"/>
      <c r="G25" s="1"/>
      <c r="H25" s="1">
        <v>4745.58</v>
      </c>
      <c r="I25" s="2">
        <v>193.83</v>
      </c>
      <c r="J25" s="2"/>
      <c r="K25" s="2"/>
      <c r="L25" s="24"/>
      <c r="M25" s="24"/>
      <c r="N25" s="24"/>
      <c r="O25" s="24">
        <f t="shared" si="0"/>
        <v>6877.7</v>
      </c>
    </row>
    <row r="26" spans="1:15" x14ac:dyDescent="0.3">
      <c r="A26" s="1" t="s">
        <v>268</v>
      </c>
      <c r="B26" s="1" t="s">
        <v>234</v>
      </c>
      <c r="C26" s="1">
        <v>1776.76</v>
      </c>
      <c r="D26" s="1"/>
      <c r="E26" s="1"/>
      <c r="F26" s="2"/>
      <c r="G26" s="1"/>
      <c r="H26" s="1">
        <v>4350.45</v>
      </c>
      <c r="I26" s="2">
        <v>177.68</v>
      </c>
      <c r="J26" s="2"/>
      <c r="K26" s="2"/>
      <c r="L26" s="24"/>
      <c r="M26" s="24"/>
      <c r="N26" s="24"/>
      <c r="O26" s="24">
        <f t="shared" si="0"/>
        <v>6304.89</v>
      </c>
    </row>
    <row r="27" spans="1:15" x14ac:dyDescent="0.3">
      <c r="A27" s="1" t="s">
        <v>269</v>
      </c>
      <c r="B27" s="1" t="s">
        <v>234</v>
      </c>
      <c r="C27" s="1">
        <v>1938.29</v>
      </c>
      <c r="D27" s="1"/>
      <c r="E27" s="1"/>
      <c r="F27" s="2"/>
      <c r="G27" s="1"/>
      <c r="H27" s="1">
        <v>4818.5200000000004</v>
      </c>
      <c r="I27" s="2">
        <v>193.83</v>
      </c>
      <c r="J27" s="2"/>
      <c r="K27" s="2"/>
      <c r="L27" s="24"/>
      <c r="M27" s="24"/>
      <c r="N27" s="24"/>
      <c r="O27" s="24">
        <f t="shared" si="0"/>
        <v>6950.64</v>
      </c>
    </row>
    <row r="28" spans="1:15" x14ac:dyDescent="0.3">
      <c r="A28" s="1" t="s">
        <v>270</v>
      </c>
      <c r="B28" s="1" t="s">
        <v>234</v>
      </c>
      <c r="C28" s="1">
        <v>1938.29</v>
      </c>
      <c r="D28" s="1"/>
      <c r="E28" s="1"/>
      <c r="F28" s="2"/>
      <c r="G28" s="1"/>
      <c r="H28" s="1">
        <v>3245.34</v>
      </c>
      <c r="I28" s="2">
        <v>193.83</v>
      </c>
      <c r="J28" s="2"/>
      <c r="K28" s="2"/>
      <c r="L28" s="24"/>
      <c r="M28" s="24"/>
      <c r="N28" s="24"/>
      <c r="O28" s="24">
        <f t="shared" si="0"/>
        <v>5377.46</v>
      </c>
    </row>
    <row r="29" spans="1:15" x14ac:dyDescent="0.3">
      <c r="A29" s="1" t="s">
        <v>271</v>
      </c>
      <c r="B29" s="1" t="s">
        <v>235</v>
      </c>
      <c r="C29" s="1">
        <v>2523.4299999999998</v>
      </c>
      <c r="D29" s="1"/>
      <c r="E29" s="1"/>
      <c r="F29" s="2"/>
      <c r="G29" s="1"/>
      <c r="H29" s="1">
        <v>4374.72</v>
      </c>
      <c r="I29" s="2"/>
      <c r="J29" s="2"/>
      <c r="K29" s="2"/>
      <c r="L29" s="24"/>
      <c r="M29" s="24"/>
      <c r="N29" s="24">
        <v>82.5</v>
      </c>
      <c r="O29" s="24">
        <f t="shared" si="0"/>
        <v>6980.65</v>
      </c>
    </row>
    <row r="30" spans="1:15" x14ac:dyDescent="0.3">
      <c r="A30" s="1" t="s">
        <v>272</v>
      </c>
      <c r="B30" s="1" t="s">
        <v>234</v>
      </c>
      <c r="C30" s="1">
        <v>1938.29</v>
      </c>
      <c r="D30" s="1"/>
      <c r="E30" s="1"/>
      <c r="F30" s="2"/>
      <c r="G30" s="1"/>
      <c r="H30" s="1">
        <v>3784.76</v>
      </c>
      <c r="I30" s="2"/>
      <c r="J30" s="2"/>
      <c r="K30" s="2"/>
      <c r="L30" s="24"/>
      <c r="M30" s="24"/>
      <c r="N30" s="24"/>
      <c r="O30" s="24">
        <f t="shared" si="0"/>
        <v>5723.05</v>
      </c>
    </row>
    <row r="31" spans="1:15" x14ac:dyDescent="0.3">
      <c r="A31" s="1" t="s">
        <v>273</v>
      </c>
      <c r="B31" s="1" t="s">
        <v>236</v>
      </c>
      <c r="C31" s="1">
        <v>807.62</v>
      </c>
      <c r="D31" s="1"/>
      <c r="E31" s="1"/>
      <c r="F31" s="2"/>
      <c r="G31" s="1"/>
      <c r="H31" s="1">
        <v>6262.62</v>
      </c>
      <c r="I31" s="2"/>
      <c r="J31" s="2"/>
      <c r="K31" s="2"/>
      <c r="L31" s="24"/>
      <c r="M31" s="24"/>
      <c r="N31" s="24"/>
      <c r="O31" s="24">
        <f t="shared" si="0"/>
        <v>7070.24</v>
      </c>
    </row>
    <row r="32" spans="1:15" x14ac:dyDescent="0.3">
      <c r="A32" s="1" t="s">
        <v>274</v>
      </c>
      <c r="B32" s="1" t="s">
        <v>237</v>
      </c>
      <c r="C32" s="1">
        <v>1660.34</v>
      </c>
      <c r="D32" s="1"/>
      <c r="E32" s="1"/>
      <c r="F32" s="2"/>
      <c r="G32" s="1"/>
      <c r="H32" s="1">
        <v>3056.34</v>
      </c>
      <c r="I32" s="2"/>
      <c r="J32" s="2"/>
      <c r="K32" s="2"/>
      <c r="L32" s="24"/>
      <c r="M32" s="24"/>
      <c r="N32" s="24">
        <v>69.47</v>
      </c>
      <c r="O32" s="24">
        <f t="shared" si="0"/>
        <v>4786.1500000000005</v>
      </c>
    </row>
    <row r="33" spans="1:15" x14ac:dyDescent="0.3">
      <c r="A33" s="1" t="s">
        <v>275</v>
      </c>
      <c r="B33" s="1" t="s">
        <v>314</v>
      </c>
      <c r="C33" s="1">
        <v>965.73</v>
      </c>
      <c r="D33" s="1"/>
      <c r="E33" s="1"/>
      <c r="F33" s="2"/>
      <c r="G33" s="1"/>
      <c r="H33" s="1">
        <v>1447.46</v>
      </c>
      <c r="I33" s="2"/>
      <c r="J33" s="2"/>
      <c r="K33" s="2">
        <v>807</v>
      </c>
      <c r="L33" s="24"/>
      <c r="M33" s="24"/>
      <c r="N33" s="24"/>
      <c r="O33" s="24">
        <f t="shared" si="0"/>
        <v>3220.19</v>
      </c>
    </row>
    <row r="34" spans="1:15" x14ac:dyDescent="0.3">
      <c r="A34" s="1" t="s">
        <v>276</v>
      </c>
      <c r="B34" s="1" t="s">
        <v>314</v>
      </c>
      <c r="C34" s="1">
        <v>965.73</v>
      </c>
      <c r="D34" s="1"/>
      <c r="E34" s="1"/>
      <c r="F34" s="2"/>
      <c r="G34" s="1"/>
      <c r="H34" s="1">
        <v>1448.3</v>
      </c>
      <c r="I34" s="2"/>
      <c r="J34" s="2"/>
      <c r="K34" s="2">
        <v>807</v>
      </c>
      <c r="L34" s="24"/>
      <c r="M34" s="24"/>
      <c r="N34" s="24"/>
      <c r="O34" s="24">
        <f t="shared" si="0"/>
        <v>3221.0299999999997</v>
      </c>
    </row>
    <row r="35" spans="1:15" x14ac:dyDescent="0.3">
      <c r="A35" s="1" t="s">
        <v>277</v>
      </c>
      <c r="B35" s="1" t="s">
        <v>314</v>
      </c>
      <c r="C35" s="1">
        <v>3541</v>
      </c>
      <c r="D35" s="1"/>
      <c r="E35" s="1"/>
      <c r="F35" s="2"/>
      <c r="G35" s="1"/>
      <c r="H35" s="1"/>
      <c r="I35" s="2"/>
      <c r="J35" s="2"/>
      <c r="K35" s="2">
        <v>2959</v>
      </c>
      <c r="L35" s="24"/>
      <c r="M35" s="24"/>
      <c r="N35" s="24"/>
      <c r="O35" s="24">
        <f t="shared" ref="O35:O65" si="1">SUM(C35:N35)</f>
        <v>6500</v>
      </c>
    </row>
    <row r="36" spans="1:15" x14ac:dyDescent="0.3">
      <c r="A36" s="1" t="s">
        <v>278</v>
      </c>
      <c r="B36" s="1" t="s">
        <v>314</v>
      </c>
      <c r="C36" s="1">
        <v>965.73</v>
      </c>
      <c r="D36" s="1"/>
      <c r="E36" s="1"/>
      <c r="F36" s="2"/>
      <c r="G36" s="1"/>
      <c r="H36" s="1">
        <v>1424.22</v>
      </c>
      <c r="I36" s="2"/>
      <c r="J36" s="2"/>
      <c r="K36" s="2">
        <v>807</v>
      </c>
      <c r="L36" s="24"/>
      <c r="M36" s="24"/>
      <c r="N36" s="24"/>
      <c r="O36" s="24">
        <f t="shared" si="1"/>
        <v>3196.95</v>
      </c>
    </row>
    <row r="37" spans="1:15" x14ac:dyDescent="0.3">
      <c r="A37" s="1" t="s">
        <v>279</v>
      </c>
      <c r="B37" s="1" t="s">
        <v>314</v>
      </c>
      <c r="C37" s="1">
        <v>965.73</v>
      </c>
      <c r="D37" s="1"/>
      <c r="E37" s="1"/>
      <c r="F37" s="2"/>
      <c r="G37" s="1"/>
      <c r="H37" s="1">
        <v>1479.24</v>
      </c>
      <c r="I37" s="2"/>
      <c r="J37" s="2"/>
      <c r="K37" s="2">
        <v>807</v>
      </c>
      <c r="L37" s="24"/>
      <c r="M37" s="24"/>
      <c r="N37" s="24"/>
      <c r="O37" s="24">
        <f t="shared" si="1"/>
        <v>3251.9700000000003</v>
      </c>
    </row>
    <row r="38" spans="1:15" x14ac:dyDescent="0.3">
      <c r="A38" s="1" t="s">
        <v>280</v>
      </c>
      <c r="B38" s="1" t="s">
        <v>314</v>
      </c>
      <c r="C38" s="1">
        <v>965.73</v>
      </c>
      <c r="D38" s="1"/>
      <c r="E38" s="1"/>
      <c r="F38" s="2"/>
      <c r="G38" s="1"/>
      <c r="H38" s="1">
        <v>1440.6</v>
      </c>
      <c r="I38" s="2"/>
      <c r="J38" s="2"/>
      <c r="K38" s="2">
        <v>807</v>
      </c>
      <c r="L38" s="24"/>
      <c r="M38" s="24"/>
      <c r="N38" s="24"/>
      <c r="O38" s="24">
        <f t="shared" si="1"/>
        <v>3213.33</v>
      </c>
    </row>
    <row r="39" spans="1:15" x14ac:dyDescent="0.3">
      <c r="A39" s="1" t="s">
        <v>281</v>
      </c>
      <c r="B39" s="1" t="s">
        <v>239</v>
      </c>
      <c r="C39" s="1"/>
      <c r="D39" s="1"/>
      <c r="E39" s="1"/>
      <c r="F39" s="2"/>
      <c r="G39" s="1">
        <v>11756.8</v>
      </c>
      <c r="H39" s="1"/>
      <c r="I39" s="2"/>
      <c r="J39" s="2"/>
      <c r="K39" s="2"/>
      <c r="L39" s="24"/>
      <c r="M39" s="24"/>
      <c r="N39" s="24"/>
      <c r="O39" s="24">
        <f t="shared" si="1"/>
        <v>11756.8</v>
      </c>
    </row>
    <row r="40" spans="1:15" x14ac:dyDescent="0.3">
      <c r="A40" s="1" t="s">
        <v>282</v>
      </c>
      <c r="B40" s="1" t="s">
        <v>240</v>
      </c>
      <c r="C40" s="1">
        <v>4195</v>
      </c>
      <c r="D40" s="1"/>
      <c r="E40" s="1"/>
      <c r="F40" s="2"/>
      <c r="G40" s="1"/>
      <c r="H40" s="1"/>
      <c r="I40" s="2"/>
      <c r="J40" s="2"/>
      <c r="K40" s="2">
        <v>2305</v>
      </c>
      <c r="L40" s="24"/>
      <c r="M40" s="24">
        <v>325</v>
      </c>
      <c r="N40" s="24"/>
      <c r="O40" s="24">
        <f t="shared" si="1"/>
        <v>6825</v>
      </c>
    </row>
    <row r="41" spans="1:15" x14ac:dyDescent="0.3">
      <c r="A41" s="1" t="s">
        <v>283</v>
      </c>
      <c r="B41" s="1" t="s">
        <v>240</v>
      </c>
      <c r="C41" s="1">
        <v>4195</v>
      </c>
      <c r="D41" s="1"/>
      <c r="E41" s="1"/>
      <c r="F41" s="2"/>
      <c r="G41" s="1"/>
      <c r="H41" s="1"/>
      <c r="I41" s="2"/>
      <c r="J41" s="2"/>
      <c r="K41" s="2">
        <v>2305</v>
      </c>
      <c r="L41" s="24"/>
      <c r="M41" s="24">
        <v>325</v>
      </c>
      <c r="N41" s="24"/>
      <c r="O41" s="24">
        <f t="shared" si="1"/>
        <v>6825</v>
      </c>
    </row>
    <row r="42" spans="1:15" x14ac:dyDescent="0.3">
      <c r="A42" s="1" t="s">
        <v>284</v>
      </c>
      <c r="B42" s="1" t="s">
        <v>240</v>
      </c>
      <c r="C42" s="1">
        <v>4195</v>
      </c>
      <c r="D42" s="1"/>
      <c r="E42" s="1"/>
      <c r="F42" s="2"/>
      <c r="G42" s="1"/>
      <c r="H42" s="1"/>
      <c r="I42" s="2"/>
      <c r="J42" s="2"/>
      <c r="K42" s="2">
        <v>2305</v>
      </c>
      <c r="L42" s="24"/>
      <c r="M42" s="24">
        <v>325</v>
      </c>
      <c r="N42" s="24"/>
      <c r="O42" s="24">
        <f t="shared" si="1"/>
        <v>6825</v>
      </c>
    </row>
    <row r="43" spans="1:15" x14ac:dyDescent="0.3">
      <c r="A43" s="1" t="s">
        <v>285</v>
      </c>
      <c r="B43" s="1" t="s">
        <v>240</v>
      </c>
      <c r="C43" s="1">
        <v>4195</v>
      </c>
      <c r="D43" s="1"/>
      <c r="E43" s="1"/>
      <c r="F43" s="2"/>
      <c r="G43" s="1"/>
      <c r="H43" s="1"/>
      <c r="I43" s="2"/>
      <c r="J43" s="2"/>
      <c r="K43" s="2">
        <v>2305</v>
      </c>
      <c r="L43" s="24"/>
      <c r="M43" s="24">
        <v>325</v>
      </c>
      <c r="N43" s="24"/>
      <c r="O43" s="24">
        <f t="shared" si="1"/>
        <v>6825</v>
      </c>
    </row>
    <row r="44" spans="1:15" x14ac:dyDescent="0.3">
      <c r="A44" s="1" t="s">
        <v>286</v>
      </c>
      <c r="B44" s="1" t="s">
        <v>240</v>
      </c>
      <c r="C44" s="1">
        <v>4195</v>
      </c>
      <c r="D44" s="1"/>
      <c r="E44" s="1"/>
      <c r="F44" s="2"/>
      <c r="G44" s="1"/>
      <c r="H44" s="1"/>
      <c r="I44" s="2"/>
      <c r="J44" s="2"/>
      <c r="K44" s="2">
        <v>2305</v>
      </c>
      <c r="L44" s="24"/>
      <c r="M44" s="24">
        <v>325</v>
      </c>
      <c r="N44" s="24"/>
      <c r="O44" s="24">
        <f t="shared" si="1"/>
        <v>6825</v>
      </c>
    </row>
    <row r="45" spans="1:15" x14ac:dyDescent="0.3">
      <c r="A45" s="1" t="s">
        <v>287</v>
      </c>
      <c r="B45" s="1" t="s">
        <v>240</v>
      </c>
      <c r="C45" s="1">
        <v>4195</v>
      </c>
      <c r="D45" s="1"/>
      <c r="E45" s="1"/>
      <c r="F45" s="2"/>
      <c r="G45" s="1"/>
      <c r="H45" s="1"/>
      <c r="I45" s="2"/>
      <c r="J45" s="2"/>
      <c r="K45" s="2">
        <v>2305</v>
      </c>
      <c r="L45" s="24"/>
      <c r="M45" s="24">
        <v>325</v>
      </c>
      <c r="N45" s="24"/>
      <c r="O45" s="24">
        <f t="shared" si="1"/>
        <v>6825</v>
      </c>
    </row>
    <row r="46" spans="1:15" x14ac:dyDescent="0.3">
      <c r="A46" s="1" t="s">
        <v>288</v>
      </c>
      <c r="B46" s="1" t="s">
        <v>240</v>
      </c>
      <c r="C46" s="1">
        <v>4195</v>
      </c>
      <c r="D46" s="1"/>
      <c r="E46" s="1"/>
      <c r="F46" s="2"/>
      <c r="G46" s="1"/>
      <c r="H46" s="1"/>
      <c r="I46" s="2"/>
      <c r="J46" s="2"/>
      <c r="K46" s="2">
        <v>2305</v>
      </c>
      <c r="L46" s="24"/>
      <c r="M46" s="24">
        <v>325</v>
      </c>
      <c r="N46" s="24"/>
      <c r="O46" s="24">
        <f t="shared" si="1"/>
        <v>6825</v>
      </c>
    </row>
    <row r="47" spans="1:15" x14ac:dyDescent="0.3">
      <c r="A47" s="1" t="s">
        <v>289</v>
      </c>
      <c r="B47" s="1" t="s">
        <v>240</v>
      </c>
      <c r="C47" s="1">
        <v>4195</v>
      </c>
      <c r="D47" s="1"/>
      <c r="E47" s="1"/>
      <c r="F47" s="2"/>
      <c r="G47" s="1"/>
      <c r="H47" s="1"/>
      <c r="I47" s="2"/>
      <c r="J47" s="2"/>
      <c r="K47" s="2">
        <v>2305</v>
      </c>
      <c r="L47" s="24"/>
      <c r="M47" s="24">
        <v>325</v>
      </c>
      <c r="N47" s="24"/>
      <c r="O47" s="24">
        <f t="shared" si="1"/>
        <v>6825</v>
      </c>
    </row>
    <row r="48" spans="1:15" x14ac:dyDescent="0.3">
      <c r="A48" s="1" t="s">
        <v>290</v>
      </c>
      <c r="B48" s="1" t="s">
        <v>240</v>
      </c>
      <c r="C48" s="1">
        <v>4195</v>
      </c>
      <c r="D48" s="1"/>
      <c r="E48" s="1"/>
      <c r="F48" s="2"/>
      <c r="G48" s="1"/>
      <c r="H48" s="1"/>
      <c r="I48" s="2"/>
      <c r="J48" s="2"/>
      <c r="K48" s="2">
        <v>2305</v>
      </c>
      <c r="L48" s="24"/>
      <c r="M48" s="24">
        <v>325</v>
      </c>
      <c r="N48" s="24"/>
      <c r="O48" s="24">
        <f t="shared" si="1"/>
        <v>6825</v>
      </c>
    </row>
    <row r="49" spans="1:15" x14ac:dyDescent="0.3">
      <c r="A49" s="1" t="s">
        <v>291</v>
      </c>
      <c r="B49" s="1" t="s">
        <v>240</v>
      </c>
      <c r="C49" s="1">
        <v>4195</v>
      </c>
      <c r="D49" s="1"/>
      <c r="E49" s="1"/>
      <c r="F49" s="2"/>
      <c r="G49" s="1"/>
      <c r="H49" s="1"/>
      <c r="I49" s="2"/>
      <c r="J49" s="2"/>
      <c r="K49" s="2">
        <v>2305</v>
      </c>
      <c r="L49" s="24"/>
      <c r="M49" s="24">
        <v>325</v>
      </c>
      <c r="N49" s="24"/>
      <c r="O49" s="24">
        <f t="shared" si="1"/>
        <v>6825</v>
      </c>
    </row>
    <row r="50" spans="1:15" x14ac:dyDescent="0.3">
      <c r="A50" s="1" t="s">
        <v>292</v>
      </c>
      <c r="B50" s="1" t="s">
        <v>240</v>
      </c>
      <c r="C50" s="1">
        <v>4195</v>
      </c>
      <c r="D50" s="1"/>
      <c r="E50" s="1"/>
      <c r="F50" s="2"/>
      <c r="G50" s="1"/>
      <c r="H50" s="1"/>
      <c r="I50" s="2"/>
      <c r="J50" s="2"/>
      <c r="K50" s="2">
        <v>2305</v>
      </c>
      <c r="L50" s="24"/>
      <c r="M50" s="24">
        <v>325</v>
      </c>
      <c r="N50" s="24"/>
      <c r="O50" s="24">
        <f t="shared" si="1"/>
        <v>6825</v>
      </c>
    </row>
    <row r="51" spans="1:15" x14ac:dyDescent="0.3">
      <c r="A51" s="1" t="s">
        <v>293</v>
      </c>
      <c r="B51" s="1" t="s">
        <v>240</v>
      </c>
      <c r="C51" s="1">
        <v>4195</v>
      </c>
      <c r="D51" s="1"/>
      <c r="E51" s="1"/>
      <c r="F51" s="2"/>
      <c r="G51" s="1"/>
      <c r="H51" s="1"/>
      <c r="I51" s="2"/>
      <c r="J51" s="2"/>
      <c r="K51" s="2">
        <v>2305</v>
      </c>
      <c r="L51" s="24"/>
      <c r="M51" s="24">
        <v>325</v>
      </c>
      <c r="N51" s="24"/>
      <c r="O51" s="24">
        <f t="shared" si="1"/>
        <v>6825</v>
      </c>
    </row>
    <row r="52" spans="1:15" x14ac:dyDescent="0.3">
      <c r="A52" s="1" t="s">
        <v>294</v>
      </c>
      <c r="B52" s="1" t="s">
        <v>240</v>
      </c>
      <c r="C52" s="1">
        <v>4195</v>
      </c>
      <c r="D52" s="1"/>
      <c r="E52" s="1"/>
      <c r="F52" s="2"/>
      <c r="G52" s="1"/>
      <c r="H52" s="1"/>
      <c r="I52" s="2"/>
      <c r="J52" s="2"/>
      <c r="K52" s="2">
        <v>2305</v>
      </c>
      <c r="L52" s="24"/>
      <c r="M52" s="24">
        <v>325</v>
      </c>
      <c r="N52" s="24"/>
      <c r="O52" s="24">
        <f t="shared" si="1"/>
        <v>6825</v>
      </c>
    </row>
    <row r="53" spans="1:15" x14ac:dyDescent="0.3">
      <c r="A53" s="1" t="s">
        <v>295</v>
      </c>
      <c r="B53" s="1" t="s">
        <v>240</v>
      </c>
      <c r="C53" s="1">
        <v>4195</v>
      </c>
      <c r="D53" s="1"/>
      <c r="E53" s="1"/>
      <c r="F53" s="2"/>
      <c r="G53" s="1"/>
      <c r="H53" s="1"/>
      <c r="I53" s="2"/>
      <c r="J53" s="2"/>
      <c r="K53" s="2">
        <v>2305</v>
      </c>
      <c r="L53" s="24"/>
      <c r="M53" s="24">
        <v>325</v>
      </c>
      <c r="N53" s="24"/>
      <c r="O53" s="24">
        <f t="shared" si="1"/>
        <v>6825</v>
      </c>
    </row>
    <row r="54" spans="1:15" x14ac:dyDescent="0.3">
      <c r="A54" s="1" t="s">
        <v>296</v>
      </c>
      <c r="B54" s="1" t="s">
        <v>240</v>
      </c>
      <c r="C54" s="1">
        <v>4195</v>
      </c>
      <c r="D54" s="1"/>
      <c r="E54" s="1"/>
      <c r="F54" s="2"/>
      <c r="G54" s="1"/>
      <c r="H54" s="1"/>
      <c r="I54" s="2"/>
      <c r="J54" s="2"/>
      <c r="K54" s="2">
        <v>2305</v>
      </c>
      <c r="L54" s="24"/>
      <c r="M54" s="24">
        <v>325</v>
      </c>
      <c r="N54" s="24"/>
      <c r="O54" s="24">
        <f t="shared" si="1"/>
        <v>6825</v>
      </c>
    </row>
    <row r="55" spans="1:15" x14ac:dyDescent="0.3">
      <c r="A55" s="1" t="s">
        <v>297</v>
      </c>
      <c r="B55" s="1" t="s">
        <v>239</v>
      </c>
      <c r="C55" s="1">
        <v>3638</v>
      </c>
      <c r="D55" s="1"/>
      <c r="E55" s="1"/>
      <c r="F55" s="2"/>
      <c r="G55" s="1"/>
      <c r="H55" s="1"/>
      <c r="I55" s="2"/>
      <c r="J55" s="2"/>
      <c r="K55" s="2">
        <v>2862</v>
      </c>
      <c r="L55" s="24"/>
      <c r="M55" s="24"/>
      <c r="N55" s="24"/>
      <c r="O55" s="24">
        <f t="shared" si="1"/>
        <v>6500</v>
      </c>
    </row>
    <row r="56" spans="1:15" x14ac:dyDescent="0.3">
      <c r="A56" s="1" t="s">
        <v>298</v>
      </c>
      <c r="B56" s="1" t="s">
        <v>241</v>
      </c>
      <c r="C56" s="1">
        <v>3541</v>
      </c>
      <c r="D56" s="1"/>
      <c r="E56" s="1"/>
      <c r="F56" s="2"/>
      <c r="G56" s="1"/>
      <c r="H56" s="1"/>
      <c r="I56" s="2"/>
      <c r="J56" s="2"/>
      <c r="K56" s="2">
        <v>2959</v>
      </c>
      <c r="L56" s="24"/>
      <c r="M56" s="24"/>
      <c r="N56" s="24"/>
      <c r="O56" s="24">
        <f t="shared" si="1"/>
        <v>6500</v>
      </c>
    </row>
    <row r="57" spans="1:15" x14ac:dyDescent="0.3">
      <c r="A57" s="1" t="s">
        <v>299</v>
      </c>
      <c r="B57" s="1" t="s">
        <v>239</v>
      </c>
      <c r="C57" s="1">
        <v>3638</v>
      </c>
      <c r="D57" s="1"/>
      <c r="E57" s="1"/>
      <c r="F57" s="2"/>
      <c r="G57" s="1"/>
      <c r="H57" s="1"/>
      <c r="I57" s="2"/>
      <c r="J57" s="2"/>
      <c r="K57" s="2">
        <v>2862</v>
      </c>
      <c r="L57" s="24"/>
      <c r="M57" s="24"/>
      <c r="N57" s="24"/>
      <c r="O57" s="24">
        <f t="shared" si="1"/>
        <v>6500</v>
      </c>
    </row>
    <row r="58" spans="1:15" x14ac:dyDescent="0.3">
      <c r="A58" s="1" t="s">
        <v>300</v>
      </c>
      <c r="B58" s="1" t="s">
        <v>241</v>
      </c>
      <c r="C58" s="1">
        <v>3541</v>
      </c>
      <c r="D58" s="1"/>
      <c r="E58" s="1"/>
      <c r="F58" s="2"/>
      <c r="G58" s="1"/>
      <c r="H58" s="1"/>
      <c r="I58" s="2"/>
      <c r="J58" s="2"/>
      <c r="K58" s="2">
        <v>2959</v>
      </c>
      <c r="L58" s="24"/>
      <c r="M58" s="24"/>
      <c r="N58" s="24"/>
      <c r="O58" s="24">
        <f t="shared" si="1"/>
        <v>6500</v>
      </c>
    </row>
    <row r="59" spans="1:15" x14ac:dyDescent="0.3">
      <c r="A59" s="1" t="s">
        <v>301</v>
      </c>
      <c r="B59" s="1" t="s">
        <v>243</v>
      </c>
      <c r="C59" s="1">
        <v>2266.2399999999998</v>
      </c>
      <c r="D59" s="1"/>
      <c r="E59" s="1"/>
      <c r="F59" s="2"/>
      <c r="G59" s="1"/>
      <c r="H59" s="1">
        <v>2086.3000000000002</v>
      </c>
      <c r="I59" s="2"/>
      <c r="J59" s="2"/>
      <c r="K59" s="2">
        <v>1893.76</v>
      </c>
      <c r="L59" s="24"/>
      <c r="M59" s="24"/>
      <c r="N59" s="24"/>
      <c r="O59" s="24">
        <f t="shared" si="1"/>
        <v>6246.3</v>
      </c>
    </row>
    <row r="60" spans="1:15" x14ac:dyDescent="0.3">
      <c r="A60" s="1" t="s">
        <v>302</v>
      </c>
      <c r="B60" s="1" t="s">
        <v>243</v>
      </c>
      <c r="C60" s="1">
        <v>1456.87</v>
      </c>
      <c r="D60" s="1"/>
      <c r="E60" s="1"/>
      <c r="F60" s="2"/>
      <c r="G60" s="1"/>
      <c r="H60" s="1">
        <v>3639.42</v>
      </c>
      <c r="I60" s="2"/>
      <c r="J60" s="2"/>
      <c r="K60" s="2">
        <v>1217.42</v>
      </c>
      <c r="L60" s="24"/>
      <c r="M60" s="24"/>
      <c r="N60" s="24"/>
      <c r="O60" s="24">
        <f t="shared" si="1"/>
        <v>6313.71</v>
      </c>
    </row>
    <row r="61" spans="1:15" x14ac:dyDescent="0.3">
      <c r="A61" s="1" t="s">
        <v>303</v>
      </c>
      <c r="B61" s="1" t="s">
        <v>243</v>
      </c>
      <c r="C61" s="1">
        <v>2407.88</v>
      </c>
      <c r="D61" s="1"/>
      <c r="E61" s="1"/>
      <c r="F61" s="2"/>
      <c r="G61" s="1"/>
      <c r="H61" s="1">
        <v>1861.56</v>
      </c>
      <c r="I61" s="2"/>
      <c r="J61" s="2"/>
      <c r="K61" s="2">
        <v>2012.12</v>
      </c>
      <c r="L61" s="24">
        <v>596.46</v>
      </c>
      <c r="M61" s="24"/>
      <c r="N61" s="24"/>
      <c r="O61" s="24">
        <f t="shared" si="1"/>
        <v>6878.02</v>
      </c>
    </row>
    <row r="62" spans="1:15" x14ac:dyDescent="0.3">
      <c r="A62" s="1" t="s">
        <v>304</v>
      </c>
      <c r="B62" s="1" t="s">
        <v>243</v>
      </c>
      <c r="C62" s="1">
        <v>1942.49</v>
      </c>
      <c r="D62" s="1"/>
      <c r="E62" s="1"/>
      <c r="F62" s="2"/>
      <c r="G62" s="1"/>
      <c r="H62" s="1">
        <v>3003.14</v>
      </c>
      <c r="I62" s="2"/>
      <c r="J62" s="2"/>
      <c r="K62" s="2">
        <v>1623.22</v>
      </c>
      <c r="L62" s="24"/>
      <c r="M62" s="24"/>
      <c r="N62" s="24"/>
      <c r="O62" s="24">
        <f t="shared" si="1"/>
        <v>6568.85</v>
      </c>
    </row>
    <row r="63" spans="1:15" x14ac:dyDescent="0.3">
      <c r="A63" s="1" t="s">
        <v>305</v>
      </c>
      <c r="B63" s="1" t="s">
        <v>243</v>
      </c>
      <c r="C63" s="1">
        <v>1942.49</v>
      </c>
      <c r="D63" s="1"/>
      <c r="E63" s="1"/>
      <c r="F63" s="2"/>
      <c r="G63" s="1"/>
      <c r="H63" s="1">
        <v>2906.96</v>
      </c>
      <c r="I63" s="2"/>
      <c r="J63" s="2"/>
      <c r="K63" s="2">
        <v>1623.22</v>
      </c>
      <c r="L63" s="24"/>
      <c r="M63" s="24"/>
      <c r="N63" s="24"/>
      <c r="O63" s="24">
        <f t="shared" si="1"/>
        <v>6472.67</v>
      </c>
    </row>
    <row r="64" spans="1:15" x14ac:dyDescent="0.3">
      <c r="A64" s="1" t="s">
        <v>306</v>
      </c>
      <c r="B64" s="1" t="s">
        <v>243</v>
      </c>
      <c r="C64" s="1">
        <v>2266.2399999999998</v>
      </c>
      <c r="D64" s="1"/>
      <c r="E64" s="1"/>
      <c r="F64" s="2"/>
      <c r="G64" s="1"/>
      <c r="H64" s="1">
        <v>2082</v>
      </c>
      <c r="I64" s="2"/>
      <c r="J64" s="2"/>
      <c r="K64" s="2">
        <v>1893.76</v>
      </c>
      <c r="L64" s="24"/>
      <c r="M64" s="24"/>
      <c r="N64" s="24"/>
      <c r="O64" s="24">
        <f t="shared" si="1"/>
        <v>6242</v>
      </c>
    </row>
    <row r="65" spans="1:15" ht="37.200000000000003" customHeight="1" x14ac:dyDescent="0.3">
      <c r="A65" s="1" t="s">
        <v>307</v>
      </c>
      <c r="B65" s="2" t="s">
        <v>308</v>
      </c>
      <c r="C65" s="1"/>
      <c r="D65" s="1"/>
      <c r="E65" s="1"/>
      <c r="F65" s="2"/>
      <c r="G65" s="1">
        <v>12743.5</v>
      </c>
      <c r="H65" s="1"/>
      <c r="I65" s="2"/>
      <c r="J65" s="2"/>
      <c r="K65" s="2"/>
      <c r="L65" s="24"/>
      <c r="M65" s="24"/>
      <c r="N65" s="24"/>
      <c r="O65" s="24">
        <f t="shared" si="1"/>
        <v>12743.5</v>
      </c>
    </row>
    <row r="66" spans="1:15" x14ac:dyDescent="0.3">
      <c r="C66" s="46">
        <f>SUM(C3:C65)</f>
        <v>191907.21999999988</v>
      </c>
      <c r="D66" s="46">
        <f t="shared" ref="D66:O66" si="2">SUM(D3:D65)</f>
        <v>3084.5699999999997</v>
      </c>
      <c r="E66" s="46">
        <f t="shared" si="2"/>
        <v>6319.3600000000006</v>
      </c>
      <c r="F66" s="46">
        <f t="shared" si="2"/>
        <v>7216.25</v>
      </c>
      <c r="G66" s="46">
        <f t="shared" si="2"/>
        <v>126018.42000000001</v>
      </c>
      <c r="H66" s="46">
        <f t="shared" si="2"/>
        <v>96265.770000000019</v>
      </c>
      <c r="I66" s="46">
        <f t="shared" si="2"/>
        <v>2136.85</v>
      </c>
      <c r="J66" s="46">
        <f t="shared" si="2"/>
        <v>12550</v>
      </c>
      <c r="K66" s="46">
        <f t="shared" si="2"/>
        <v>64403.850000000006</v>
      </c>
      <c r="L66" s="46">
        <f t="shared" si="2"/>
        <v>596.46</v>
      </c>
      <c r="M66" s="46">
        <f t="shared" si="2"/>
        <v>4875</v>
      </c>
      <c r="N66" s="46">
        <f t="shared" si="2"/>
        <v>2262.2599999999998</v>
      </c>
      <c r="O66" s="46">
        <f t="shared" si="2"/>
        <v>517636.01000000007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O32" sqref="O32"/>
    </sheetView>
  </sheetViews>
  <sheetFormatPr defaultRowHeight="14.4" x14ac:dyDescent="0.3"/>
  <cols>
    <col min="1" max="1" width="33" customWidth="1"/>
    <col min="2" max="2" width="20.21875" customWidth="1"/>
    <col min="3" max="3" width="10.6640625" customWidth="1"/>
    <col min="17" max="17" width="11.33203125" customWidth="1"/>
  </cols>
  <sheetData>
    <row r="1" spans="1:17" ht="18" x14ac:dyDescent="0.35">
      <c r="A1" s="47" t="s">
        <v>309</v>
      </c>
      <c r="B1" s="31"/>
      <c r="C1" s="32"/>
      <c r="D1" s="32"/>
    </row>
    <row r="2" spans="1:17" ht="57.6" x14ac:dyDescent="0.3">
      <c r="A2" s="1" t="s">
        <v>110</v>
      </c>
      <c r="B2" s="1" t="s">
        <v>218</v>
      </c>
      <c r="C2" s="1" t="s">
        <v>42</v>
      </c>
      <c r="D2" s="1" t="s">
        <v>43</v>
      </c>
      <c r="E2" s="1" t="s">
        <v>44</v>
      </c>
      <c r="F2" s="2" t="s">
        <v>55</v>
      </c>
      <c r="G2" s="2" t="s">
        <v>316</v>
      </c>
      <c r="H2" s="1" t="s">
        <v>56</v>
      </c>
      <c r="I2" s="2" t="s">
        <v>121</v>
      </c>
      <c r="J2" s="2" t="s">
        <v>46</v>
      </c>
      <c r="K2" s="2" t="s">
        <v>120</v>
      </c>
      <c r="L2" s="24" t="s">
        <v>78</v>
      </c>
      <c r="M2" s="24" t="s">
        <v>230</v>
      </c>
      <c r="N2" s="24" t="s">
        <v>242</v>
      </c>
      <c r="O2" s="24" t="s">
        <v>178</v>
      </c>
      <c r="P2" s="24" t="s">
        <v>132</v>
      </c>
      <c r="Q2" s="24" t="s">
        <v>49</v>
      </c>
    </row>
    <row r="3" spans="1:17" x14ac:dyDescent="0.3">
      <c r="A3" s="1" t="s">
        <v>245</v>
      </c>
      <c r="B3" s="1" t="s">
        <v>219</v>
      </c>
      <c r="C3" s="1">
        <v>12000</v>
      </c>
      <c r="D3" s="1">
        <v>550</v>
      </c>
      <c r="E3" s="1">
        <v>1882.5</v>
      </c>
      <c r="F3" s="2">
        <v>7216.25</v>
      </c>
      <c r="G3" s="1"/>
      <c r="H3" s="1"/>
      <c r="I3" s="2"/>
      <c r="J3" s="2">
        <v>12550</v>
      </c>
      <c r="K3" s="2"/>
      <c r="L3" s="24"/>
      <c r="M3" s="24"/>
      <c r="N3" s="24"/>
      <c r="O3" s="24"/>
      <c r="P3" s="24">
        <v>86.84</v>
      </c>
      <c r="Q3" s="24">
        <f t="shared" ref="Q3:Q18" si="0">SUM(C3:P3)</f>
        <v>34285.589999999997</v>
      </c>
    </row>
    <row r="4" spans="1:17" x14ac:dyDescent="0.3">
      <c r="A4" s="1" t="s">
        <v>246</v>
      </c>
      <c r="B4" s="1" t="s">
        <v>221</v>
      </c>
      <c r="C4" s="1">
        <v>8555.5499999999993</v>
      </c>
      <c r="D4" s="1">
        <v>309.52</v>
      </c>
      <c r="E4" s="1">
        <v>2847.62</v>
      </c>
      <c r="F4" s="2"/>
      <c r="G4" s="1"/>
      <c r="H4" s="1">
        <v>2500.56</v>
      </c>
      <c r="I4" s="2"/>
      <c r="J4" s="2"/>
      <c r="K4" s="2"/>
      <c r="L4" s="24"/>
      <c r="M4" s="24"/>
      <c r="N4" s="24"/>
      <c r="O4" s="24"/>
      <c r="P4" s="24">
        <v>53.76</v>
      </c>
      <c r="Q4" s="24">
        <f t="shared" si="0"/>
        <v>14267.009999999998</v>
      </c>
    </row>
    <row r="5" spans="1:17" x14ac:dyDescent="0.3">
      <c r="A5" s="1" t="s">
        <v>247</v>
      </c>
      <c r="B5" s="1" t="s">
        <v>222</v>
      </c>
      <c r="C5" s="1">
        <v>8555.5499999999993</v>
      </c>
      <c r="D5" s="1">
        <v>247.62</v>
      </c>
      <c r="E5" s="1">
        <v>705.71</v>
      </c>
      <c r="F5" s="2"/>
      <c r="G5" s="1"/>
      <c r="H5" s="1">
        <v>1946.97</v>
      </c>
      <c r="I5" s="2"/>
      <c r="J5" s="2"/>
      <c r="K5" s="2"/>
      <c r="L5" s="24"/>
      <c r="M5" s="24"/>
      <c r="N5" s="24"/>
      <c r="O5" s="24"/>
      <c r="P5" s="24">
        <v>53.76</v>
      </c>
      <c r="Q5" s="24">
        <f t="shared" si="0"/>
        <v>11509.61</v>
      </c>
    </row>
    <row r="6" spans="1:17" x14ac:dyDescent="0.3">
      <c r="A6" s="1" t="s">
        <v>248</v>
      </c>
      <c r="B6" s="1" t="s">
        <v>311</v>
      </c>
      <c r="C6" s="1"/>
      <c r="D6" s="1"/>
      <c r="E6" s="1"/>
      <c r="F6" s="2"/>
      <c r="G6" s="1">
        <v>20238.96</v>
      </c>
      <c r="H6" s="1"/>
      <c r="I6" s="2"/>
      <c r="J6" s="2"/>
      <c r="K6" s="2"/>
      <c r="L6" s="24"/>
      <c r="M6" s="24"/>
      <c r="N6" s="24"/>
      <c r="O6" s="24"/>
      <c r="P6" s="24"/>
      <c r="Q6" s="24">
        <f t="shared" si="0"/>
        <v>20238.96</v>
      </c>
    </row>
    <row r="7" spans="1:17" x14ac:dyDescent="0.3">
      <c r="A7" s="1" t="s">
        <v>249</v>
      </c>
      <c r="B7" s="1" t="s">
        <v>224</v>
      </c>
      <c r="C7" s="1"/>
      <c r="D7" s="1"/>
      <c r="E7" s="1"/>
      <c r="F7" s="2"/>
      <c r="G7" s="1">
        <v>15143.52</v>
      </c>
      <c r="H7" s="1"/>
      <c r="I7" s="2"/>
      <c r="J7" s="2"/>
      <c r="K7" s="2"/>
      <c r="L7" s="24"/>
      <c r="M7" s="24"/>
      <c r="N7" s="24"/>
      <c r="O7" s="24"/>
      <c r="P7" s="24"/>
      <c r="Q7" s="24">
        <f t="shared" si="0"/>
        <v>15143.52</v>
      </c>
    </row>
    <row r="8" spans="1:17" x14ac:dyDescent="0.3">
      <c r="A8" s="33" t="s">
        <v>250</v>
      </c>
      <c r="B8" s="33" t="s">
        <v>224</v>
      </c>
      <c r="C8" s="1">
        <v>9206.35</v>
      </c>
      <c r="D8" s="1">
        <v>304.76</v>
      </c>
      <c r="E8" s="1"/>
      <c r="F8" s="2"/>
      <c r="G8" s="1"/>
      <c r="H8" s="1"/>
      <c r="I8" s="2"/>
      <c r="J8" s="2"/>
      <c r="K8" s="2"/>
      <c r="L8" s="24"/>
      <c r="M8" s="24"/>
      <c r="N8" s="24"/>
      <c r="O8" s="24"/>
      <c r="P8" s="24">
        <v>66.16</v>
      </c>
      <c r="Q8" s="24">
        <f t="shared" si="0"/>
        <v>9577.27</v>
      </c>
    </row>
    <row r="9" spans="1:17" x14ac:dyDescent="0.3">
      <c r="A9" s="1" t="s">
        <v>251</v>
      </c>
      <c r="B9" s="1" t="s">
        <v>224</v>
      </c>
      <c r="C9" s="1">
        <v>9206.35</v>
      </c>
      <c r="D9" s="1">
        <v>304.76</v>
      </c>
      <c r="E9" s="1"/>
      <c r="F9" s="2"/>
      <c r="G9" s="1"/>
      <c r="H9" s="1"/>
      <c r="I9" s="2"/>
      <c r="J9" s="2"/>
      <c r="K9" s="2"/>
      <c r="L9" s="24"/>
      <c r="M9" s="24"/>
      <c r="N9" s="24"/>
      <c r="O9" s="24"/>
      <c r="P9" s="24">
        <v>66.16</v>
      </c>
      <c r="Q9" s="24">
        <f t="shared" si="0"/>
        <v>9577.27</v>
      </c>
    </row>
    <row r="10" spans="1:17" x14ac:dyDescent="0.3">
      <c r="A10" s="1" t="s">
        <v>252</v>
      </c>
      <c r="B10" s="1" t="s">
        <v>224</v>
      </c>
      <c r="C10" s="1"/>
      <c r="D10" s="1"/>
      <c r="E10" s="1"/>
      <c r="F10" s="2"/>
      <c r="G10" s="1">
        <v>17736.810000000001</v>
      </c>
      <c r="H10" s="1"/>
      <c r="I10" s="2"/>
      <c r="J10" s="2"/>
      <c r="K10" s="2"/>
      <c r="L10" s="24"/>
      <c r="M10" s="24"/>
      <c r="N10" s="24"/>
      <c r="O10" s="24"/>
      <c r="P10" s="24"/>
      <c r="Q10" s="24">
        <f t="shared" si="0"/>
        <v>17736.810000000001</v>
      </c>
    </row>
    <row r="11" spans="1:17" x14ac:dyDescent="0.3">
      <c r="A11" s="1" t="s">
        <v>253</v>
      </c>
      <c r="B11" s="1" t="s">
        <v>224</v>
      </c>
      <c r="C11" s="1"/>
      <c r="D11" s="1"/>
      <c r="E11" s="1"/>
      <c r="F11" s="2"/>
      <c r="G11" s="1">
        <v>12878.04</v>
      </c>
      <c r="H11" s="1"/>
      <c r="I11" s="2"/>
      <c r="J11" s="2"/>
      <c r="K11" s="2"/>
      <c r="L11" s="24"/>
      <c r="M11" s="24"/>
      <c r="N11" s="24"/>
      <c r="O11" s="24"/>
      <c r="P11" s="24"/>
      <c r="Q11" s="24">
        <f t="shared" si="0"/>
        <v>12878.04</v>
      </c>
    </row>
    <row r="12" spans="1:17" x14ac:dyDescent="0.3">
      <c r="A12" s="1" t="s">
        <v>254</v>
      </c>
      <c r="B12" s="1" t="s">
        <v>225</v>
      </c>
      <c r="C12" s="1">
        <v>4600</v>
      </c>
      <c r="D12" s="1">
        <v>233.33</v>
      </c>
      <c r="E12" s="1"/>
      <c r="F12" s="2"/>
      <c r="G12" s="1"/>
      <c r="H12" s="1">
        <v>3938.4</v>
      </c>
      <c r="I12" s="2"/>
      <c r="J12" s="2"/>
      <c r="K12" s="2"/>
      <c r="L12" s="24"/>
      <c r="M12" s="24">
        <v>483.33</v>
      </c>
      <c r="N12" s="24"/>
      <c r="O12" s="24"/>
      <c r="P12" s="24">
        <v>57.89</v>
      </c>
      <c r="Q12" s="24">
        <f t="shared" si="0"/>
        <v>9312.9499999999989</v>
      </c>
    </row>
    <row r="13" spans="1:17" x14ac:dyDescent="0.3">
      <c r="A13" s="1" t="s">
        <v>255</v>
      </c>
      <c r="B13" s="1" t="s">
        <v>226</v>
      </c>
      <c r="C13" s="1">
        <v>2514.2800000000002</v>
      </c>
      <c r="D13" s="1">
        <v>130.94999999999999</v>
      </c>
      <c r="E13" s="1">
        <v>529.04999999999995</v>
      </c>
      <c r="F13" s="2"/>
      <c r="G13" s="1"/>
      <c r="H13" s="1">
        <v>4522.84</v>
      </c>
      <c r="I13" s="2"/>
      <c r="J13" s="2"/>
      <c r="K13" s="2">
        <v>16.05</v>
      </c>
      <c r="L13" s="24"/>
      <c r="M13" s="24"/>
      <c r="N13" s="24"/>
      <c r="O13" s="24"/>
      <c r="P13" s="24">
        <v>214.43</v>
      </c>
      <c r="Q13" s="24">
        <f t="shared" si="0"/>
        <v>7927.6</v>
      </c>
    </row>
    <row r="14" spans="1:17" x14ac:dyDescent="0.3">
      <c r="A14" s="1" t="s">
        <v>256</v>
      </c>
      <c r="B14" s="1" t="s">
        <v>226</v>
      </c>
      <c r="C14" s="1">
        <v>4419.04</v>
      </c>
      <c r="D14" s="1">
        <v>190.48</v>
      </c>
      <c r="E14" s="1"/>
      <c r="F14" s="2"/>
      <c r="G14" s="1"/>
      <c r="H14" s="1"/>
      <c r="I14" s="2">
        <v>1104.76</v>
      </c>
      <c r="J14" s="2"/>
      <c r="K14" s="2"/>
      <c r="L14" s="24"/>
      <c r="M14" s="24"/>
      <c r="N14" s="24"/>
      <c r="O14" s="24"/>
      <c r="P14" s="24">
        <v>311.89999999999998</v>
      </c>
      <c r="Q14" s="24">
        <f t="shared" si="0"/>
        <v>6026.1799999999994</v>
      </c>
    </row>
    <row r="15" spans="1:17" x14ac:dyDescent="0.3">
      <c r="A15" s="1" t="s">
        <v>257</v>
      </c>
      <c r="B15" s="1" t="s">
        <v>227</v>
      </c>
      <c r="C15" s="1">
        <v>4234.92</v>
      </c>
      <c r="D15" s="1">
        <v>190.48</v>
      </c>
      <c r="E15" s="1"/>
      <c r="F15" s="2"/>
      <c r="G15" s="1"/>
      <c r="H15" s="1"/>
      <c r="I15" s="2"/>
      <c r="J15" s="2"/>
      <c r="K15" s="2">
        <v>1190.98</v>
      </c>
      <c r="L15" s="24"/>
      <c r="M15" s="24"/>
      <c r="N15" s="24"/>
      <c r="O15" s="24"/>
      <c r="P15" s="24">
        <v>66.16</v>
      </c>
      <c r="Q15" s="24">
        <f t="shared" si="0"/>
        <v>5682.5399999999991</v>
      </c>
    </row>
    <row r="16" spans="1:17" x14ac:dyDescent="0.3">
      <c r="A16" s="1" t="s">
        <v>258</v>
      </c>
      <c r="B16" s="1" t="s">
        <v>227</v>
      </c>
      <c r="C16" s="1"/>
      <c r="D16" s="1"/>
      <c r="E16" s="1"/>
      <c r="F16" s="2"/>
      <c r="G16" s="1">
        <v>7030.38</v>
      </c>
      <c r="H16" s="1"/>
      <c r="I16" s="2"/>
      <c r="J16" s="2"/>
      <c r="K16" s="2"/>
      <c r="L16" s="24"/>
      <c r="M16" s="24"/>
      <c r="N16" s="24"/>
      <c r="O16" s="24"/>
      <c r="P16" s="24"/>
      <c r="Q16" s="24">
        <f t="shared" si="0"/>
        <v>7030.38</v>
      </c>
    </row>
    <row r="17" spans="1:17" x14ac:dyDescent="0.3">
      <c r="A17" s="1" t="s">
        <v>259</v>
      </c>
      <c r="B17" s="1" t="s">
        <v>227</v>
      </c>
      <c r="C17" s="1">
        <v>4234.92</v>
      </c>
      <c r="D17" s="1">
        <v>190.48</v>
      </c>
      <c r="E17" s="1">
        <v>554.29</v>
      </c>
      <c r="F17" s="2"/>
      <c r="G17" s="1"/>
      <c r="H17" s="1"/>
      <c r="I17" s="2"/>
      <c r="J17" s="2"/>
      <c r="K17" s="2">
        <v>636.69000000000005</v>
      </c>
      <c r="L17" s="24"/>
      <c r="M17" s="24"/>
      <c r="N17" s="24"/>
      <c r="O17" s="24"/>
      <c r="P17" s="24">
        <v>66.16</v>
      </c>
      <c r="Q17" s="24">
        <f t="shared" si="0"/>
        <v>5682.5399999999991</v>
      </c>
    </row>
    <row r="18" spans="1:17" x14ac:dyDescent="0.3">
      <c r="A18" s="1" t="s">
        <v>260</v>
      </c>
      <c r="B18" s="1" t="s">
        <v>227</v>
      </c>
      <c r="C18" s="1">
        <v>4234.92</v>
      </c>
      <c r="D18" s="1">
        <v>228.57</v>
      </c>
      <c r="E18" s="1">
        <v>1120</v>
      </c>
      <c r="F18" s="2"/>
      <c r="G18" s="1"/>
      <c r="H18" s="1"/>
      <c r="I18" s="2"/>
      <c r="J18" s="2"/>
      <c r="K18" s="2">
        <v>32.89</v>
      </c>
      <c r="L18" s="24"/>
      <c r="M18" s="24"/>
      <c r="N18" s="24"/>
      <c r="O18" s="24"/>
      <c r="P18" s="24">
        <v>66.16</v>
      </c>
      <c r="Q18" s="24">
        <f t="shared" si="0"/>
        <v>5682.54</v>
      </c>
    </row>
    <row r="19" spans="1:17" x14ac:dyDescent="0.3">
      <c r="A19" s="1" t="s">
        <v>261</v>
      </c>
      <c r="B19" s="1" t="s">
        <v>226</v>
      </c>
      <c r="C19" s="1">
        <v>4419.04</v>
      </c>
      <c r="D19" s="1">
        <v>152.38</v>
      </c>
      <c r="E19" s="1"/>
      <c r="F19" s="2"/>
      <c r="G19" s="1"/>
      <c r="H19" s="1"/>
      <c r="I19" s="2"/>
      <c r="J19" s="2"/>
      <c r="K19" s="2">
        <v>830.96</v>
      </c>
      <c r="L19" s="24"/>
      <c r="M19" s="24"/>
      <c r="N19" s="24"/>
      <c r="O19" s="24"/>
      <c r="P19" s="24">
        <v>311.89999999999998</v>
      </c>
      <c r="Q19" s="24">
        <f t="shared" ref="Q19:Q65" si="1">SUM(C19:P19)</f>
        <v>5714.28</v>
      </c>
    </row>
    <row r="20" spans="1:17" ht="14.4" customHeight="1" x14ac:dyDescent="0.3">
      <c r="A20" s="1" t="s">
        <v>262</v>
      </c>
      <c r="B20" s="2" t="s">
        <v>229</v>
      </c>
      <c r="C20" s="1">
        <v>6352.38</v>
      </c>
      <c r="D20" s="1">
        <v>228.57</v>
      </c>
      <c r="E20" s="1"/>
      <c r="F20" s="2"/>
      <c r="G20" s="1"/>
      <c r="H20" s="1"/>
      <c r="I20" s="2"/>
      <c r="J20" s="2"/>
      <c r="K20" s="2"/>
      <c r="L20" s="24"/>
      <c r="M20" s="24"/>
      <c r="N20" s="24"/>
      <c r="O20" s="24"/>
      <c r="P20" s="24">
        <v>66.16</v>
      </c>
      <c r="Q20" s="24">
        <f t="shared" si="1"/>
        <v>6647.11</v>
      </c>
    </row>
    <row r="21" spans="1:17" x14ac:dyDescent="0.3">
      <c r="A21" s="1" t="s">
        <v>263</v>
      </c>
      <c r="B21" s="1" t="s">
        <v>231</v>
      </c>
      <c r="C21" s="1"/>
      <c r="D21" s="1"/>
      <c r="E21" s="1"/>
      <c r="F21" s="2"/>
      <c r="G21" s="1">
        <v>13357.47</v>
      </c>
      <c r="H21" s="1"/>
      <c r="I21" s="2"/>
      <c r="J21" s="2"/>
      <c r="K21" s="2"/>
      <c r="L21" s="24"/>
      <c r="M21" s="24"/>
      <c r="N21" s="24"/>
      <c r="O21" s="24"/>
      <c r="P21" s="24"/>
      <c r="Q21" s="24">
        <f t="shared" si="1"/>
        <v>13357.47</v>
      </c>
    </row>
    <row r="22" spans="1:17" x14ac:dyDescent="0.3">
      <c r="A22" s="1" t="s">
        <v>264</v>
      </c>
      <c r="B22" s="1" t="s">
        <v>232</v>
      </c>
      <c r="C22" s="1"/>
      <c r="D22" s="1"/>
      <c r="E22" s="1"/>
      <c r="F22" s="2"/>
      <c r="G22" s="1">
        <v>10518.48</v>
      </c>
      <c r="H22" s="1"/>
      <c r="I22" s="2"/>
      <c r="J22" s="2"/>
      <c r="K22" s="2"/>
      <c r="L22" s="24"/>
      <c r="M22" s="24"/>
      <c r="N22" s="24"/>
      <c r="O22" s="24"/>
      <c r="P22" s="24"/>
      <c r="Q22" s="24">
        <f t="shared" si="1"/>
        <v>10518.48</v>
      </c>
    </row>
    <row r="23" spans="1:17" x14ac:dyDescent="0.3">
      <c r="A23" s="1" t="s">
        <v>265</v>
      </c>
      <c r="B23" s="1" t="s">
        <v>312</v>
      </c>
      <c r="C23" s="1">
        <v>6352.38</v>
      </c>
      <c r="D23" s="1">
        <v>228.57</v>
      </c>
      <c r="E23" s="1"/>
      <c r="F23" s="2"/>
      <c r="G23" s="1"/>
      <c r="H23" s="1"/>
      <c r="I23" s="2"/>
      <c r="J23" s="2"/>
      <c r="K23" s="2"/>
      <c r="L23" s="24"/>
      <c r="M23" s="24"/>
      <c r="N23" s="24"/>
      <c r="O23" s="24"/>
      <c r="P23" s="24">
        <v>66.16</v>
      </c>
      <c r="Q23" s="24">
        <f t="shared" si="1"/>
        <v>6647.11</v>
      </c>
    </row>
    <row r="24" spans="1:17" x14ac:dyDescent="0.3">
      <c r="A24" s="1" t="s">
        <v>266</v>
      </c>
      <c r="B24" s="1" t="s">
        <v>234</v>
      </c>
      <c r="C24" s="1">
        <v>4879.37</v>
      </c>
      <c r="D24" s="1">
        <v>457.14</v>
      </c>
      <c r="E24" s="1">
        <v>899.05</v>
      </c>
      <c r="F24" s="2"/>
      <c r="G24" s="1"/>
      <c r="H24" s="1"/>
      <c r="I24" s="2">
        <v>487.94</v>
      </c>
      <c r="J24" s="2"/>
      <c r="K24" s="2"/>
      <c r="L24" s="24"/>
      <c r="M24" s="24"/>
      <c r="N24" s="24"/>
      <c r="O24" s="24"/>
      <c r="P24" s="24">
        <v>311.89999999999998</v>
      </c>
      <c r="Q24" s="24">
        <f t="shared" si="1"/>
        <v>7035.4</v>
      </c>
    </row>
    <row r="25" spans="1:17" x14ac:dyDescent="0.3">
      <c r="A25" s="1" t="s">
        <v>267</v>
      </c>
      <c r="B25" s="1" t="s">
        <v>234</v>
      </c>
      <c r="C25" s="1">
        <v>4879.37</v>
      </c>
      <c r="D25" s="1">
        <v>380.95</v>
      </c>
      <c r="E25" s="1">
        <v>1767.62</v>
      </c>
      <c r="F25" s="2"/>
      <c r="G25" s="1"/>
      <c r="H25" s="1"/>
      <c r="I25" s="2">
        <v>487.94</v>
      </c>
      <c r="J25" s="2"/>
      <c r="K25" s="2"/>
      <c r="L25" s="24"/>
      <c r="M25" s="24"/>
      <c r="N25" s="24"/>
      <c r="O25" s="24"/>
      <c r="P25" s="24">
        <v>311.89999999999998</v>
      </c>
      <c r="Q25" s="24">
        <f t="shared" si="1"/>
        <v>7827.7799999999988</v>
      </c>
    </row>
    <row r="26" spans="1:17" x14ac:dyDescent="0.3">
      <c r="A26" s="1" t="s">
        <v>268</v>
      </c>
      <c r="B26" s="1" t="s">
        <v>234</v>
      </c>
      <c r="C26" s="1">
        <v>4879.37</v>
      </c>
      <c r="D26" s="1">
        <v>380.95</v>
      </c>
      <c r="E26" s="1">
        <v>1104.76</v>
      </c>
      <c r="F26" s="2"/>
      <c r="G26" s="1"/>
      <c r="H26" s="1"/>
      <c r="I26" s="2">
        <v>487.94</v>
      </c>
      <c r="J26" s="2"/>
      <c r="K26" s="2"/>
      <c r="L26" s="24"/>
      <c r="M26" s="24"/>
      <c r="N26" s="24"/>
      <c r="O26" s="24"/>
      <c r="P26" s="24">
        <v>311.89999999999998</v>
      </c>
      <c r="Q26" s="24">
        <f t="shared" si="1"/>
        <v>7164.9199999999992</v>
      </c>
    </row>
    <row r="27" spans="1:17" x14ac:dyDescent="0.3">
      <c r="A27" s="1" t="s">
        <v>269</v>
      </c>
      <c r="B27" s="1" t="s">
        <v>234</v>
      </c>
      <c r="C27" s="1">
        <v>4879.37</v>
      </c>
      <c r="D27" s="1">
        <v>380.95</v>
      </c>
      <c r="E27" s="1">
        <v>1767.62</v>
      </c>
      <c r="F27" s="2"/>
      <c r="G27" s="1"/>
      <c r="H27" s="1"/>
      <c r="I27" s="2">
        <v>487.94</v>
      </c>
      <c r="J27" s="2"/>
      <c r="K27" s="2"/>
      <c r="L27" s="24"/>
      <c r="M27" s="24"/>
      <c r="N27" s="24"/>
      <c r="O27" s="24"/>
      <c r="P27" s="24">
        <v>311.89999999999998</v>
      </c>
      <c r="Q27" s="24">
        <f t="shared" si="1"/>
        <v>7827.7799999999988</v>
      </c>
    </row>
    <row r="28" spans="1:17" x14ac:dyDescent="0.3">
      <c r="A28" s="1" t="s">
        <v>270</v>
      </c>
      <c r="B28" s="1" t="s">
        <v>234</v>
      </c>
      <c r="C28" s="1">
        <v>4879.37</v>
      </c>
      <c r="D28" s="1">
        <v>152.38</v>
      </c>
      <c r="E28" s="1"/>
      <c r="F28" s="2"/>
      <c r="G28" s="1"/>
      <c r="H28" s="1"/>
      <c r="I28" s="2">
        <v>487.94</v>
      </c>
      <c r="J28" s="2"/>
      <c r="K28" s="2"/>
      <c r="L28" s="24"/>
      <c r="M28" s="24"/>
      <c r="N28" s="24"/>
      <c r="O28" s="24"/>
      <c r="P28" s="24">
        <v>311.89999999999998</v>
      </c>
      <c r="Q28" s="24">
        <f t="shared" si="1"/>
        <v>5831.5899999999992</v>
      </c>
    </row>
    <row r="29" spans="1:17" x14ac:dyDescent="0.3">
      <c r="A29" s="1" t="s">
        <v>271</v>
      </c>
      <c r="B29" s="1" t="s">
        <v>235</v>
      </c>
      <c r="C29" s="1">
        <v>6352.38</v>
      </c>
      <c r="D29" s="1">
        <v>228.57</v>
      </c>
      <c r="E29" s="1"/>
      <c r="F29" s="2"/>
      <c r="G29" s="1"/>
      <c r="H29" s="1"/>
      <c r="I29" s="2"/>
      <c r="J29" s="2"/>
      <c r="K29" s="2"/>
      <c r="L29" s="24"/>
      <c r="M29" s="24"/>
      <c r="N29" s="24"/>
      <c r="O29" s="24"/>
      <c r="P29" s="24">
        <v>66.16</v>
      </c>
      <c r="Q29" s="24">
        <f t="shared" si="1"/>
        <v>6647.11</v>
      </c>
    </row>
    <row r="30" spans="1:17" x14ac:dyDescent="0.3">
      <c r="A30" s="1" t="s">
        <v>272</v>
      </c>
      <c r="B30" s="1" t="s">
        <v>234</v>
      </c>
      <c r="C30" s="1">
        <v>4879.37</v>
      </c>
      <c r="D30" s="1">
        <v>152.38</v>
      </c>
      <c r="E30" s="1"/>
      <c r="F30" s="2"/>
      <c r="G30" s="1"/>
      <c r="H30" s="1"/>
      <c r="I30" s="2"/>
      <c r="J30" s="2"/>
      <c r="K30" s="2">
        <v>450</v>
      </c>
      <c r="L30" s="24"/>
      <c r="M30" s="24"/>
      <c r="N30" s="24"/>
      <c r="O30" s="24"/>
      <c r="P30" s="24">
        <v>311.89999999999998</v>
      </c>
      <c r="Q30" s="24">
        <f t="shared" si="1"/>
        <v>5793.65</v>
      </c>
    </row>
    <row r="31" spans="1:17" x14ac:dyDescent="0.3">
      <c r="A31" s="1" t="s">
        <v>273</v>
      </c>
      <c r="B31" s="1" t="s">
        <v>236</v>
      </c>
      <c r="C31" s="1">
        <v>168.25</v>
      </c>
      <c r="D31" s="1"/>
      <c r="E31" s="1"/>
      <c r="F31" s="2"/>
      <c r="G31" s="1"/>
      <c r="H31" s="1"/>
      <c r="I31" s="2"/>
      <c r="J31" s="2"/>
      <c r="K31" s="2"/>
      <c r="L31" s="24"/>
      <c r="M31" s="24"/>
      <c r="N31" s="24"/>
      <c r="O31" s="24">
        <v>4914.87</v>
      </c>
      <c r="P31" s="24"/>
      <c r="Q31" s="24">
        <f t="shared" si="1"/>
        <v>5083.12</v>
      </c>
    </row>
    <row r="32" spans="1:17" x14ac:dyDescent="0.3">
      <c r="A32" s="1" t="s">
        <v>274</v>
      </c>
      <c r="B32" s="1" t="s">
        <v>237</v>
      </c>
      <c r="C32" s="1">
        <v>4179.68</v>
      </c>
      <c r="D32" s="1">
        <v>190.48</v>
      </c>
      <c r="E32" s="1"/>
      <c r="F32" s="2"/>
      <c r="G32" s="1"/>
      <c r="H32" s="1"/>
      <c r="I32" s="2"/>
      <c r="J32" s="2"/>
      <c r="K32" s="2">
        <v>1236.69</v>
      </c>
      <c r="L32" s="24"/>
      <c r="M32" s="24"/>
      <c r="N32" s="24"/>
      <c r="O32" s="24"/>
      <c r="P32" s="24">
        <v>66.16</v>
      </c>
      <c r="Q32" s="24">
        <f t="shared" si="1"/>
        <v>5673.01</v>
      </c>
    </row>
    <row r="33" spans="1:17" x14ac:dyDescent="0.3">
      <c r="A33" s="1" t="s">
        <v>275</v>
      </c>
      <c r="B33" s="1" t="s">
        <v>313</v>
      </c>
      <c r="C33" s="1">
        <v>1770.5</v>
      </c>
      <c r="D33" s="1"/>
      <c r="E33" s="1"/>
      <c r="F33" s="2"/>
      <c r="G33" s="1"/>
      <c r="H33" s="1"/>
      <c r="I33" s="2"/>
      <c r="J33" s="2"/>
      <c r="K33" s="2">
        <v>1479.5</v>
      </c>
      <c r="L33" s="24"/>
      <c r="M33" s="24"/>
      <c r="N33" s="24"/>
      <c r="O33" s="24"/>
      <c r="P33" s="24"/>
      <c r="Q33" s="24">
        <f t="shared" si="1"/>
        <v>3250</v>
      </c>
    </row>
    <row r="34" spans="1:17" x14ac:dyDescent="0.3">
      <c r="A34" s="1" t="s">
        <v>276</v>
      </c>
      <c r="B34" s="1" t="s">
        <v>313</v>
      </c>
      <c r="C34" s="1">
        <v>1770.5</v>
      </c>
      <c r="D34" s="1"/>
      <c r="E34" s="1"/>
      <c r="F34" s="2"/>
      <c r="G34" s="1"/>
      <c r="H34" s="1"/>
      <c r="I34" s="2"/>
      <c r="J34" s="2"/>
      <c r="K34" s="2">
        <v>1479.5</v>
      </c>
      <c r="L34" s="24"/>
      <c r="M34" s="24"/>
      <c r="N34" s="24"/>
      <c r="O34" s="24"/>
      <c r="P34" s="24"/>
      <c r="Q34" s="24">
        <f t="shared" si="1"/>
        <v>3250</v>
      </c>
    </row>
    <row r="35" spans="1:17" x14ac:dyDescent="0.3">
      <c r="A35" s="1" t="s">
        <v>277</v>
      </c>
      <c r="B35" s="1" t="s">
        <v>313</v>
      </c>
      <c r="C35" s="1">
        <v>3541</v>
      </c>
      <c r="D35" s="1"/>
      <c r="E35" s="1"/>
      <c r="F35" s="2"/>
      <c r="G35" s="1"/>
      <c r="H35" s="1"/>
      <c r="I35" s="2"/>
      <c r="J35" s="2"/>
      <c r="K35" s="2">
        <v>2959</v>
      </c>
      <c r="L35" s="24"/>
      <c r="M35" s="24"/>
      <c r="N35" s="24"/>
      <c r="O35" s="24"/>
      <c r="P35" s="24"/>
      <c r="Q35" s="24">
        <f t="shared" si="1"/>
        <v>6500</v>
      </c>
    </row>
    <row r="36" spans="1:17" x14ac:dyDescent="0.3">
      <c r="A36" s="1" t="s">
        <v>278</v>
      </c>
      <c r="B36" s="1" t="s">
        <v>313</v>
      </c>
      <c r="C36" s="1">
        <v>1517.57</v>
      </c>
      <c r="D36" s="1"/>
      <c r="E36" s="1"/>
      <c r="F36" s="2"/>
      <c r="G36" s="1"/>
      <c r="H36" s="1"/>
      <c r="I36" s="2"/>
      <c r="J36" s="2"/>
      <c r="K36" s="2">
        <v>1268.1400000000001</v>
      </c>
      <c r="L36" s="24"/>
      <c r="M36" s="24"/>
      <c r="N36" s="24"/>
      <c r="O36" s="24"/>
      <c r="P36" s="24"/>
      <c r="Q36" s="24">
        <f t="shared" si="1"/>
        <v>2785.71</v>
      </c>
    </row>
    <row r="37" spans="1:17" x14ac:dyDescent="0.3">
      <c r="A37" s="1" t="s">
        <v>279</v>
      </c>
      <c r="B37" s="1" t="s">
        <v>313</v>
      </c>
      <c r="C37" s="1">
        <v>1770.5</v>
      </c>
      <c r="D37" s="1"/>
      <c r="E37" s="1"/>
      <c r="F37" s="2"/>
      <c r="G37" s="1"/>
      <c r="H37" s="1"/>
      <c r="I37" s="2"/>
      <c r="J37" s="2"/>
      <c r="K37" s="2">
        <v>1479.5</v>
      </c>
      <c r="L37" s="24"/>
      <c r="M37" s="24"/>
      <c r="N37" s="24"/>
      <c r="O37" s="24"/>
      <c r="P37" s="24"/>
      <c r="Q37" s="24">
        <f t="shared" si="1"/>
        <v>3250</v>
      </c>
    </row>
    <row r="38" spans="1:17" x14ac:dyDescent="0.3">
      <c r="A38" s="1" t="s">
        <v>280</v>
      </c>
      <c r="B38" s="1" t="s">
        <v>313</v>
      </c>
      <c r="C38" s="1">
        <v>1770.5</v>
      </c>
      <c r="D38" s="1"/>
      <c r="E38" s="1"/>
      <c r="F38" s="2"/>
      <c r="G38" s="1"/>
      <c r="H38" s="1"/>
      <c r="I38" s="2"/>
      <c r="J38" s="2"/>
      <c r="K38" s="2">
        <v>1479.5</v>
      </c>
      <c r="L38" s="24"/>
      <c r="M38" s="24"/>
      <c r="N38" s="24"/>
      <c r="O38" s="24"/>
      <c r="P38" s="24"/>
      <c r="Q38" s="24">
        <f t="shared" si="1"/>
        <v>3250</v>
      </c>
    </row>
    <row r="39" spans="1:17" x14ac:dyDescent="0.3">
      <c r="A39" s="1" t="s">
        <v>281</v>
      </c>
      <c r="B39" s="1" t="s">
        <v>239</v>
      </c>
      <c r="C39" s="1"/>
      <c r="D39" s="1"/>
      <c r="E39" s="1"/>
      <c r="F39" s="2"/>
      <c r="G39" s="1">
        <v>11222.4</v>
      </c>
      <c r="H39" s="1"/>
      <c r="I39" s="2"/>
      <c r="J39" s="2"/>
      <c r="K39" s="2"/>
      <c r="L39" s="24"/>
      <c r="M39" s="24"/>
      <c r="N39" s="24"/>
      <c r="O39" s="24"/>
      <c r="P39" s="24"/>
      <c r="Q39" s="24">
        <f t="shared" si="1"/>
        <v>11222.4</v>
      </c>
    </row>
    <row r="40" spans="1:17" x14ac:dyDescent="0.3">
      <c r="A40" s="1" t="s">
        <v>282</v>
      </c>
      <c r="B40" s="1" t="s">
        <v>240</v>
      </c>
      <c r="C40" s="1">
        <v>3862.07</v>
      </c>
      <c r="D40" s="1"/>
      <c r="E40" s="1"/>
      <c r="F40" s="2"/>
      <c r="G40" s="1"/>
      <c r="H40" s="1"/>
      <c r="I40" s="2"/>
      <c r="J40" s="2"/>
      <c r="K40" s="2">
        <v>1756.19</v>
      </c>
      <c r="L40" s="24"/>
      <c r="M40" s="24"/>
      <c r="N40" s="24"/>
      <c r="O40" s="24"/>
      <c r="P40" s="24"/>
      <c r="Q40" s="24">
        <f t="shared" si="1"/>
        <v>5618.26</v>
      </c>
    </row>
    <row r="41" spans="1:17" x14ac:dyDescent="0.3">
      <c r="A41" s="1" t="s">
        <v>283</v>
      </c>
      <c r="B41" s="1" t="s">
        <v>240</v>
      </c>
      <c r="C41" s="1">
        <v>3862.07</v>
      </c>
      <c r="D41" s="1"/>
      <c r="E41" s="1"/>
      <c r="F41" s="2"/>
      <c r="G41" s="1"/>
      <c r="H41" s="1"/>
      <c r="I41" s="2"/>
      <c r="J41" s="2"/>
      <c r="K41" s="2">
        <v>1756.19</v>
      </c>
      <c r="L41" s="24"/>
      <c r="M41" s="24"/>
      <c r="N41" s="24"/>
      <c r="O41" s="24"/>
      <c r="P41" s="24"/>
      <c r="Q41" s="24">
        <f t="shared" si="1"/>
        <v>5618.26</v>
      </c>
    </row>
    <row r="42" spans="1:17" x14ac:dyDescent="0.3">
      <c r="A42" s="1" t="s">
        <v>284</v>
      </c>
      <c r="B42" s="1" t="s">
        <v>240</v>
      </c>
      <c r="C42" s="1">
        <v>3862.07</v>
      </c>
      <c r="D42" s="1"/>
      <c r="E42" s="1"/>
      <c r="F42" s="2"/>
      <c r="G42" s="1"/>
      <c r="H42" s="1"/>
      <c r="I42" s="2"/>
      <c r="J42" s="2"/>
      <c r="K42" s="2">
        <v>1756.19</v>
      </c>
      <c r="L42" s="24"/>
      <c r="M42" s="24"/>
      <c r="N42" s="24"/>
      <c r="O42" s="24"/>
      <c r="P42" s="24"/>
      <c r="Q42" s="24">
        <f t="shared" si="1"/>
        <v>5618.26</v>
      </c>
    </row>
    <row r="43" spans="1:17" x14ac:dyDescent="0.3">
      <c r="A43" s="1" t="s">
        <v>285</v>
      </c>
      <c r="B43" s="1" t="s">
        <v>240</v>
      </c>
      <c r="C43" s="1">
        <v>3862.07</v>
      </c>
      <c r="D43" s="1"/>
      <c r="E43" s="1"/>
      <c r="F43" s="2"/>
      <c r="G43" s="1"/>
      <c r="H43" s="1"/>
      <c r="I43" s="2"/>
      <c r="J43" s="2"/>
      <c r="K43" s="2">
        <v>1756.19</v>
      </c>
      <c r="L43" s="24"/>
      <c r="M43" s="24"/>
      <c r="N43" s="24"/>
      <c r="O43" s="24"/>
      <c r="P43" s="24"/>
      <c r="Q43" s="24">
        <f t="shared" si="1"/>
        <v>5618.26</v>
      </c>
    </row>
    <row r="44" spans="1:17" x14ac:dyDescent="0.3">
      <c r="A44" s="1" t="s">
        <v>286</v>
      </c>
      <c r="B44" s="1" t="s">
        <v>240</v>
      </c>
      <c r="C44" s="1">
        <v>3862.07</v>
      </c>
      <c r="D44" s="1"/>
      <c r="E44" s="1"/>
      <c r="F44" s="2"/>
      <c r="G44" s="1"/>
      <c r="H44" s="1"/>
      <c r="I44" s="2"/>
      <c r="J44" s="2"/>
      <c r="K44" s="2">
        <v>1756.19</v>
      </c>
      <c r="L44" s="24"/>
      <c r="M44" s="24"/>
      <c r="N44" s="24"/>
      <c r="O44" s="24"/>
      <c r="P44" s="24"/>
      <c r="Q44" s="24">
        <f t="shared" si="1"/>
        <v>5618.26</v>
      </c>
    </row>
    <row r="45" spans="1:17" x14ac:dyDescent="0.3">
      <c r="A45" s="1" t="s">
        <v>287</v>
      </c>
      <c r="B45" s="1" t="s">
        <v>240</v>
      </c>
      <c r="C45" s="1">
        <v>3862.07</v>
      </c>
      <c r="D45" s="1"/>
      <c r="E45" s="1"/>
      <c r="F45" s="2"/>
      <c r="G45" s="1"/>
      <c r="H45" s="1"/>
      <c r="I45" s="2"/>
      <c r="J45" s="2"/>
      <c r="K45" s="2">
        <v>1756.19</v>
      </c>
      <c r="L45" s="24"/>
      <c r="M45" s="24"/>
      <c r="N45" s="24"/>
      <c r="O45" s="24"/>
      <c r="P45" s="24"/>
      <c r="Q45" s="24">
        <f t="shared" si="1"/>
        <v>5618.26</v>
      </c>
    </row>
    <row r="46" spans="1:17" x14ac:dyDescent="0.3">
      <c r="A46" s="1" t="s">
        <v>288</v>
      </c>
      <c r="B46" s="1" t="s">
        <v>240</v>
      </c>
      <c r="C46" s="1">
        <v>3862.07</v>
      </c>
      <c r="D46" s="1"/>
      <c r="E46" s="1"/>
      <c r="F46" s="2"/>
      <c r="G46" s="1"/>
      <c r="H46" s="1"/>
      <c r="I46" s="2"/>
      <c r="J46" s="2"/>
      <c r="K46" s="2">
        <v>1756.19</v>
      </c>
      <c r="L46" s="24"/>
      <c r="M46" s="24"/>
      <c r="N46" s="24"/>
      <c r="O46" s="24"/>
      <c r="P46" s="24"/>
      <c r="Q46" s="24">
        <f t="shared" si="1"/>
        <v>5618.26</v>
      </c>
    </row>
    <row r="47" spans="1:17" x14ac:dyDescent="0.3">
      <c r="A47" s="1" t="s">
        <v>289</v>
      </c>
      <c r="B47" s="1" t="s">
        <v>240</v>
      </c>
      <c r="C47" s="1">
        <v>3862.07</v>
      </c>
      <c r="D47" s="1"/>
      <c r="E47" s="1"/>
      <c r="F47" s="2"/>
      <c r="G47" s="1"/>
      <c r="H47" s="1"/>
      <c r="I47" s="2"/>
      <c r="J47" s="2"/>
      <c r="K47" s="2">
        <v>1756.19</v>
      </c>
      <c r="L47" s="24"/>
      <c r="M47" s="24"/>
      <c r="N47" s="24"/>
      <c r="O47" s="24"/>
      <c r="P47" s="24"/>
      <c r="Q47" s="24">
        <f t="shared" si="1"/>
        <v>5618.26</v>
      </c>
    </row>
    <row r="48" spans="1:17" x14ac:dyDescent="0.3">
      <c r="A48" s="1" t="s">
        <v>290</v>
      </c>
      <c r="B48" s="1" t="s">
        <v>240</v>
      </c>
      <c r="C48" s="1">
        <v>3862.07</v>
      </c>
      <c r="D48" s="1"/>
      <c r="E48" s="1"/>
      <c r="F48" s="2"/>
      <c r="G48" s="1"/>
      <c r="H48" s="1"/>
      <c r="I48" s="2"/>
      <c r="J48" s="2"/>
      <c r="K48" s="2">
        <v>1756.19</v>
      </c>
      <c r="L48" s="24"/>
      <c r="M48" s="24"/>
      <c r="N48" s="24"/>
      <c r="O48" s="24"/>
      <c r="P48" s="24"/>
      <c r="Q48" s="24">
        <f t="shared" si="1"/>
        <v>5618.26</v>
      </c>
    </row>
    <row r="49" spans="1:17" x14ac:dyDescent="0.3">
      <c r="A49" s="1" t="s">
        <v>291</v>
      </c>
      <c r="B49" s="1" t="s">
        <v>240</v>
      </c>
      <c r="C49" s="1">
        <v>3862.07</v>
      </c>
      <c r="D49" s="1"/>
      <c r="E49" s="1"/>
      <c r="F49" s="2"/>
      <c r="G49" s="1"/>
      <c r="H49" s="1"/>
      <c r="I49" s="2"/>
      <c r="J49" s="2"/>
      <c r="K49" s="2">
        <v>1756.19</v>
      </c>
      <c r="L49" s="24"/>
      <c r="M49" s="24"/>
      <c r="N49" s="24"/>
      <c r="O49" s="24"/>
      <c r="P49" s="24"/>
      <c r="Q49" s="24">
        <f t="shared" si="1"/>
        <v>5618.26</v>
      </c>
    </row>
    <row r="50" spans="1:17" x14ac:dyDescent="0.3">
      <c r="A50" s="1" t="s">
        <v>292</v>
      </c>
      <c r="B50" s="1" t="s">
        <v>240</v>
      </c>
      <c r="C50" s="1">
        <v>3862.07</v>
      </c>
      <c r="D50" s="1"/>
      <c r="E50" s="1"/>
      <c r="F50" s="2"/>
      <c r="G50" s="1"/>
      <c r="H50" s="1"/>
      <c r="I50" s="2"/>
      <c r="J50" s="2"/>
      <c r="K50" s="2">
        <v>1756.19</v>
      </c>
      <c r="L50" s="24"/>
      <c r="M50" s="24"/>
      <c r="N50" s="24"/>
      <c r="O50" s="24"/>
      <c r="P50" s="24"/>
      <c r="Q50" s="24">
        <f t="shared" si="1"/>
        <v>5618.26</v>
      </c>
    </row>
    <row r="51" spans="1:17" x14ac:dyDescent="0.3">
      <c r="A51" s="1" t="s">
        <v>293</v>
      </c>
      <c r="B51" s="1" t="s">
        <v>240</v>
      </c>
      <c r="C51" s="1">
        <v>3862.07</v>
      </c>
      <c r="D51" s="1"/>
      <c r="E51" s="1"/>
      <c r="F51" s="2"/>
      <c r="G51" s="1"/>
      <c r="H51" s="1"/>
      <c r="I51" s="2"/>
      <c r="J51" s="2"/>
      <c r="K51" s="2">
        <v>1756.19</v>
      </c>
      <c r="L51" s="24"/>
      <c r="M51" s="24"/>
      <c r="N51" s="24"/>
      <c r="O51" s="24"/>
      <c r="P51" s="24"/>
      <c r="Q51" s="24">
        <f t="shared" si="1"/>
        <v>5618.26</v>
      </c>
    </row>
    <row r="52" spans="1:17" x14ac:dyDescent="0.3">
      <c r="A52" s="1" t="s">
        <v>294</v>
      </c>
      <c r="B52" s="1" t="s">
        <v>240</v>
      </c>
      <c r="C52" s="1">
        <v>3862.07</v>
      </c>
      <c r="D52" s="1"/>
      <c r="E52" s="1"/>
      <c r="F52" s="2"/>
      <c r="G52" s="1"/>
      <c r="H52" s="1"/>
      <c r="I52" s="2"/>
      <c r="J52" s="2"/>
      <c r="K52" s="2">
        <v>1756.19</v>
      </c>
      <c r="L52" s="24"/>
      <c r="M52" s="24"/>
      <c r="N52" s="24"/>
      <c r="O52" s="24"/>
      <c r="P52" s="24"/>
      <c r="Q52" s="24">
        <f t="shared" si="1"/>
        <v>5618.26</v>
      </c>
    </row>
    <row r="53" spans="1:17" x14ac:dyDescent="0.3">
      <c r="A53" s="1" t="s">
        <v>295</v>
      </c>
      <c r="B53" s="1" t="s">
        <v>240</v>
      </c>
      <c r="C53" s="1">
        <v>3862.07</v>
      </c>
      <c r="D53" s="1"/>
      <c r="E53" s="1"/>
      <c r="F53" s="2"/>
      <c r="G53" s="1"/>
      <c r="H53" s="1"/>
      <c r="I53" s="2"/>
      <c r="J53" s="2"/>
      <c r="K53" s="2">
        <v>1756.19</v>
      </c>
      <c r="L53" s="24"/>
      <c r="M53" s="24"/>
      <c r="N53" s="24"/>
      <c r="O53" s="24"/>
      <c r="P53" s="24"/>
      <c r="Q53" s="24">
        <f t="shared" si="1"/>
        <v>5618.26</v>
      </c>
    </row>
    <row r="54" spans="1:17" x14ac:dyDescent="0.3">
      <c r="A54" s="1" t="s">
        <v>296</v>
      </c>
      <c r="B54" s="1" t="s">
        <v>240</v>
      </c>
      <c r="C54" s="1">
        <v>3862.07</v>
      </c>
      <c r="D54" s="1"/>
      <c r="E54" s="1"/>
      <c r="F54" s="2"/>
      <c r="G54" s="1"/>
      <c r="H54" s="1"/>
      <c r="I54" s="2"/>
      <c r="J54" s="2"/>
      <c r="K54" s="2">
        <v>1756.19</v>
      </c>
      <c r="L54" s="24"/>
      <c r="M54" s="24"/>
      <c r="N54" s="24"/>
      <c r="O54" s="24"/>
      <c r="P54" s="24"/>
      <c r="Q54" s="24">
        <f t="shared" si="1"/>
        <v>5618.26</v>
      </c>
    </row>
    <row r="55" spans="1:17" x14ac:dyDescent="0.3">
      <c r="A55" s="1" t="s">
        <v>297</v>
      </c>
      <c r="B55" s="1" t="s">
        <v>239</v>
      </c>
      <c r="C55" s="1">
        <v>3638</v>
      </c>
      <c r="D55" s="1"/>
      <c r="E55" s="1"/>
      <c r="F55" s="2"/>
      <c r="G55" s="1"/>
      <c r="H55" s="1"/>
      <c r="I55" s="2"/>
      <c r="J55" s="2"/>
      <c r="K55" s="2">
        <v>2862</v>
      </c>
      <c r="L55" s="24"/>
      <c r="M55" s="24"/>
      <c r="N55" s="24"/>
      <c r="O55" s="24"/>
      <c r="P55" s="24"/>
      <c r="Q55" s="24">
        <f t="shared" si="1"/>
        <v>6500</v>
      </c>
    </row>
    <row r="56" spans="1:17" x14ac:dyDescent="0.3">
      <c r="A56" s="1" t="s">
        <v>298</v>
      </c>
      <c r="B56" s="1" t="s">
        <v>241</v>
      </c>
      <c r="C56" s="1">
        <v>3541</v>
      </c>
      <c r="D56" s="1"/>
      <c r="E56" s="1"/>
      <c r="F56" s="2"/>
      <c r="G56" s="1"/>
      <c r="H56" s="1"/>
      <c r="I56" s="2"/>
      <c r="J56" s="2"/>
      <c r="K56" s="2">
        <v>2959</v>
      </c>
      <c r="L56" s="24"/>
      <c r="M56" s="24"/>
      <c r="N56" s="24"/>
      <c r="O56" s="24"/>
      <c r="P56" s="24"/>
      <c r="Q56" s="24">
        <f t="shared" si="1"/>
        <v>6500</v>
      </c>
    </row>
    <row r="57" spans="1:17" x14ac:dyDescent="0.3">
      <c r="A57" s="1" t="s">
        <v>299</v>
      </c>
      <c r="B57" s="1" t="s">
        <v>239</v>
      </c>
      <c r="C57" s="1">
        <v>3638</v>
      </c>
      <c r="D57" s="1"/>
      <c r="E57" s="1"/>
      <c r="F57" s="2"/>
      <c r="G57" s="1"/>
      <c r="H57" s="1"/>
      <c r="I57" s="2"/>
      <c r="J57" s="2"/>
      <c r="K57" s="2">
        <v>2862</v>
      </c>
      <c r="L57" s="24"/>
      <c r="M57" s="24"/>
      <c r="N57" s="24"/>
      <c r="O57" s="24"/>
      <c r="P57" s="24"/>
      <c r="Q57" s="24">
        <f t="shared" si="1"/>
        <v>6500</v>
      </c>
    </row>
    <row r="58" spans="1:17" x14ac:dyDescent="0.3">
      <c r="A58" s="1" t="s">
        <v>300</v>
      </c>
      <c r="B58" s="1" t="s">
        <v>241</v>
      </c>
      <c r="C58" s="1">
        <v>3541</v>
      </c>
      <c r="D58" s="1"/>
      <c r="E58" s="1"/>
      <c r="F58" s="2"/>
      <c r="G58" s="1"/>
      <c r="H58" s="1"/>
      <c r="I58" s="2"/>
      <c r="J58" s="2"/>
      <c r="K58" s="2">
        <v>2959</v>
      </c>
      <c r="L58" s="24"/>
      <c r="M58" s="24"/>
      <c r="N58" s="24"/>
      <c r="O58" s="24"/>
      <c r="P58" s="24"/>
      <c r="Q58" s="24">
        <f t="shared" si="1"/>
        <v>6500</v>
      </c>
    </row>
    <row r="59" spans="1:17" x14ac:dyDescent="0.3">
      <c r="A59" s="1" t="s">
        <v>301</v>
      </c>
      <c r="B59" s="1" t="s">
        <v>243</v>
      </c>
      <c r="C59" s="1">
        <v>3541</v>
      </c>
      <c r="D59" s="1"/>
      <c r="E59" s="1"/>
      <c r="F59" s="2"/>
      <c r="G59" s="1"/>
      <c r="H59" s="1"/>
      <c r="I59" s="2"/>
      <c r="J59" s="2"/>
      <c r="K59" s="2">
        <v>2959</v>
      </c>
      <c r="L59" s="24"/>
      <c r="M59" s="24"/>
      <c r="N59" s="24"/>
      <c r="O59" s="24"/>
      <c r="P59" s="24"/>
      <c r="Q59" s="24">
        <f t="shared" si="1"/>
        <v>6500</v>
      </c>
    </row>
    <row r="60" spans="1:17" x14ac:dyDescent="0.3">
      <c r="A60" s="1" t="s">
        <v>302</v>
      </c>
      <c r="B60" s="1" t="s">
        <v>243</v>
      </c>
      <c r="C60" s="1">
        <v>3541</v>
      </c>
      <c r="D60" s="1"/>
      <c r="E60" s="1"/>
      <c r="F60" s="2"/>
      <c r="G60" s="1"/>
      <c r="H60" s="1"/>
      <c r="I60" s="2"/>
      <c r="J60" s="2"/>
      <c r="K60" s="2">
        <v>2959</v>
      </c>
      <c r="L60" s="24"/>
      <c r="M60" s="24"/>
      <c r="N60" s="24"/>
      <c r="O60" s="24"/>
      <c r="P60" s="24"/>
      <c r="Q60" s="24">
        <f t="shared" si="1"/>
        <v>6500</v>
      </c>
    </row>
    <row r="61" spans="1:17" x14ac:dyDescent="0.3">
      <c r="A61" s="1" t="s">
        <v>303</v>
      </c>
      <c r="B61" s="1" t="s">
        <v>243</v>
      </c>
      <c r="C61" s="1">
        <v>3541</v>
      </c>
      <c r="D61" s="1"/>
      <c r="E61" s="1"/>
      <c r="F61" s="2"/>
      <c r="G61" s="1"/>
      <c r="H61" s="1"/>
      <c r="I61" s="2"/>
      <c r="J61" s="2"/>
      <c r="K61" s="2">
        <v>2959</v>
      </c>
      <c r="L61" s="24"/>
      <c r="M61" s="24"/>
      <c r="N61" s="24"/>
      <c r="O61" s="24"/>
      <c r="P61" s="24"/>
      <c r="Q61" s="24">
        <f t="shared" si="1"/>
        <v>6500</v>
      </c>
    </row>
    <row r="62" spans="1:17" x14ac:dyDescent="0.3">
      <c r="A62" s="1" t="s">
        <v>304</v>
      </c>
      <c r="B62" s="1" t="s">
        <v>243</v>
      </c>
      <c r="C62" s="1">
        <v>3372.38</v>
      </c>
      <c r="D62" s="1"/>
      <c r="E62" s="1"/>
      <c r="F62" s="2"/>
      <c r="G62" s="1"/>
      <c r="H62" s="1"/>
      <c r="I62" s="2"/>
      <c r="J62" s="2"/>
      <c r="K62" s="2">
        <v>2818.1</v>
      </c>
      <c r="L62" s="24"/>
      <c r="M62" s="24"/>
      <c r="N62" s="24"/>
      <c r="O62" s="24"/>
      <c r="P62" s="24"/>
      <c r="Q62" s="24">
        <f t="shared" si="1"/>
        <v>6190.48</v>
      </c>
    </row>
    <row r="63" spans="1:17" x14ac:dyDescent="0.3">
      <c r="A63" s="1" t="s">
        <v>305</v>
      </c>
      <c r="B63" s="1" t="s">
        <v>243</v>
      </c>
      <c r="C63" s="1">
        <v>3541</v>
      </c>
      <c r="D63" s="1"/>
      <c r="E63" s="1"/>
      <c r="F63" s="2"/>
      <c r="G63" s="1"/>
      <c r="H63" s="1"/>
      <c r="I63" s="2"/>
      <c r="J63" s="2"/>
      <c r="K63" s="2">
        <v>2959</v>
      </c>
      <c r="L63" s="24"/>
      <c r="M63" s="24"/>
      <c r="N63" s="24"/>
      <c r="O63" s="24"/>
      <c r="P63" s="24"/>
      <c r="Q63" s="24">
        <f t="shared" si="1"/>
        <v>6500</v>
      </c>
    </row>
    <row r="64" spans="1:17" x14ac:dyDescent="0.3">
      <c r="A64" s="1" t="s">
        <v>306</v>
      </c>
      <c r="B64" s="1" t="s">
        <v>243</v>
      </c>
      <c r="C64" s="1">
        <v>3541</v>
      </c>
      <c r="D64" s="1"/>
      <c r="E64" s="1"/>
      <c r="F64" s="2"/>
      <c r="G64" s="1"/>
      <c r="H64" s="1"/>
      <c r="I64" s="2"/>
      <c r="J64" s="2"/>
      <c r="K64" s="2">
        <v>2959</v>
      </c>
      <c r="L64" s="24"/>
      <c r="M64" s="24"/>
      <c r="N64" s="24"/>
      <c r="O64" s="24"/>
      <c r="P64" s="24"/>
      <c r="Q64" s="24">
        <f t="shared" si="1"/>
        <v>6500</v>
      </c>
    </row>
    <row r="65" spans="1:17" ht="25.2" customHeight="1" x14ac:dyDescent="0.3">
      <c r="A65" s="1" t="s">
        <v>307</v>
      </c>
      <c r="B65" s="2" t="s">
        <v>317</v>
      </c>
      <c r="C65" s="1"/>
      <c r="D65" s="1"/>
      <c r="E65" s="1"/>
      <c r="F65" s="2"/>
      <c r="G65" s="1">
        <v>12164.25</v>
      </c>
      <c r="H65" s="1"/>
      <c r="I65" s="2"/>
      <c r="J65" s="2"/>
      <c r="K65" s="2"/>
      <c r="L65" s="24"/>
      <c r="M65" s="24"/>
      <c r="N65" s="24"/>
      <c r="O65" s="24"/>
      <c r="P65" s="24"/>
      <c r="Q65" s="24">
        <f t="shared" si="1"/>
        <v>12164.25</v>
      </c>
    </row>
    <row r="66" spans="1:17" x14ac:dyDescent="0.3">
      <c r="C66" s="46">
        <f>SUM(C3:C65)</f>
        <v>234369.21000000008</v>
      </c>
      <c r="D66" s="46">
        <f t="shared" ref="D66:Q66" si="2">SUM(D3:D65)</f>
        <v>5814.2699999999995</v>
      </c>
      <c r="E66" s="46">
        <f t="shared" si="2"/>
        <v>13178.220000000001</v>
      </c>
      <c r="F66" s="46">
        <f t="shared" si="2"/>
        <v>7216.25</v>
      </c>
      <c r="G66" s="46">
        <f t="shared" si="2"/>
        <v>120290.30999999998</v>
      </c>
      <c r="H66" s="46">
        <f t="shared" si="2"/>
        <v>12908.77</v>
      </c>
      <c r="I66" s="46">
        <f t="shared" si="2"/>
        <v>3544.46</v>
      </c>
      <c r="J66" s="46">
        <f t="shared" si="2"/>
        <v>12550</v>
      </c>
      <c r="K66" s="46">
        <f t="shared" si="2"/>
        <v>70137.350000000006</v>
      </c>
      <c r="L66" s="46">
        <f t="shared" si="2"/>
        <v>0</v>
      </c>
      <c r="M66" s="46">
        <f t="shared" si="2"/>
        <v>483.33</v>
      </c>
      <c r="N66" s="46">
        <f t="shared" si="2"/>
        <v>0</v>
      </c>
      <c r="O66" s="46"/>
      <c r="P66" s="46">
        <f t="shared" si="2"/>
        <v>3557.3200000000006</v>
      </c>
      <c r="Q66" s="46">
        <f t="shared" si="2"/>
        <v>488964.36000000022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opLeftCell="A16" workbookViewId="0">
      <selection activeCell="A23" sqref="A23:N37"/>
    </sheetView>
  </sheetViews>
  <sheetFormatPr defaultRowHeight="14.4" x14ac:dyDescent="0.3"/>
  <cols>
    <col min="1" max="1" width="13.6640625" customWidth="1"/>
    <col min="2" max="2" width="4.33203125" customWidth="1"/>
    <col min="3" max="3" width="10.44140625" customWidth="1"/>
    <col min="4" max="4" width="5.44140625" customWidth="1"/>
    <col min="5" max="5" width="10.33203125" customWidth="1"/>
    <col min="6" max="6" width="9.109375" customWidth="1"/>
    <col min="7" max="7" width="8.77734375" customWidth="1"/>
    <col min="8" max="8" width="10.21875" customWidth="1"/>
    <col min="9" max="9" width="7" customWidth="1"/>
    <col min="10" max="10" width="7.33203125" customWidth="1"/>
    <col min="11" max="11" width="5.44140625" customWidth="1"/>
    <col min="12" max="12" width="7.109375" customWidth="1"/>
    <col min="13" max="13" width="8" customWidth="1"/>
    <col min="14" max="14" width="7.109375" customWidth="1"/>
    <col min="15" max="15" width="6.44140625" customWidth="1"/>
    <col min="16" max="16" width="6" customWidth="1"/>
    <col min="17" max="17" width="7.77734375" customWidth="1"/>
    <col min="18" max="18" width="6.6640625" customWidth="1"/>
  </cols>
  <sheetData>
    <row r="2" spans="1:18" ht="23.4" customHeight="1" x14ac:dyDescent="0.35">
      <c r="C2" s="36" t="s">
        <v>143</v>
      </c>
    </row>
    <row r="3" spans="1:18" ht="48.6" x14ac:dyDescent="0.3">
      <c r="A3" s="37" t="s">
        <v>33</v>
      </c>
      <c r="B3" s="37" t="s">
        <v>135</v>
      </c>
      <c r="C3" s="37" t="s">
        <v>42</v>
      </c>
      <c r="D3" s="37" t="s">
        <v>43</v>
      </c>
      <c r="E3" s="37" t="s">
        <v>44</v>
      </c>
      <c r="F3" s="38" t="s">
        <v>55</v>
      </c>
      <c r="G3" s="37" t="s">
        <v>46</v>
      </c>
      <c r="H3" s="37" t="s">
        <v>56</v>
      </c>
      <c r="I3" s="38" t="s">
        <v>57</v>
      </c>
      <c r="J3" s="38" t="s">
        <v>58</v>
      </c>
      <c r="K3" s="38" t="s">
        <v>77</v>
      </c>
      <c r="L3" s="39" t="s">
        <v>79</v>
      </c>
      <c r="M3" s="40" t="s">
        <v>134</v>
      </c>
      <c r="N3" s="39" t="s">
        <v>137</v>
      </c>
      <c r="O3" s="39" t="s">
        <v>136</v>
      </c>
      <c r="P3" s="39" t="s">
        <v>138</v>
      </c>
      <c r="Q3" s="39" t="s">
        <v>139</v>
      </c>
      <c r="R3" s="39" t="s">
        <v>140</v>
      </c>
    </row>
    <row r="4" spans="1:18" x14ac:dyDescent="0.3">
      <c r="A4" s="37" t="s">
        <v>69</v>
      </c>
      <c r="B4" s="37">
        <v>21</v>
      </c>
      <c r="C4" s="37">
        <v>9500</v>
      </c>
      <c r="D4" s="37">
        <v>600</v>
      </c>
      <c r="E4" s="37">
        <v>2525</v>
      </c>
      <c r="F4" s="37">
        <v>6312.5</v>
      </c>
      <c r="G4" s="37">
        <v>4750</v>
      </c>
      <c r="H4" s="37"/>
      <c r="I4" s="37"/>
      <c r="J4" s="37"/>
      <c r="K4" s="37"/>
      <c r="L4" s="37"/>
      <c r="M4" s="37">
        <f>C4+D4+E4+F4+G4+H4+I4+J4+K4+L4</f>
        <v>23687.5</v>
      </c>
      <c r="N4" s="37">
        <v>4263.75</v>
      </c>
      <c r="O4" s="37">
        <v>355.31</v>
      </c>
      <c r="P4" s="37">
        <v>0</v>
      </c>
      <c r="Q4" s="37">
        <v>19068.439999999999</v>
      </c>
      <c r="R4" s="37">
        <f t="shared" ref="R4:R14" si="0">M4-N4-O4-P4-Q4</f>
        <v>0</v>
      </c>
    </row>
    <row r="5" spans="1:18" x14ac:dyDescent="0.3">
      <c r="A5" s="37" t="s">
        <v>70</v>
      </c>
      <c r="B5" s="37">
        <v>20</v>
      </c>
      <c r="C5" s="37">
        <v>9500</v>
      </c>
      <c r="D5" s="37">
        <v>600</v>
      </c>
      <c r="E5" s="37">
        <v>2525</v>
      </c>
      <c r="F5" s="37">
        <v>6312.5</v>
      </c>
      <c r="G5" s="37">
        <v>4750</v>
      </c>
      <c r="H5" s="37"/>
      <c r="I5" s="37"/>
      <c r="J5" s="37"/>
      <c r="K5" s="37"/>
      <c r="L5" s="37"/>
      <c r="M5" s="37">
        <f t="shared" ref="M5:M15" si="1">C5+D5+E5+F5+G5+H5+I5+J5+K5+L5</f>
        <v>23687.5</v>
      </c>
      <c r="N5" s="37">
        <v>4263.75</v>
      </c>
      <c r="O5" s="37">
        <v>355.31</v>
      </c>
      <c r="P5" s="37">
        <v>8000</v>
      </c>
      <c r="Q5" s="37">
        <v>11068.44</v>
      </c>
      <c r="R5" s="37">
        <f t="shared" si="0"/>
        <v>0</v>
      </c>
    </row>
    <row r="6" spans="1:18" x14ac:dyDescent="0.3">
      <c r="A6" s="37" t="s">
        <v>71</v>
      </c>
      <c r="B6" s="37">
        <v>21</v>
      </c>
      <c r="C6" s="37">
        <v>9500</v>
      </c>
      <c r="D6" s="37">
        <v>600</v>
      </c>
      <c r="E6" s="37">
        <v>2525</v>
      </c>
      <c r="F6" s="37">
        <v>6312.5</v>
      </c>
      <c r="G6" s="37">
        <v>4750</v>
      </c>
      <c r="H6" s="37"/>
      <c r="I6" s="37"/>
      <c r="J6" s="37"/>
      <c r="K6" s="37"/>
      <c r="L6" s="37"/>
      <c r="M6" s="37">
        <f t="shared" si="1"/>
        <v>23687.5</v>
      </c>
      <c r="N6" s="37">
        <v>4263.75</v>
      </c>
      <c r="O6" s="37">
        <v>355.31</v>
      </c>
      <c r="P6" s="37">
        <v>9000</v>
      </c>
      <c r="Q6" s="37">
        <v>10068.44</v>
      </c>
      <c r="R6" s="37">
        <f t="shared" si="0"/>
        <v>0</v>
      </c>
    </row>
    <row r="7" spans="1:18" x14ac:dyDescent="0.3">
      <c r="A7" s="37" t="s">
        <v>72</v>
      </c>
      <c r="B7" s="37">
        <v>21</v>
      </c>
      <c r="C7" s="37">
        <v>9500</v>
      </c>
      <c r="D7" s="37">
        <v>600</v>
      </c>
      <c r="E7" s="37">
        <v>2525</v>
      </c>
      <c r="F7" s="37">
        <v>6312.5</v>
      </c>
      <c r="G7" s="37">
        <v>4750</v>
      </c>
      <c r="H7" s="37"/>
      <c r="I7" s="37"/>
      <c r="J7" s="37"/>
      <c r="K7" s="37"/>
      <c r="L7" s="37"/>
      <c r="M7" s="37">
        <f t="shared" si="1"/>
        <v>23687.5</v>
      </c>
      <c r="N7" s="37">
        <v>4263.75</v>
      </c>
      <c r="O7" s="37">
        <v>355.31</v>
      </c>
      <c r="P7" s="37">
        <v>9000</v>
      </c>
      <c r="Q7" s="37">
        <v>10068.44</v>
      </c>
      <c r="R7" s="37">
        <f t="shared" si="0"/>
        <v>0</v>
      </c>
    </row>
    <row r="8" spans="1:18" x14ac:dyDescent="0.3">
      <c r="A8" s="37" t="s">
        <v>73</v>
      </c>
      <c r="B8" s="37">
        <v>19</v>
      </c>
      <c r="C8" s="37">
        <v>9500</v>
      </c>
      <c r="D8" s="37">
        <v>600</v>
      </c>
      <c r="E8" s="37">
        <v>2525</v>
      </c>
      <c r="F8" s="37">
        <v>6312.5</v>
      </c>
      <c r="G8" s="37">
        <v>4750</v>
      </c>
      <c r="H8" s="37"/>
      <c r="I8" s="37">
        <v>23687.5</v>
      </c>
      <c r="J8" s="37"/>
      <c r="K8" s="37"/>
      <c r="L8" s="37"/>
      <c r="M8" s="37">
        <f t="shared" si="1"/>
        <v>47375</v>
      </c>
      <c r="N8" s="37">
        <v>8527.5</v>
      </c>
      <c r="O8" s="37">
        <v>710.63</v>
      </c>
      <c r="P8" s="37">
        <v>9000</v>
      </c>
      <c r="Q8" s="37">
        <v>29136.87</v>
      </c>
      <c r="R8" s="37">
        <f t="shared" si="0"/>
        <v>0</v>
      </c>
    </row>
    <row r="9" spans="1:18" x14ac:dyDescent="0.3">
      <c r="A9" s="37" t="s">
        <v>74</v>
      </c>
      <c r="B9" s="37">
        <v>20</v>
      </c>
      <c r="C9" s="37">
        <v>10700</v>
      </c>
      <c r="D9" s="37">
        <v>600</v>
      </c>
      <c r="E9" s="37">
        <v>2825</v>
      </c>
      <c r="F9" s="37">
        <v>7062.5</v>
      </c>
      <c r="G9" s="37">
        <v>5350</v>
      </c>
      <c r="H9" s="37"/>
      <c r="I9" s="37"/>
      <c r="J9" s="37"/>
      <c r="K9" s="37"/>
      <c r="L9" s="37"/>
      <c r="M9" s="37">
        <f t="shared" si="1"/>
        <v>26537.5</v>
      </c>
      <c r="N9" s="37">
        <v>4776.75</v>
      </c>
      <c r="O9" s="37">
        <v>398.06</v>
      </c>
      <c r="P9" s="37">
        <v>9000</v>
      </c>
      <c r="Q9" s="37">
        <v>12362.69</v>
      </c>
      <c r="R9" s="37">
        <f t="shared" si="0"/>
        <v>0</v>
      </c>
    </row>
    <row r="10" spans="1:18" x14ac:dyDescent="0.3">
      <c r="A10" s="37" t="s">
        <v>75</v>
      </c>
      <c r="B10" s="37">
        <v>23</v>
      </c>
      <c r="C10" s="37">
        <v>11500</v>
      </c>
      <c r="D10" s="37">
        <v>600</v>
      </c>
      <c r="E10" s="37">
        <v>3025</v>
      </c>
      <c r="F10" s="37">
        <v>7562.5</v>
      </c>
      <c r="G10" s="37">
        <v>5750</v>
      </c>
      <c r="H10" s="37"/>
      <c r="I10" s="37"/>
      <c r="J10" s="37"/>
      <c r="K10" s="37"/>
      <c r="L10" s="37"/>
      <c r="M10" s="37">
        <f t="shared" si="1"/>
        <v>28437.5</v>
      </c>
      <c r="N10" s="37">
        <v>5118.75</v>
      </c>
      <c r="O10" s="37">
        <v>426.56</v>
      </c>
      <c r="P10" s="37">
        <v>10000</v>
      </c>
      <c r="Q10" s="37">
        <v>12892.19</v>
      </c>
      <c r="R10" s="37">
        <f t="shared" si="0"/>
        <v>0</v>
      </c>
    </row>
    <row r="11" spans="1:18" x14ac:dyDescent="0.3">
      <c r="A11" s="37" t="s">
        <v>59</v>
      </c>
      <c r="B11" s="37">
        <v>5</v>
      </c>
      <c r="C11" s="37">
        <v>2875</v>
      </c>
      <c r="D11" s="37">
        <v>150</v>
      </c>
      <c r="E11" s="37">
        <v>756.25</v>
      </c>
      <c r="F11" s="37">
        <v>1890.63</v>
      </c>
      <c r="G11" s="37">
        <v>1437.5</v>
      </c>
      <c r="H11" s="37">
        <v>18625.05</v>
      </c>
      <c r="I11" s="37"/>
      <c r="J11" s="37">
        <v>28432.03</v>
      </c>
      <c r="K11" s="37"/>
      <c r="L11" s="37"/>
      <c r="M11" s="37">
        <f t="shared" si="1"/>
        <v>54166.46</v>
      </c>
      <c r="N11" s="37">
        <v>9749.9599999999991</v>
      </c>
      <c r="O11" s="37">
        <v>812.5</v>
      </c>
      <c r="P11" s="37">
        <v>43000</v>
      </c>
      <c r="Q11" s="37">
        <v>604</v>
      </c>
      <c r="R11" s="37">
        <f t="shared" si="0"/>
        <v>0</v>
      </c>
    </row>
    <row r="12" spans="1:18" x14ac:dyDescent="0.3">
      <c r="A12" s="37" t="s">
        <v>60</v>
      </c>
      <c r="B12" s="37">
        <v>22</v>
      </c>
      <c r="C12" s="37">
        <v>11500</v>
      </c>
      <c r="D12" s="37">
        <v>600</v>
      </c>
      <c r="E12" s="37">
        <v>3025</v>
      </c>
      <c r="F12" s="37">
        <v>7562.5</v>
      </c>
      <c r="G12" s="37">
        <v>5750</v>
      </c>
      <c r="H12" s="37"/>
      <c r="I12" s="37"/>
      <c r="J12" s="37"/>
      <c r="K12" s="37"/>
      <c r="L12" s="37"/>
      <c r="M12" s="37">
        <f t="shared" si="1"/>
        <v>28437.5</v>
      </c>
      <c r="N12" s="37">
        <v>5118.75</v>
      </c>
      <c r="O12" s="37">
        <v>426.56</v>
      </c>
      <c r="P12" s="37">
        <v>10000</v>
      </c>
      <c r="Q12" s="37">
        <v>12892.19</v>
      </c>
      <c r="R12" s="37">
        <f t="shared" si="0"/>
        <v>0</v>
      </c>
    </row>
    <row r="13" spans="1:18" x14ac:dyDescent="0.3">
      <c r="A13" s="37" t="s">
        <v>61</v>
      </c>
      <c r="B13" s="37">
        <v>11</v>
      </c>
      <c r="C13" s="37">
        <v>6059.88</v>
      </c>
      <c r="D13" s="37">
        <v>316.17</v>
      </c>
      <c r="E13" s="37">
        <v>1594.01</v>
      </c>
      <c r="F13" s="37">
        <v>3985.03</v>
      </c>
      <c r="G13" s="37">
        <v>3029.94</v>
      </c>
      <c r="H13" s="37">
        <v>13655.34</v>
      </c>
      <c r="I13" s="37"/>
      <c r="J13" s="37"/>
      <c r="K13" s="37"/>
      <c r="L13" s="37"/>
      <c r="M13" s="37">
        <f t="shared" si="1"/>
        <v>28640.370000000003</v>
      </c>
      <c r="N13" s="37">
        <v>5155.2700000000004</v>
      </c>
      <c r="O13" s="37">
        <v>429.61</v>
      </c>
      <c r="P13" s="37">
        <v>17000</v>
      </c>
      <c r="Q13" s="37">
        <v>6055.49</v>
      </c>
      <c r="R13" s="37">
        <f t="shared" si="0"/>
        <v>0</v>
      </c>
    </row>
    <row r="14" spans="1:18" x14ac:dyDescent="0.3">
      <c r="A14" s="37" t="s">
        <v>62</v>
      </c>
      <c r="B14" s="37">
        <v>21</v>
      </c>
      <c r="C14" s="37">
        <v>11500</v>
      </c>
      <c r="D14" s="37">
        <v>600</v>
      </c>
      <c r="E14" s="37">
        <v>3025</v>
      </c>
      <c r="F14" s="37">
        <v>7562.5</v>
      </c>
      <c r="G14" s="37">
        <v>5750</v>
      </c>
      <c r="H14" s="37"/>
      <c r="I14" s="37"/>
      <c r="J14" s="37"/>
      <c r="K14" s="37">
        <v>11500</v>
      </c>
      <c r="L14" s="37"/>
      <c r="M14" s="37">
        <f t="shared" si="1"/>
        <v>39937.5</v>
      </c>
      <c r="N14" s="37">
        <v>7188.75</v>
      </c>
      <c r="O14" s="37">
        <v>599.05999999999995</v>
      </c>
      <c r="P14" s="37">
        <v>10000</v>
      </c>
      <c r="Q14" s="37">
        <v>22149.69</v>
      </c>
      <c r="R14" s="37">
        <f t="shared" si="0"/>
        <v>0</v>
      </c>
    </row>
    <row r="15" spans="1:18" x14ac:dyDescent="0.3">
      <c r="A15" s="37" t="s">
        <v>63</v>
      </c>
      <c r="B15" s="37">
        <v>1</v>
      </c>
      <c r="C15" s="37">
        <v>525.71</v>
      </c>
      <c r="D15" s="37">
        <v>27.43</v>
      </c>
      <c r="E15" s="37">
        <v>138.29</v>
      </c>
      <c r="F15" s="37">
        <v>345.71</v>
      </c>
      <c r="G15" s="37">
        <v>262.85000000000002</v>
      </c>
      <c r="H15" s="37"/>
      <c r="I15" s="37"/>
      <c r="J15" s="37"/>
      <c r="K15" s="37"/>
      <c r="L15" s="37">
        <v>22607.759999999998</v>
      </c>
      <c r="M15" s="37">
        <f t="shared" si="1"/>
        <v>23907.75</v>
      </c>
      <c r="N15" s="37">
        <v>4303.3999999999996</v>
      </c>
      <c r="O15" s="37">
        <v>358.62</v>
      </c>
      <c r="P15" s="37">
        <v>0</v>
      </c>
      <c r="Q15" s="37">
        <v>19245.73</v>
      </c>
      <c r="R15" s="37">
        <f>M15-N15-O15-P15-Q15</f>
        <v>0</v>
      </c>
    </row>
    <row r="16" spans="1:18" x14ac:dyDescent="0.3">
      <c r="A16" s="41"/>
      <c r="B16" s="41"/>
      <c r="C16" s="37">
        <f>SUM(C4:C15)</f>
        <v>102160.59000000001</v>
      </c>
      <c r="D16" s="37">
        <f t="shared" ref="D16:R16" si="2">SUM(D4:D15)</f>
        <v>5893.6</v>
      </c>
      <c r="E16" s="37">
        <f t="shared" si="2"/>
        <v>27013.55</v>
      </c>
      <c r="F16" s="37">
        <f t="shared" si="2"/>
        <v>67533.87000000001</v>
      </c>
      <c r="G16" s="37">
        <f t="shared" si="2"/>
        <v>51080.29</v>
      </c>
      <c r="H16" s="37">
        <f t="shared" si="2"/>
        <v>32280.39</v>
      </c>
      <c r="I16" s="37">
        <f t="shared" si="2"/>
        <v>23687.5</v>
      </c>
      <c r="J16" s="37">
        <f t="shared" si="2"/>
        <v>28432.03</v>
      </c>
      <c r="K16" s="37">
        <f t="shared" si="2"/>
        <v>11500</v>
      </c>
      <c r="L16" s="37">
        <f t="shared" si="2"/>
        <v>22607.759999999998</v>
      </c>
      <c r="M16" s="37">
        <f t="shared" si="2"/>
        <v>372189.57999999996</v>
      </c>
      <c r="N16" s="37">
        <f t="shared" si="2"/>
        <v>66994.12999999999</v>
      </c>
      <c r="O16" s="37">
        <f t="shared" si="2"/>
        <v>5582.8399999999992</v>
      </c>
      <c r="P16" s="37">
        <f t="shared" si="2"/>
        <v>134000</v>
      </c>
      <c r="Q16" s="37">
        <f t="shared" si="2"/>
        <v>165612.61000000002</v>
      </c>
      <c r="R16" s="37">
        <f t="shared" si="2"/>
        <v>0</v>
      </c>
    </row>
    <row r="18" spans="1:8" x14ac:dyDescent="0.3">
      <c r="C18" t="s">
        <v>141</v>
      </c>
    </row>
    <row r="20" spans="1:8" x14ac:dyDescent="0.3">
      <c r="C20" t="s">
        <v>142</v>
      </c>
    </row>
    <row r="23" spans="1:8" ht="27.6" customHeight="1" x14ac:dyDescent="0.3">
      <c r="A23" s="35" t="s">
        <v>144</v>
      </c>
    </row>
    <row r="24" spans="1:8" ht="43.2" customHeight="1" x14ac:dyDescent="0.3">
      <c r="A24" s="1" t="s">
        <v>33</v>
      </c>
      <c r="B24" s="1" t="s">
        <v>145</v>
      </c>
      <c r="C24" s="1" t="s">
        <v>146</v>
      </c>
      <c r="D24" s="1"/>
      <c r="E24" s="34" t="s">
        <v>134</v>
      </c>
      <c r="F24" s="24" t="s">
        <v>137</v>
      </c>
      <c r="G24" s="24" t="s">
        <v>136</v>
      </c>
      <c r="H24" s="24" t="s">
        <v>147</v>
      </c>
    </row>
    <row r="25" spans="1:8" x14ac:dyDescent="0.3">
      <c r="A25" s="1" t="s">
        <v>63</v>
      </c>
      <c r="B25" s="1">
        <v>21</v>
      </c>
      <c r="C25" s="1">
        <v>27200.68</v>
      </c>
      <c r="D25" s="1"/>
      <c r="E25" s="1">
        <f>C25</f>
        <v>27200.68</v>
      </c>
      <c r="F25" s="1">
        <v>4896.12</v>
      </c>
      <c r="G25" s="1">
        <v>408.01</v>
      </c>
      <c r="H25" s="1">
        <v>21896.55</v>
      </c>
    </row>
    <row r="26" spans="1:8" x14ac:dyDescent="0.3">
      <c r="A26" s="1" t="s">
        <v>148</v>
      </c>
      <c r="B26" s="1">
        <v>19</v>
      </c>
      <c r="C26" s="1">
        <v>28495.95</v>
      </c>
      <c r="D26" s="1"/>
      <c r="E26" s="1">
        <f t="shared" ref="E26:E31" si="3">C26</f>
        <v>28495.95</v>
      </c>
      <c r="F26" s="1">
        <v>5129.2700000000004</v>
      </c>
      <c r="G26" s="1">
        <v>427.44</v>
      </c>
      <c r="H26" s="1">
        <v>22939.24</v>
      </c>
    </row>
    <row r="27" spans="1:8" x14ac:dyDescent="0.3">
      <c r="A27" s="1" t="s">
        <v>104</v>
      </c>
      <c r="B27" s="1">
        <v>20</v>
      </c>
      <c r="C27" s="1">
        <v>28495.95</v>
      </c>
      <c r="D27" s="1"/>
      <c r="E27" s="1">
        <f t="shared" si="3"/>
        <v>28495.95</v>
      </c>
      <c r="F27" s="1">
        <v>5129.2700000000004</v>
      </c>
      <c r="G27" s="1">
        <v>427.44</v>
      </c>
      <c r="H27" s="1">
        <v>22939.24</v>
      </c>
    </row>
    <row r="28" spans="1:8" x14ac:dyDescent="0.3">
      <c r="A28" s="1" t="s">
        <v>105</v>
      </c>
      <c r="B28" s="1">
        <v>22</v>
      </c>
      <c r="C28" s="1">
        <v>28495.95</v>
      </c>
      <c r="D28" s="1"/>
      <c r="E28" s="1">
        <f t="shared" si="3"/>
        <v>28495.95</v>
      </c>
      <c r="F28" s="1">
        <v>5129.2700000000004</v>
      </c>
      <c r="G28" s="1">
        <v>427.44</v>
      </c>
      <c r="H28" s="1">
        <v>22939.24</v>
      </c>
    </row>
    <row r="29" spans="1:8" x14ac:dyDescent="0.3">
      <c r="A29" s="1" t="s">
        <v>149</v>
      </c>
      <c r="B29" s="1">
        <v>22</v>
      </c>
      <c r="C29" s="1">
        <v>28495.95</v>
      </c>
      <c r="D29" s="1"/>
      <c r="E29" s="1">
        <f t="shared" si="3"/>
        <v>28495.95</v>
      </c>
      <c r="F29" s="1">
        <v>5129.2700000000004</v>
      </c>
      <c r="G29" s="1">
        <v>427.44</v>
      </c>
      <c r="H29" s="1">
        <v>22939.24</v>
      </c>
    </row>
    <row r="30" spans="1:8" x14ac:dyDescent="0.3">
      <c r="A30" s="1" t="s">
        <v>150</v>
      </c>
      <c r="B30" s="1">
        <v>18</v>
      </c>
      <c r="C30" s="1">
        <v>28495.95</v>
      </c>
      <c r="D30" s="1"/>
      <c r="E30" s="1">
        <f t="shared" si="3"/>
        <v>28495.95</v>
      </c>
      <c r="F30" s="1">
        <v>5129.2700000000004</v>
      </c>
      <c r="G30" s="1">
        <v>427.44</v>
      </c>
      <c r="H30" s="1">
        <v>22939.24</v>
      </c>
    </row>
    <row r="31" spans="1:8" x14ac:dyDescent="0.3">
      <c r="A31" s="1" t="s">
        <v>151</v>
      </c>
      <c r="B31" s="1">
        <v>1</v>
      </c>
      <c r="C31" s="1">
        <v>1424.8</v>
      </c>
      <c r="D31" s="1"/>
      <c r="E31" s="1">
        <f t="shared" si="3"/>
        <v>1424.8</v>
      </c>
      <c r="F31" s="1">
        <v>256.45999999999998</v>
      </c>
      <c r="G31" s="1">
        <v>21.37</v>
      </c>
      <c r="H31" s="1">
        <v>1146.97</v>
      </c>
    </row>
    <row r="32" spans="1:8" x14ac:dyDescent="0.3">
      <c r="A32" s="1"/>
      <c r="B32" s="1"/>
      <c r="C32" s="1">
        <f>SUM(C25:C31)</f>
        <v>171105.23</v>
      </c>
      <c r="D32" s="1">
        <f t="shared" ref="D32:H32" si="4">SUM(D25:D31)</f>
        <v>0</v>
      </c>
      <c r="E32" s="1">
        <f t="shared" si="4"/>
        <v>171105.23</v>
      </c>
      <c r="F32" s="1">
        <f t="shared" si="4"/>
        <v>30798.93</v>
      </c>
      <c r="G32" s="1">
        <f t="shared" si="4"/>
        <v>2566.58</v>
      </c>
      <c r="H32" s="1">
        <f t="shared" si="4"/>
        <v>137739.72</v>
      </c>
    </row>
    <row r="34" spans="2:2" x14ac:dyDescent="0.3">
      <c r="B34" t="s">
        <v>141</v>
      </c>
    </row>
    <row r="36" spans="2:2" x14ac:dyDescent="0.3">
      <c r="B36" t="s">
        <v>142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C7" sqref="C7:D7"/>
    </sheetView>
  </sheetViews>
  <sheetFormatPr defaultRowHeight="14.4" x14ac:dyDescent="0.3"/>
  <cols>
    <col min="1" max="1" width="6.109375" customWidth="1"/>
    <col min="3" max="3" width="34.77734375" customWidth="1"/>
    <col min="4" max="4" width="29.33203125" customWidth="1"/>
  </cols>
  <sheetData>
    <row r="1" spans="1:7" ht="5.4" customHeight="1" x14ac:dyDescent="0.3">
      <c r="A1" s="25"/>
      <c r="B1" s="25"/>
      <c r="C1" s="25"/>
      <c r="D1" s="25"/>
      <c r="E1" s="25"/>
      <c r="F1" s="25"/>
      <c r="G1" s="25"/>
    </row>
    <row r="2" spans="1:7" x14ac:dyDescent="0.3">
      <c r="A2" s="25"/>
      <c r="B2" s="25"/>
      <c r="C2" s="48" t="s">
        <v>0</v>
      </c>
      <c r="D2" s="48"/>
      <c r="E2" s="48"/>
      <c r="F2" s="25"/>
      <c r="G2" s="25"/>
    </row>
    <row r="3" spans="1:7" x14ac:dyDescent="0.3">
      <c r="A3" s="25"/>
      <c r="B3" s="25"/>
      <c r="C3" s="48" t="s">
        <v>17</v>
      </c>
      <c r="D3" s="48"/>
      <c r="E3" s="48"/>
      <c r="F3" s="25"/>
      <c r="G3" s="25"/>
    </row>
    <row r="4" spans="1:7" ht="9" customHeight="1" x14ac:dyDescent="0.3">
      <c r="A4" s="25"/>
      <c r="B4" s="25"/>
      <c r="C4" s="25"/>
      <c r="D4" s="25"/>
      <c r="E4" s="25"/>
      <c r="F4" s="25"/>
      <c r="G4" s="25"/>
    </row>
    <row r="5" spans="1:7" x14ac:dyDescent="0.3">
      <c r="A5" s="25"/>
      <c r="B5" s="25"/>
      <c r="C5" s="48" t="s">
        <v>24</v>
      </c>
      <c r="D5" s="48"/>
      <c r="E5" s="48"/>
      <c r="F5" s="25"/>
      <c r="G5" s="25"/>
    </row>
    <row r="6" spans="1:7" ht="7.2" customHeight="1" x14ac:dyDescent="0.3">
      <c r="A6" s="25"/>
      <c r="B6" s="25"/>
      <c r="C6" s="25"/>
      <c r="D6" s="25"/>
      <c r="E6" s="25"/>
      <c r="F6" s="25"/>
      <c r="G6" s="25"/>
    </row>
    <row r="7" spans="1:7" x14ac:dyDescent="0.3">
      <c r="A7" s="25"/>
      <c r="B7" s="25"/>
      <c r="C7" s="48" t="s">
        <v>95</v>
      </c>
      <c r="D7" s="48"/>
      <c r="E7" s="25"/>
      <c r="F7" s="25"/>
      <c r="G7" s="25"/>
    </row>
    <row r="8" spans="1:7" ht="9.6" customHeight="1" x14ac:dyDescent="0.3">
      <c r="A8" s="25"/>
      <c r="B8" s="25"/>
      <c r="C8" s="25"/>
      <c r="D8" s="25"/>
      <c r="E8" s="25"/>
      <c r="F8" s="25"/>
      <c r="G8" s="25"/>
    </row>
    <row r="9" spans="1:7" hidden="1" x14ac:dyDescent="0.3">
      <c r="A9" s="25"/>
      <c r="B9" s="25"/>
      <c r="C9" s="25"/>
      <c r="D9" s="25"/>
      <c r="E9" s="25"/>
      <c r="F9" s="25"/>
      <c r="G9" s="25"/>
    </row>
    <row r="10" spans="1:7" ht="72" x14ac:dyDescent="0.3">
      <c r="A10" s="1" t="s">
        <v>1</v>
      </c>
      <c r="B10" s="1" t="s">
        <v>2</v>
      </c>
      <c r="C10" s="3" t="s">
        <v>3</v>
      </c>
      <c r="D10" s="3" t="s">
        <v>82</v>
      </c>
      <c r="E10" s="3" t="s">
        <v>4</v>
      </c>
      <c r="F10" s="3" t="s">
        <v>5</v>
      </c>
      <c r="G10" s="3" t="s">
        <v>6</v>
      </c>
    </row>
    <row r="11" spans="1:7" x14ac:dyDescent="0.3">
      <c r="A11" s="6">
        <v>1</v>
      </c>
      <c r="B11" s="6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3">
      <c r="A12" s="6">
        <v>1</v>
      </c>
      <c r="B12" s="6">
        <v>2111</v>
      </c>
      <c r="C12" s="1" t="s">
        <v>18</v>
      </c>
      <c r="D12" s="1" t="s">
        <v>83</v>
      </c>
      <c r="E12" s="1"/>
      <c r="F12" s="1"/>
      <c r="G12" s="1"/>
    </row>
    <row r="13" spans="1:7" ht="28.8" x14ac:dyDescent="0.3">
      <c r="A13" s="6">
        <v>2</v>
      </c>
      <c r="B13" s="6">
        <v>2120</v>
      </c>
      <c r="C13" s="2" t="s">
        <v>19</v>
      </c>
      <c r="D13" s="1"/>
      <c r="E13" s="1"/>
      <c r="F13" s="1"/>
      <c r="G13" s="1"/>
    </row>
    <row r="14" spans="1:7" ht="28.8" x14ac:dyDescent="0.3">
      <c r="A14" s="6">
        <v>3</v>
      </c>
      <c r="B14" s="6">
        <v>2210</v>
      </c>
      <c r="C14" s="2" t="s">
        <v>20</v>
      </c>
      <c r="D14" s="1"/>
      <c r="E14" s="1"/>
      <c r="F14" s="1"/>
      <c r="G14" s="1"/>
    </row>
    <row r="15" spans="1:7" x14ac:dyDescent="0.3">
      <c r="A15" s="6"/>
      <c r="B15" s="6"/>
      <c r="C15" s="1" t="s">
        <v>21</v>
      </c>
      <c r="D15" s="1"/>
      <c r="E15" s="1"/>
      <c r="F15" s="1"/>
      <c r="G15" s="1"/>
    </row>
    <row r="16" spans="1:7" x14ac:dyDescent="0.3">
      <c r="A16" s="6"/>
      <c r="B16" s="6"/>
      <c r="C16" s="1" t="s">
        <v>8</v>
      </c>
      <c r="D16" s="1"/>
      <c r="E16" s="1"/>
      <c r="F16" s="1"/>
      <c r="G16" s="1"/>
    </row>
    <row r="17" spans="1:7" x14ac:dyDescent="0.3">
      <c r="A17" s="6">
        <v>4</v>
      </c>
      <c r="B17" s="6">
        <v>2230</v>
      </c>
      <c r="C17" s="1" t="s">
        <v>22</v>
      </c>
      <c r="D17" s="1"/>
      <c r="E17" s="1"/>
      <c r="F17" s="1"/>
      <c r="G17" s="1"/>
    </row>
    <row r="18" spans="1:7" x14ac:dyDescent="0.3">
      <c r="A18" s="6">
        <v>5</v>
      </c>
      <c r="B18" s="6">
        <v>2240</v>
      </c>
      <c r="C18" s="1" t="s">
        <v>23</v>
      </c>
      <c r="D18" s="1"/>
      <c r="E18" s="1"/>
      <c r="F18" s="1"/>
      <c r="G18" s="1"/>
    </row>
    <row r="19" spans="1:7" x14ac:dyDescent="0.3">
      <c r="A19" s="6"/>
      <c r="B19" s="6"/>
      <c r="C19" s="1" t="s">
        <v>9</v>
      </c>
      <c r="D19" s="1"/>
      <c r="E19" s="1"/>
      <c r="F19" s="1"/>
      <c r="G19" s="1"/>
    </row>
    <row r="20" spans="1:7" x14ac:dyDescent="0.3">
      <c r="A20" s="6"/>
      <c r="B20" s="6"/>
      <c r="C20" s="1" t="s">
        <v>8</v>
      </c>
      <c r="D20" s="1"/>
      <c r="E20" s="1"/>
      <c r="F20" s="1"/>
      <c r="G20" s="1"/>
    </row>
    <row r="21" spans="1:7" x14ac:dyDescent="0.3">
      <c r="A21" s="6">
        <v>6</v>
      </c>
      <c r="B21" s="6">
        <v>2250</v>
      </c>
      <c r="C21" s="1" t="s">
        <v>10</v>
      </c>
      <c r="D21" s="1"/>
      <c r="E21" s="1"/>
      <c r="F21" s="1"/>
      <c r="G21" s="1"/>
    </row>
    <row r="22" spans="1:7" x14ac:dyDescent="0.3">
      <c r="A22" s="6">
        <v>7</v>
      </c>
      <c r="B22" s="6">
        <v>2271</v>
      </c>
      <c r="C22" s="1" t="s">
        <v>11</v>
      </c>
      <c r="D22" s="1"/>
      <c r="E22" s="1"/>
      <c r="F22" s="1"/>
      <c r="G22" s="1"/>
    </row>
    <row r="23" spans="1:7" x14ac:dyDescent="0.3">
      <c r="A23" s="6">
        <v>8</v>
      </c>
      <c r="B23" s="6">
        <v>2273</v>
      </c>
      <c r="C23" s="1" t="s">
        <v>12</v>
      </c>
      <c r="D23" s="1"/>
      <c r="E23" s="1"/>
      <c r="F23" s="1"/>
      <c r="G23" s="1"/>
    </row>
    <row r="24" spans="1:7" x14ac:dyDescent="0.3">
      <c r="A24" s="6">
        <v>9</v>
      </c>
      <c r="B24" s="6">
        <v>2800</v>
      </c>
      <c r="C24" s="1"/>
      <c r="D24" s="1"/>
      <c r="E24" s="1"/>
      <c r="F24" s="1"/>
      <c r="G24" s="1"/>
    </row>
    <row r="25" spans="1:7" x14ac:dyDescent="0.3">
      <c r="A25" s="6">
        <v>10</v>
      </c>
      <c r="B25" s="6">
        <v>2730</v>
      </c>
      <c r="C25" s="1" t="s">
        <v>14</v>
      </c>
      <c r="D25" s="1"/>
      <c r="E25" s="1"/>
      <c r="F25" s="1"/>
      <c r="G25" s="1"/>
    </row>
    <row r="26" spans="1:7" ht="13.8" customHeight="1" x14ac:dyDescent="0.3">
      <c r="A26" s="6">
        <v>11</v>
      </c>
      <c r="B26" s="6">
        <v>2610</v>
      </c>
      <c r="C26" s="2"/>
      <c r="D26" s="1"/>
      <c r="E26" s="1">
        <v>100000</v>
      </c>
      <c r="F26" s="1"/>
      <c r="G26" s="1"/>
    </row>
    <row r="27" spans="1:7" hidden="1" x14ac:dyDescent="0.3">
      <c r="A27" s="1"/>
      <c r="B27" s="1"/>
      <c r="C27" s="1"/>
      <c r="D27" s="1"/>
      <c r="E27" s="1"/>
      <c r="F27" s="1"/>
      <c r="G27" s="1"/>
    </row>
    <row r="28" spans="1:7" ht="6.6" customHeight="1" x14ac:dyDescent="0.3">
      <c r="A28" s="4"/>
      <c r="B28" s="4"/>
      <c r="C28" s="4"/>
      <c r="D28" s="4"/>
      <c r="E28" s="4"/>
      <c r="F28" s="4"/>
      <c r="G28" s="4"/>
    </row>
    <row r="29" spans="1:7" x14ac:dyDescent="0.3">
      <c r="A29" s="4"/>
      <c r="B29" s="4"/>
      <c r="C29" s="4" t="s">
        <v>16</v>
      </c>
      <c r="D29" s="4"/>
      <c r="E29" s="4"/>
      <c r="F29" s="4"/>
      <c r="G29" s="4"/>
    </row>
    <row r="30" spans="1:7" x14ac:dyDescent="0.3">
      <c r="A30" s="4"/>
      <c r="B30" s="4"/>
      <c r="C30" s="4"/>
      <c r="D30" s="4"/>
      <c r="E30" s="4"/>
      <c r="F30" s="4"/>
      <c r="G30" s="4"/>
    </row>
  </sheetData>
  <mergeCells count="4">
    <mergeCell ref="C2:E2"/>
    <mergeCell ref="C3:E3"/>
    <mergeCell ref="C5:E5"/>
    <mergeCell ref="C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0150</vt:lpstr>
      <vt:lpstr>0150 спец</vt:lpstr>
      <vt:lpstr>Лист1</vt:lpstr>
      <vt:lpstr>виборка ЗП</vt:lpstr>
      <vt:lpstr>Лист2</vt:lpstr>
      <vt:lpstr>Лист4</vt:lpstr>
      <vt:lpstr>Лист5</vt:lpstr>
      <vt:lpstr>Воробйов 2020</vt:lpstr>
      <vt:lpstr>2111 ЦПСМД</vt:lpstr>
      <vt:lpstr>2010 лікарня</vt:lpstr>
      <vt:lpstr>3210</vt:lpstr>
      <vt:lpstr>2144</vt:lpstr>
      <vt:lpstr>2144 субв</vt:lpstr>
      <vt:lpstr>8130</vt:lpstr>
      <vt:lpstr>Лист3</vt:lpstr>
      <vt:lpstr>7130</vt:lpstr>
      <vt:lpstr>6030</vt:lpstr>
      <vt:lpstr>3242</vt:lpstr>
      <vt:lpstr>0150 субв</vt:lpstr>
      <vt:lpstr>6030 спец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2022-05-18T10:46:09Z</cp:lastPrinted>
  <dcterms:created xsi:type="dcterms:W3CDTF">2020-10-16T07:41:37Z</dcterms:created>
  <dcterms:modified xsi:type="dcterms:W3CDTF">2022-05-19T10:13:25Z</dcterms:modified>
</cp:coreProperties>
</file>